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bookViews>
    <workbookView xWindow="-108" yWindow="-108" windowWidth="23256" windowHeight="12576"/>
  </bookViews>
  <sheets>
    <sheet name="SINO-JAPAN" sheetId="1" r:id="rId1"/>
    <sheet name="SINO-TAIWAN" sheetId="2" r:id="rId2"/>
  </sheets>
  <definedNames>
    <definedName name="_xlnm.Print_Area" localSheetId="1">'SINO-TAIWAN'!$A$1:$Q$54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E10" i="2" l="1"/>
  <c r="G10" i="2" s="1"/>
  <c r="H10" i="2" s="1"/>
  <c r="J10" i="2" s="1"/>
  <c r="A10" i="2"/>
  <c r="F21" i="2"/>
  <c r="G21" i="2" s="1"/>
  <c r="H21" i="2" s="1"/>
  <c r="J21" i="2" s="1"/>
  <c r="D22" i="2" s="1"/>
  <c r="F22" i="2" s="1"/>
  <c r="G22" i="2" s="1"/>
  <c r="H22" i="2" s="1"/>
  <c r="J22" i="2" s="1"/>
  <c r="D23" i="2" s="1"/>
  <c r="F23" i="2" s="1"/>
  <c r="G23" i="2" s="1"/>
  <c r="H23" i="2" s="1"/>
  <c r="J23" i="2" s="1"/>
  <c r="D24" i="2" s="1"/>
  <c r="F24" i="2" s="1"/>
  <c r="G24" i="2" s="1"/>
  <c r="H24" i="2" s="1"/>
  <c r="J24" i="2" s="1"/>
  <c r="D25" i="2" s="1"/>
  <c r="F25" i="2" s="1"/>
  <c r="G25" i="2" s="1"/>
  <c r="H25" i="2" s="1"/>
  <c r="J25" i="2" s="1"/>
  <c r="D26" i="2" s="1"/>
  <c r="F26" i="2" s="1"/>
  <c r="G26" i="2" s="1"/>
  <c r="H26" i="2" s="1"/>
  <c r="J26" i="2" s="1"/>
  <c r="A21" i="2"/>
  <c r="D11" i="2" l="1"/>
  <c r="E11" i="2" s="1"/>
  <c r="G11" i="2" s="1"/>
  <c r="H11" i="2" s="1"/>
  <c r="J11" i="2" s="1"/>
  <c r="K10" i="2"/>
  <c r="E12" i="1"/>
  <c r="R11" i="1"/>
  <c r="M11" i="1"/>
  <c r="L11" i="1" s="1"/>
  <c r="K11" i="1"/>
  <c r="J11" i="1"/>
  <c r="I11" i="1"/>
  <c r="E11" i="1"/>
  <c r="R10" i="1"/>
  <c r="M10" i="1"/>
  <c r="L10" i="1" s="1"/>
  <c r="K10" i="1"/>
  <c r="J10" i="1"/>
  <c r="I10" i="1"/>
  <c r="A10" i="1"/>
  <c r="A44" i="1"/>
  <c r="D45" i="1"/>
  <c r="E45" i="1" s="1"/>
  <c r="F45" i="1" s="1"/>
  <c r="I45" i="1" s="1"/>
  <c r="J45" i="1" s="1"/>
  <c r="K45" i="1" s="1"/>
  <c r="L45" i="1" s="1"/>
  <c r="M45" i="1" s="1"/>
  <c r="E44" i="1"/>
  <c r="F44" i="1" s="1"/>
  <c r="I44" i="1" s="1"/>
  <c r="J44" i="1" s="1"/>
  <c r="K44" i="1" s="1"/>
  <c r="L44" i="1" s="1"/>
  <c r="M44" i="1" s="1"/>
  <c r="A27" i="1"/>
  <c r="R27" i="1"/>
  <c r="E28" i="1" s="1"/>
  <c r="I27" i="1"/>
  <c r="J27" i="1" s="1"/>
  <c r="K27" i="1" s="1"/>
  <c r="L27" i="1" s="1"/>
  <c r="M27" i="1" s="1"/>
  <c r="D12" i="2" l="1"/>
  <c r="E12" i="2" s="1"/>
  <c r="G12" i="2" s="1"/>
  <c r="H12" i="2" s="1"/>
  <c r="J12" i="2" s="1"/>
  <c r="K11" i="2"/>
  <c r="R12" i="1"/>
  <c r="R44" i="1"/>
  <c r="N44" i="1"/>
  <c r="R45" i="1"/>
  <c r="N45" i="1"/>
  <c r="R28" i="1"/>
  <c r="E29" i="1" s="1"/>
  <c r="I29" i="1" s="1"/>
  <c r="J29" i="1" s="1"/>
  <c r="K29" i="1" s="1"/>
  <c r="L29" i="1" s="1"/>
  <c r="M29" i="1" s="1"/>
  <c r="I28" i="1"/>
  <c r="J28" i="1" s="1"/>
  <c r="K28" i="1" s="1"/>
  <c r="L28" i="1" s="1"/>
  <c r="M28" i="1" s="1"/>
  <c r="D13" i="2" l="1"/>
  <c r="E13" i="2" s="1"/>
  <c r="G13" i="2" s="1"/>
  <c r="H13" i="2" s="1"/>
  <c r="J13" i="2" s="1"/>
  <c r="K12" i="2"/>
  <c r="I12" i="1"/>
  <c r="J12" i="1" s="1"/>
  <c r="K12" i="1" s="1"/>
  <c r="M12" i="1" s="1"/>
  <c r="L12" i="1" s="1"/>
  <c r="E13" i="1"/>
  <c r="R13" i="1" s="1"/>
  <c r="R29" i="1"/>
  <c r="E30" i="1" s="1"/>
  <c r="Q45" i="1"/>
  <c r="D47" i="1" s="1"/>
  <c r="E47" i="1" s="1"/>
  <c r="F47" i="1" s="1"/>
  <c r="I47" i="1" s="1"/>
  <c r="J47" i="1" s="1"/>
  <c r="K47" i="1" s="1"/>
  <c r="L47" i="1" s="1"/>
  <c r="M47" i="1" s="1"/>
  <c r="S45" i="1"/>
  <c r="S44" i="1"/>
  <c r="Q44" i="1"/>
  <c r="D46" i="1" s="1"/>
  <c r="E46" i="1" s="1"/>
  <c r="F46" i="1" s="1"/>
  <c r="I46" i="1" s="1"/>
  <c r="J46" i="1" s="1"/>
  <c r="K46" i="1" s="1"/>
  <c r="L46" i="1" s="1"/>
  <c r="M46" i="1" s="1"/>
  <c r="I30" i="1"/>
  <c r="J30" i="1" s="1"/>
  <c r="K30" i="1" s="1"/>
  <c r="L30" i="1" s="1"/>
  <c r="M30" i="1" s="1"/>
  <c r="R30" i="1"/>
  <c r="E31" i="1" s="1"/>
  <c r="K13" i="2" l="1"/>
  <c r="D14" i="2"/>
  <c r="E14" i="2" s="1"/>
  <c r="G14" i="2" s="1"/>
  <c r="H14" i="2" s="1"/>
  <c r="J14" i="2" s="1"/>
  <c r="E14" i="1"/>
  <c r="R14" i="1" s="1"/>
  <c r="E15" i="1" s="1"/>
  <c r="R15" i="1" s="1"/>
  <c r="I13" i="1"/>
  <c r="J13" i="1" s="1"/>
  <c r="K13" i="1" s="1"/>
  <c r="M13" i="1" s="1"/>
  <c r="L13" i="1" s="1"/>
  <c r="N46" i="1"/>
  <c r="R46" i="1"/>
  <c r="R47" i="1"/>
  <c r="N47" i="1"/>
  <c r="R31" i="1"/>
  <c r="E32" i="1" s="1"/>
  <c r="I31" i="1"/>
  <c r="J31" i="1" s="1"/>
  <c r="K31" i="1" s="1"/>
  <c r="L31" i="1" s="1"/>
  <c r="M31" i="1" s="1"/>
  <c r="E15" i="2" l="1"/>
  <c r="G15" i="2" s="1"/>
  <c r="H15" i="2" s="1"/>
  <c r="J15" i="2" s="1"/>
  <c r="K15" i="2" s="1"/>
  <c r="K14" i="2"/>
  <c r="I14" i="1"/>
  <c r="J14" i="1" s="1"/>
  <c r="K14" i="1" s="1"/>
  <c r="M14" i="1" s="1"/>
  <c r="L14" i="1" s="1"/>
  <c r="S46" i="1"/>
  <c r="Q46" i="1"/>
  <c r="D48" i="1" s="1"/>
  <c r="E48" i="1" s="1"/>
  <c r="F48" i="1" s="1"/>
  <c r="I48" i="1" s="1"/>
  <c r="J48" i="1" s="1"/>
  <c r="K48" i="1" s="1"/>
  <c r="L48" i="1" s="1"/>
  <c r="M48" i="1" s="1"/>
  <c r="S47" i="1"/>
  <c r="Q47" i="1"/>
  <c r="D49" i="1" s="1"/>
  <c r="E49" i="1" s="1"/>
  <c r="F49" i="1" s="1"/>
  <c r="I49" i="1" s="1"/>
  <c r="J49" i="1" s="1"/>
  <c r="K49" i="1" s="1"/>
  <c r="L49" i="1" s="1"/>
  <c r="M49" i="1" s="1"/>
  <c r="R32" i="1"/>
  <c r="I32" i="1"/>
  <c r="J32" i="1" s="1"/>
  <c r="K32" i="1" s="1"/>
  <c r="L32" i="1" s="1"/>
  <c r="M32" i="1" s="1"/>
  <c r="I15" i="1" l="1"/>
  <c r="J15" i="1" s="1"/>
  <c r="K15" i="1" s="1"/>
  <c r="M15" i="1" s="1"/>
  <c r="L15" i="1" s="1"/>
  <c r="N49" i="1"/>
  <c r="R49" i="1"/>
  <c r="R48" i="1"/>
  <c r="N48" i="1"/>
  <c r="S48" i="1" l="1"/>
  <c r="Q48" i="1"/>
  <c r="S49" i="1"/>
  <c r="Q49" i="1"/>
  <c r="A22" i="2" l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28" i="1" l="1"/>
  <c r="A29" i="1" s="1"/>
  <c r="A30" i="1" s="1"/>
  <c r="A31" i="1" s="1"/>
  <c r="A32" i="1" s="1"/>
  <c r="A11" i="1"/>
  <c r="A12" i="1" s="1"/>
  <c r="A13" i="1" s="1"/>
  <c r="A14" i="1" s="1"/>
  <c r="A15" i="1" s="1"/>
  <c r="A11" i="2" l="1"/>
  <c r="A12" i="2" s="1"/>
  <c r="A13" i="2" s="1"/>
  <c r="A14" i="2" l="1"/>
  <c r="A15" i="2" s="1"/>
  <c r="Q4" i="2" l="1"/>
  <c r="A23" i="2" l="1"/>
  <c r="A24" i="2" s="1"/>
  <c r="A25" i="2" s="1"/>
  <c r="A26" i="2" s="1"/>
  <c r="Q3" i="2" l="1"/>
  <c r="K1" i="2"/>
  <c r="O22" i="2"/>
</calcChain>
</file>

<file path=xl/sharedStrings.xml><?xml version="1.0" encoding="utf-8"?>
<sst xmlns="http://schemas.openxmlformats.org/spreadsheetml/2006/main" count="272" uniqueCount="136">
  <si>
    <t>上海民生輪船有限公司</t>
  </si>
  <si>
    <t>日本総代理店：</t>
  </si>
  <si>
    <t>三井倉庫株式会社</t>
  </si>
  <si>
    <t>Update：</t>
  </si>
  <si>
    <t>SHANGHAI MINSHENG SHIPPING CO.,LTD.</t>
  </si>
  <si>
    <t>Mitsui-Soko Co.,Ltd.</t>
  </si>
  <si>
    <t>Version：</t>
  </si>
  <si>
    <t>瀬戸内 - 上海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</si>
  <si>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</si>
  <si>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</si>
  <si>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</si>
  <si>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</si>
  <si>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</si>
  <si>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</si>
  <si>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</si>
  <si>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</si>
  <si>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IMP/EXP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</si>
  <si>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</si>
  <si>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</si>
  <si>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</si>
  <si>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</si>
  <si>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</si>
  <si>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</si>
  <si>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</si>
  <si>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</si>
  <si>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r>
      <rPr>
        <sz val="11"/>
        <color theme="1"/>
        <rFont val="Yu Mincho"/>
        <family val="1"/>
      </rPr>
      <t>【</t>
    </r>
    <r>
      <rPr>
        <sz val="11"/>
        <color theme="1"/>
        <rFont val="Yu Mincho"/>
        <family val="1"/>
      </rPr>
      <t>CJ3</t>
    </r>
    <r>
      <rPr>
        <sz val="11"/>
        <color theme="1"/>
        <rFont val="Yu Mincho"/>
        <family val="1"/>
      </rPr>
      <t>】</t>
    </r>
  </si>
  <si>
    <r>
      <rPr>
        <sz val="11"/>
        <color theme="1"/>
        <rFont val="Yu Mincho"/>
        <family val="1"/>
      </rPr>
      <t>九州・瀬戸内</t>
    </r>
    <r>
      <rPr>
        <sz val="11"/>
        <color theme="1"/>
        <rFont val="Yu Mincho"/>
        <family val="1"/>
      </rPr>
      <t xml:space="preserve"> - </t>
    </r>
    <r>
      <rPr>
        <sz val="11"/>
        <color theme="1"/>
        <rFont val="Yu Mincho"/>
        <family val="1"/>
      </rPr>
      <t>大連・青島・天津新港</t>
    </r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</si>
  <si>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</si>
  <si>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</si>
  <si>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</si>
  <si>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</si>
  <si>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</si>
  <si>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</si>
  <si>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</si>
  <si>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</si>
  <si>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</si>
  <si>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</si>
  <si>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</si>
  <si>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</si>
  <si>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</si>
  <si>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</si>
  <si>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</si>
  <si>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</si>
  <si>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</si>
  <si>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</si>
  <si>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</si>
  <si>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</si>
  <si>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</si>
  <si>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</si>
  <si>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</si>
  <si>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</si>
  <si>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</si>
  <si>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</si>
  <si>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</si>
  <si>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</si>
  <si>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</si>
  <si>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</si>
  <si>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</si>
  <si>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</si>
  <si>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【CJ2】</t>
  </si>
  <si>
    <t>HAI MEN</t>
  </si>
  <si>
    <t>日/SUN</t>
  </si>
  <si>
    <t>高雄</t>
  </si>
  <si>
    <t>台中</t>
  </si>
  <si>
    <t>基隆</t>
  </si>
  <si>
    <t>上海 - 台湾</t>
  </si>
  <si>
    <t>【CT2】</t>
  </si>
  <si>
    <t>寧波</t>
  </si>
  <si>
    <t>【CT1】</t>
  </si>
  <si>
    <t>火/TUE</t>
    <rPh sb="0" eb="1">
      <t>カ</t>
    </rPh>
    <phoneticPr fontId="17"/>
  </si>
  <si>
    <t>水/WED</t>
    <rPh sb="0" eb="1">
      <t>スイ</t>
    </rPh>
    <phoneticPr fontId="17"/>
  </si>
  <si>
    <t>HAI MEN</t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</si>
  <si>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</si>
  <si>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</si>
  <si>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</si>
  <si>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</si>
  <si>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</si>
  <si>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</si>
  <si>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【CJ1】瀬戸内 - 上海</t>
    <phoneticPr fontId="17"/>
  </si>
  <si>
    <t>* The schedule is changeable with or without notice.</t>
    <phoneticPr fontId="17"/>
  </si>
  <si>
    <t>* The schedule is changeable with or without notice.</t>
  </si>
  <si>
    <t>火/TEU</t>
    <rPh sb="0" eb="1">
      <t>カ</t>
    </rPh>
    <phoneticPr fontId="17"/>
  </si>
  <si>
    <t>三井倉庫株式会社</t>
    <phoneticPr fontId="17"/>
  </si>
  <si>
    <t>見積・ブッキング（東京）</t>
    <phoneticPr fontId="17"/>
  </si>
  <si>
    <t>TEL 03-6400-8180</t>
    <phoneticPr fontId="17"/>
  </si>
  <si>
    <t>NX備通株式会社</t>
    <phoneticPr fontId="17"/>
  </si>
  <si>
    <t>TEL 082-254-5002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</si>
  <si>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</si>
  <si>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</si>
  <si>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070-3355-9068</t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</si>
  <si>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</si>
  <si>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</si>
  <si>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</si>
  <si>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REFLECTION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</si>
  <si>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</si>
  <si>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WAN HAI 273</t>
    <phoneticPr fontId="17"/>
  </si>
  <si>
    <t>スケジュール確認、貨物トレース等ができます　https://onlinejp.mssco.net/index.html</t>
    <phoneticPr fontId="17"/>
  </si>
  <si>
    <t>HAO AN</t>
    <phoneticPr fontId="17"/>
  </si>
  <si>
    <t>REFLECTION</t>
    <phoneticPr fontId="17"/>
  </si>
  <si>
    <t>HAO AN</t>
  </si>
  <si>
    <t>REFLECTION</t>
  </si>
  <si>
    <t>530</t>
    <phoneticPr fontId="17"/>
  </si>
  <si>
    <t>HYPERION</t>
  </si>
  <si>
    <t>RESOLUTION</t>
  </si>
  <si>
    <t>2430</t>
    <phoneticPr fontId="17"/>
  </si>
  <si>
    <t>2422</t>
    <phoneticPr fontId="17"/>
  </si>
  <si>
    <t>2024年11月スケジュール</t>
    <rPh sb="4" eb="5">
      <t>ネン</t>
    </rPh>
    <rPh sb="7" eb="8">
      <t>ガツ</t>
    </rPh>
    <phoneticPr fontId="17"/>
  </si>
  <si>
    <t>No.563</t>
    <phoneticPr fontId="17"/>
  </si>
  <si>
    <t>2442</t>
    <phoneticPr fontId="17"/>
  </si>
  <si>
    <t>531</t>
    <phoneticPr fontId="17"/>
  </si>
  <si>
    <t>532</t>
    <phoneticPr fontId="17"/>
  </si>
  <si>
    <t>533</t>
    <phoneticPr fontId="17"/>
  </si>
  <si>
    <t>534</t>
    <phoneticPr fontId="17"/>
  </si>
  <si>
    <t>535</t>
    <phoneticPr fontId="17"/>
  </si>
  <si>
    <t>2443</t>
    <phoneticPr fontId="17"/>
  </si>
  <si>
    <t>2444</t>
    <phoneticPr fontId="17"/>
  </si>
  <si>
    <t>2445</t>
    <phoneticPr fontId="17"/>
  </si>
  <si>
    <t>2446</t>
    <phoneticPr fontId="17"/>
  </si>
  <si>
    <t>2447</t>
    <phoneticPr fontId="17"/>
  </si>
  <si>
    <t>2431</t>
    <phoneticPr fontId="17"/>
  </si>
  <si>
    <t>2432</t>
    <phoneticPr fontId="17"/>
  </si>
  <si>
    <t>2423</t>
    <phoneticPr fontId="17"/>
  </si>
  <si>
    <t>2424</t>
    <phoneticPr fontId="17"/>
  </si>
  <si>
    <t>S632/N632</t>
    <phoneticPr fontId="17"/>
  </si>
  <si>
    <t>S633/N633</t>
    <phoneticPr fontId="17"/>
  </si>
  <si>
    <t>S634/N634</t>
    <phoneticPr fontId="17"/>
  </si>
  <si>
    <t>S635/N635</t>
    <phoneticPr fontId="17"/>
  </si>
  <si>
    <t>S636/N636</t>
    <phoneticPr fontId="17"/>
  </si>
  <si>
    <t>S637/N637</t>
    <phoneticPr fontId="17"/>
  </si>
  <si>
    <t>WAN HAI 273</t>
  </si>
  <si>
    <t>S236/N236</t>
    <phoneticPr fontId="17"/>
  </si>
  <si>
    <t>S237/N237</t>
    <phoneticPr fontId="17"/>
  </si>
  <si>
    <t>S238/N238</t>
    <phoneticPr fontId="17"/>
  </si>
  <si>
    <t>S239/N239</t>
    <phoneticPr fontId="17"/>
  </si>
  <si>
    <t>S240/N240</t>
    <phoneticPr fontId="17"/>
  </si>
  <si>
    <t>S241/N241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</si>
</sst>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</numFmts>
  <fonts count="27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b/>
      <sz val="16"/>
      <color theme="1"/>
      <name val="Yu Mincho"/>
      <family val="1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name val="Yu Mincho"/>
      <family val="1"/>
      <charset val="128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9" fillId="0" borderId="0"/>
    <xf numFmtId="0" fontId="21" fillId="0" borderId="0">
      <alignment vertical="center"/>
    </xf>
    <xf numFmtId="0" fontId="22" fillId="0" borderId="0"/>
  </cellStyleXfs>
  <cellXfs count="1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1" fillId="0" borderId="1" xfId="0" applyFont="1" applyBorder="1">
      <alignment vertical="center"/>
    </xf>
    <xf numFmtId="0" fontId="6" fillId="0" borderId="0" xfId="0" applyFont="1">
      <alignment vertical="center"/>
    </xf>
    <xf numFmtId="177" fontId="7" fillId="0" borderId="8" xfId="4" applyNumberFormat="1" applyFont="1" applyFill="1" applyBorder="1" applyAlignment="1">
      <alignment horizontal="center" vertical="center"/>
    </xf>
    <xf numFmtId="178" fontId="7" fillId="0" borderId="0" xfId="4" applyNumberFormat="1" applyFont="1" applyFill="1" applyBorder="1" applyAlignment="1">
      <alignment horizontal="center" vertical="center"/>
    </xf>
    <xf numFmtId="178" fontId="7" fillId="0" borderId="0" xfId="4" applyNumberFormat="1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6" applyFont="1">
      <alignment vertical="center"/>
    </xf>
    <xf numFmtId="0" fontId="21" fillId="0" borderId="0" xfId="6">
      <alignment vertical="center"/>
    </xf>
    <xf numFmtId="0" fontId="1" fillId="0" borderId="0" xfId="6" applyFont="1" applyBorder="1" applyAlignment="1">
      <alignment horizontal="center" vertical="center"/>
    </xf>
    <xf numFmtId="0" fontId="1" fillId="0" borderId="0" xfId="6" applyFont="1" applyBorder="1">
      <alignment vertical="center"/>
    </xf>
    <xf numFmtId="0" fontId="9" fillId="0" borderId="0" xfId="6" applyFont="1" applyFill="1" applyBorder="1">
      <alignment vertical="center"/>
    </xf>
    <xf numFmtId="0" fontId="6" fillId="5" borderId="6" xfId="4" applyFont="1" applyFill="1" applyBorder="1" applyAlignment="1">
      <alignment horizontal="center" vertical="center"/>
    </xf>
    <xf numFmtId="0" fontId="1" fillId="5" borderId="6" xfId="4" applyFont="1" applyFill="1" applyBorder="1" applyAlignment="1">
      <alignment horizontal="center" vertical="center"/>
    </xf>
    <xf numFmtId="0" fontId="1" fillId="5" borderId="5" xfId="4" applyFont="1" applyFill="1" applyBorder="1" applyAlignment="1">
      <alignment horizontal="center" vertical="center"/>
    </xf>
    <xf numFmtId="0" fontId="6" fillId="5" borderId="4" xfId="4" applyFont="1" applyFill="1" applyBorder="1" applyAlignment="1">
      <alignment horizontal="center" vertical="center"/>
    </xf>
    <xf numFmtId="0" fontId="1" fillId="5" borderId="3" xfId="4" applyFont="1" applyFill="1" applyBorder="1" applyAlignment="1">
      <alignment horizontal="center" vertical="center"/>
    </xf>
    <xf numFmtId="0" fontId="6" fillId="0" borderId="0" xfId="6" applyFont="1">
      <alignment vertical="center"/>
    </xf>
    <xf numFmtId="0" fontId="7" fillId="6" borderId="7" xfId="4" applyFont="1" applyFill="1" applyBorder="1" applyAlignment="1">
      <alignment horizontal="center" vertical="center"/>
    </xf>
    <xf numFmtId="0" fontId="7" fillId="6" borderId="6" xfId="4" applyFont="1" applyFill="1" applyBorder="1" applyAlignment="1">
      <alignment horizontal="center" vertical="center"/>
    </xf>
    <xf numFmtId="0" fontId="7" fillId="6" borderId="4" xfId="4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9" fillId="0" borderId="1" xfId="6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0" fontId="6" fillId="0" borderId="0" xfId="6" applyNumberFormat="1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176" fontId="7" fillId="0" borderId="0" xfId="6" applyNumberFormat="1" applyFont="1" applyAlignment="1">
      <alignment horizontal="right" vertical="center"/>
    </xf>
    <xf numFmtId="0" fontId="3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" fillId="0" borderId="0" xfId="6" applyFont="1">
      <alignment vertical="center"/>
    </xf>
    <xf numFmtId="0" fontId="7" fillId="0" borderId="0" xfId="6" applyFont="1" applyFill="1">
      <alignment vertical="center"/>
    </xf>
    <xf numFmtId="0" fontId="7" fillId="0" borderId="0" xfId="6" applyFont="1">
      <alignment vertical="center"/>
    </xf>
    <xf numFmtId="0" fontId="6" fillId="0" borderId="0" xfId="6" applyNumberFormat="1" applyFont="1">
      <alignment vertical="center"/>
    </xf>
    <xf numFmtId="0" fontId="1" fillId="0" borderId="0" xfId="0" applyFont="1" applyFill="1" applyBorder="1">
      <alignment vertical="center"/>
    </xf>
    <xf numFmtId="0" fontId="7" fillId="4" borderId="6" xfId="4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3" fillId="0" borderId="0" xfId="0" applyFont="1" applyFill="1">
      <alignment vertical="center"/>
    </xf>
    <xf numFmtId="178" fontId="7" fillId="0" borderId="9" xfId="4" applyNumberFormat="1" applyFont="1" applyFill="1" applyBorder="1" applyAlignment="1">
      <alignment horizontal="center" vertical="center"/>
    </xf>
    <xf numFmtId="178" fontId="7" fillId="0" borderId="9" xfId="4" applyNumberFormat="1" applyFont="1" applyFill="1" applyBorder="1" applyAlignment="1">
      <alignment vertical="center"/>
    </xf>
    <xf numFmtId="0" fontId="20" fillId="2" borderId="4" xfId="4" applyFont="1" applyFill="1" applyBorder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3" borderId="14" xfId="4" applyFont="1" applyFill="1" applyBorder="1" applyAlignment="1">
      <alignment horizontal="center" vertical="center"/>
    </xf>
    <xf numFmtId="0" fontId="20" fillId="3" borderId="13" xfId="4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7" fillId="0" borderId="0" xfId="6" applyFont="1" applyFill="1" applyBorder="1" applyAlignment="1">
      <alignment horizontal="center" vertical="center"/>
    </xf>
    <xf numFmtId="179" fontId="7" fillId="0" borderId="0" xfId="6" applyNumberFormat="1" applyFont="1" applyFill="1" applyBorder="1" applyAlignment="1">
      <alignment horizontal="center" vertical="center"/>
    </xf>
    <xf numFmtId="178" fontId="24" fillId="0" borderId="9" xfId="4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9" xfId="0" applyFont="1" applyFill="1" applyBorder="1">
      <alignment vertical="center"/>
    </xf>
    <xf numFmtId="0" fontId="7" fillId="7" borderId="4" xfId="4" applyFont="1" applyFill="1" applyBorder="1" applyAlignment="1">
      <alignment horizontal="center" vertical="center"/>
    </xf>
    <xf numFmtId="0" fontId="7" fillId="7" borderId="6" xfId="4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0" borderId="9" xfId="0" applyFont="1" applyFill="1" applyBorder="1" applyAlignment="1">
      <alignment horizontal="center" vertical="center"/>
    </xf>
    <xf numFmtId="179" fontId="24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49" fontId="7" fillId="0" borderId="8" xfId="4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0" fontId="9" fillId="0" borderId="0" xfId="6" applyFont="1" applyFill="1">
      <alignment vertical="center"/>
    </xf>
    <xf numFmtId="42" fontId="7" fillId="0" borderId="7" xfId="4" applyNumberFormat="1" applyFont="1" applyFill="1" applyBorder="1" applyAlignment="1">
      <alignment horizontal="center" vertical="center" shrinkToFit="1"/>
    </xf>
    <xf numFmtId="178" fontId="7" fillId="0" borderId="7" xfId="4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" fillId="0" borderId="0" xfId="6" applyFont="1" applyFill="1">
      <alignment vertical="center"/>
    </xf>
    <xf numFmtId="0" fontId="1" fillId="0" borderId="0" xfId="6" applyFont="1" applyFill="1" applyBorder="1">
      <alignment vertical="center"/>
    </xf>
    <xf numFmtId="177" fontId="7" fillId="0" borderId="5" xfId="4" applyNumberFormat="1" applyFont="1" applyFill="1" applyBorder="1" applyAlignment="1">
      <alignment horizontal="center" vertical="center"/>
    </xf>
    <xf numFmtId="42" fontId="7" fillId="0" borderId="6" xfId="4" applyNumberFormat="1" applyFont="1" applyFill="1" applyBorder="1" applyAlignment="1">
      <alignment horizontal="center" vertical="center" shrinkToFit="1"/>
    </xf>
    <xf numFmtId="178" fontId="7" fillId="0" borderId="6" xfId="4" applyNumberFormat="1" applyFont="1" applyFill="1" applyBorder="1" applyAlignment="1">
      <alignment horizontal="center" vertical="center"/>
    </xf>
    <xf numFmtId="42" fontId="7" fillId="8" borderId="7" xfId="4" applyNumberFormat="1" applyFont="1" applyFill="1" applyBorder="1" applyAlignment="1">
      <alignment horizontal="center" vertical="center" shrinkToFit="1"/>
    </xf>
    <xf numFmtId="178" fontId="7" fillId="8" borderId="7" xfId="4" applyNumberFormat="1" applyFont="1" applyFill="1" applyBorder="1" applyAlignment="1">
      <alignment horizontal="center" vertical="center"/>
    </xf>
    <xf numFmtId="177" fontId="7" fillId="8" borderId="8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8" borderId="8" xfId="4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49" fontId="7" fillId="0" borderId="5" xfId="4" applyNumberFormat="1" applyFont="1" applyFill="1" applyBorder="1" applyAlignment="1">
      <alignment horizontal="center" vertical="center"/>
    </xf>
    <xf numFmtId="42" fontId="7" fillId="8" borderId="4" xfId="4" applyNumberFormat="1" applyFont="1" applyFill="1" applyBorder="1" applyAlignment="1">
      <alignment horizontal="center" vertical="center" shrinkToFit="1"/>
    </xf>
    <xf numFmtId="178" fontId="7" fillId="8" borderId="4" xfId="4" applyNumberFormat="1" applyFont="1" applyFill="1" applyBorder="1" applyAlignment="1">
      <alignment horizontal="center" vertical="center"/>
    </xf>
    <xf numFmtId="177" fontId="7" fillId="8" borderId="3" xfId="4" applyNumberFormat="1" applyFont="1" applyFill="1" applyBorder="1" applyAlignment="1">
      <alignment horizontal="center" vertical="center"/>
    </xf>
    <xf numFmtId="42" fontId="20" fillId="0" borderId="7" xfId="4" applyNumberFormat="1" applyFont="1" applyFill="1" applyBorder="1" applyAlignment="1">
      <alignment horizontal="center" vertical="center" shrinkToFit="1"/>
    </xf>
    <xf numFmtId="179" fontId="20" fillId="0" borderId="7" xfId="4" applyNumberFormat="1" applyFont="1" applyFill="1" applyBorder="1" applyAlignment="1">
      <alignment horizontal="center" vertical="center"/>
    </xf>
    <xf numFmtId="179" fontId="20" fillId="8" borderId="4" xfId="4" applyNumberFormat="1" applyFont="1" applyFill="1" applyBorder="1" applyAlignment="1">
      <alignment horizontal="center" vertical="center"/>
    </xf>
    <xf numFmtId="42" fontId="20" fillId="8" borderId="7" xfId="4" applyNumberFormat="1" applyFont="1" applyFill="1" applyBorder="1" applyAlignment="1">
      <alignment horizontal="center" vertical="center" shrinkToFit="1"/>
    </xf>
    <xf numFmtId="179" fontId="20" fillId="8" borderId="7" xfId="4" applyNumberFormat="1" applyFont="1" applyFill="1" applyBorder="1" applyAlignment="1">
      <alignment horizontal="center" vertical="center"/>
    </xf>
    <xf numFmtId="42" fontId="20" fillId="0" borderId="6" xfId="4" applyNumberFormat="1" applyFont="1" applyFill="1" applyBorder="1" applyAlignment="1">
      <alignment horizontal="center" vertical="center" shrinkToFit="1"/>
    </xf>
    <xf numFmtId="179" fontId="20" fillId="0" borderId="6" xfId="4" applyNumberFormat="1" applyFont="1" applyFill="1" applyBorder="1" applyAlignment="1">
      <alignment horizontal="center" vertical="center"/>
    </xf>
    <xf numFmtId="177" fontId="7" fillId="8" borderId="4" xfId="4" applyNumberFormat="1" applyFont="1" applyFill="1" applyBorder="1" applyAlignment="1">
      <alignment horizontal="center" vertical="center"/>
    </xf>
    <xf numFmtId="177" fontId="7" fillId="8" borderId="7" xfId="4" applyNumberFormat="1" applyFont="1" applyFill="1" applyBorder="1" applyAlignment="1">
      <alignment horizontal="center" vertical="center"/>
    </xf>
    <xf numFmtId="177" fontId="20" fillId="0" borderId="7" xfId="4" applyNumberFormat="1" applyFont="1" applyFill="1" applyBorder="1" applyAlignment="1">
      <alignment horizontal="center" vertical="center"/>
    </xf>
    <xf numFmtId="178" fontId="20" fillId="0" borderId="8" xfId="4" applyNumberFormat="1" applyFont="1" applyFill="1" applyBorder="1" applyAlignment="1">
      <alignment horizontal="center" vertical="center"/>
    </xf>
    <xf numFmtId="178" fontId="20" fillId="0" borderId="7" xfId="4" applyNumberFormat="1" applyFont="1" applyFill="1" applyBorder="1" applyAlignment="1">
      <alignment horizontal="center" vertical="center"/>
    </xf>
    <xf numFmtId="178" fontId="20" fillId="0" borderId="0" xfId="4" applyNumberFormat="1" applyFont="1" applyFill="1" applyBorder="1" applyAlignment="1">
      <alignment horizontal="center" vertical="center"/>
    </xf>
    <xf numFmtId="178" fontId="20" fillId="0" borderId="12" xfId="4" applyNumberFormat="1" applyFont="1" applyFill="1" applyBorder="1" applyAlignment="1">
      <alignment horizontal="center" vertical="center"/>
    </xf>
    <xf numFmtId="177" fontId="20" fillId="0" borderId="8" xfId="4" applyNumberFormat="1" applyFont="1" applyFill="1" applyBorder="1" applyAlignment="1">
      <alignment horizontal="center" vertical="center"/>
    </xf>
    <xf numFmtId="178" fontId="20" fillId="0" borderId="0" xfId="4" applyNumberFormat="1" applyFont="1" applyFill="1" applyBorder="1" applyAlignment="1">
      <alignment vertical="center"/>
    </xf>
    <xf numFmtId="178" fontId="20" fillId="0" borderId="7" xfId="4" applyNumberFormat="1" applyFont="1" applyFill="1" applyBorder="1" applyAlignment="1">
      <alignment vertical="center"/>
    </xf>
    <xf numFmtId="177" fontId="20" fillId="0" borderId="6" xfId="4" applyNumberFormat="1" applyFont="1" applyFill="1" applyBorder="1" applyAlignment="1">
      <alignment horizontal="center" vertical="center"/>
    </xf>
    <xf numFmtId="178" fontId="20" fillId="0" borderId="5" xfId="4" applyNumberFormat="1" applyFont="1" applyFill="1" applyBorder="1" applyAlignment="1">
      <alignment horizontal="center" vertical="center"/>
    </xf>
    <xf numFmtId="178" fontId="20" fillId="0" borderId="6" xfId="4" applyNumberFormat="1" applyFont="1" applyFill="1" applyBorder="1" applyAlignment="1">
      <alignment horizontal="center" vertical="center"/>
    </xf>
    <xf numFmtId="178" fontId="20" fillId="0" borderId="11" xfId="4" applyNumberFormat="1" applyFont="1" applyFill="1" applyBorder="1" applyAlignment="1">
      <alignment vertical="center"/>
    </xf>
    <xf numFmtId="178" fontId="20" fillId="0" borderId="6" xfId="4" applyNumberFormat="1" applyFont="1" applyFill="1" applyBorder="1" applyAlignment="1">
      <alignment vertical="center"/>
    </xf>
    <xf numFmtId="178" fontId="20" fillId="0" borderId="11" xfId="4" applyNumberFormat="1" applyFont="1" applyFill="1" applyBorder="1" applyAlignment="1">
      <alignment horizontal="center" vertical="center"/>
    </xf>
    <xf numFmtId="178" fontId="20" fillId="8" borderId="4" xfId="4" applyNumberFormat="1" applyFont="1" applyFill="1" applyBorder="1" applyAlignment="1">
      <alignment horizontal="center" vertical="center"/>
    </xf>
    <xf numFmtId="177" fontId="20" fillId="8" borderId="8" xfId="4" applyNumberFormat="1" applyFont="1" applyFill="1" applyBorder="1" applyAlignment="1">
      <alignment horizontal="center" vertical="center"/>
    </xf>
    <xf numFmtId="178" fontId="20" fillId="8" borderId="7" xfId="4" applyNumberFormat="1" applyFont="1" applyFill="1" applyBorder="1" applyAlignment="1">
      <alignment horizontal="center" vertical="center"/>
    </xf>
    <xf numFmtId="177" fontId="20" fillId="8" borderId="7" xfId="4" applyNumberFormat="1" applyFont="1" applyFill="1" applyBorder="1" applyAlignment="1">
      <alignment horizontal="center" vertical="center"/>
    </xf>
    <xf numFmtId="177" fontId="20" fillId="0" borderId="5" xfId="4" applyNumberFormat="1" applyFont="1" applyFill="1" applyBorder="1" applyAlignment="1">
      <alignment horizontal="center" vertical="center"/>
    </xf>
    <xf numFmtId="178" fontId="20" fillId="0" borderId="7" xfId="4" quotePrefix="1" applyNumberFormat="1" applyFont="1" applyFill="1" applyBorder="1" applyAlignment="1">
      <alignment horizontal="center" vertical="center"/>
    </xf>
    <xf numFmtId="178" fontId="20" fillId="0" borderId="7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/>
    </xf>
    <xf numFmtId="178" fontId="20" fillId="8" borderId="7" xfId="4" quotePrefix="1" applyNumberFormat="1" applyFont="1" applyFill="1" applyBorder="1" applyAlignment="1">
      <alignment horizontal="center" vertical="center"/>
    </xf>
    <xf numFmtId="178" fontId="20" fillId="0" borderId="13" xfId="4" applyNumberFormat="1" applyFont="1" applyFill="1" applyBorder="1" applyAlignment="1">
      <alignment horizontal="center" vertical="center"/>
    </xf>
    <xf numFmtId="178" fontId="20" fillId="8" borderId="3" xfId="4" applyNumberFormat="1" applyFont="1" applyFill="1" applyBorder="1" applyAlignment="1">
      <alignment horizontal="center" vertical="center"/>
    </xf>
    <xf numFmtId="178" fontId="20" fillId="8" borderId="9" xfId="4" applyNumberFormat="1" applyFont="1" applyFill="1" applyBorder="1" applyAlignment="1">
      <alignment horizontal="center" vertical="center"/>
    </xf>
    <xf numFmtId="178" fontId="20" fillId="8" borderId="14" xfId="4" applyNumberFormat="1" applyFont="1" applyFill="1" applyBorder="1" applyAlignment="1">
      <alignment horizontal="center" vertical="center"/>
    </xf>
    <xf numFmtId="178" fontId="20" fillId="8" borderId="8" xfId="4" applyNumberFormat="1" applyFont="1" applyFill="1" applyBorder="1" applyAlignment="1">
      <alignment horizontal="center" vertical="center"/>
    </xf>
    <xf numFmtId="178" fontId="20" fillId="8" borderId="0" xfId="4" applyNumberFormat="1" applyFont="1" applyFill="1" applyBorder="1" applyAlignment="1">
      <alignment horizontal="center" vertical="center"/>
    </xf>
    <xf numFmtId="178" fontId="20" fillId="8" borderId="0" xfId="4" applyNumberFormat="1" applyFont="1" applyFill="1" applyBorder="1" applyAlignment="1">
      <alignment vertical="center"/>
    </xf>
    <xf numFmtId="178" fontId="20" fillId="8" borderId="7" xfId="4" applyNumberFormat="1" applyFont="1" applyFill="1" applyBorder="1" applyAlignment="1">
      <alignment vertical="center"/>
    </xf>
    <xf numFmtId="178" fontId="20" fillId="8" borderId="12" xfId="4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20" fillId="2" borderId="2" xfId="4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20" fillId="2" borderId="3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6" applyFont="1">
      <alignment vertical="center"/>
    </xf>
    <xf numFmtId="0" fontId="7" fillId="6" borderId="2" xfId="4" applyFont="1" applyFill="1" applyBorder="1" applyAlignment="1">
      <alignment horizontal="center" vertical="center"/>
    </xf>
    <xf numFmtId="0" fontId="1" fillId="5" borderId="2" xfId="4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/>
    </xf>
    <xf numFmtId="0" fontId="7" fillId="6" borderId="5" xfId="4" applyFont="1" applyFill="1" applyBorder="1" applyAlignment="1">
      <alignment horizontal="center" vertical="center"/>
    </xf>
    <xf numFmtId="0" fontId="1" fillId="5" borderId="3" xfId="4" applyFont="1" applyFill="1" applyBorder="1" applyAlignment="1">
      <alignment horizontal="center" vertical="center"/>
    </xf>
    <xf numFmtId="0" fontId="1" fillId="5" borderId="5" xfId="4" applyFont="1" applyFill="1" applyBorder="1" applyAlignment="1">
      <alignment horizontal="center" vertical="center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8" fontId="7" fillId="8" borderId="4" xfId="4" applyNumberFormat="1" applyFont="1" applyFill="1" applyBorder="1" applyAlignment="1">
      <alignment vertical="center"/>
    </xf>
  </cellXfs>
  <cellStyles count="8">
    <cellStyle name="標準" xfId="0" builtinId="0"/>
    <cellStyle name="標準 2" xfId="2"/>
    <cellStyle name="標準 3" xfId="1"/>
    <cellStyle name="標準 3 2" xfId="5"/>
    <cellStyle name="標準 4" xfId="3"/>
    <cellStyle name="標準 5" xfId="6"/>
    <cellStyle name="標準 6" xfId="7"/>
    <cellStyle name="標準_longskd(No.303)" xfId="4"/>
  </cellStyles>
  <dxfs count="0"/>
  <tableStyles count="0" defaultTableStyle="TableStyleMedium2" defaultPivotStyle="PivotStyleLight16"/>
  <colors>
    <mruColors>
      <color rgb="FF3333FF"/>
      <color rgb="FFFFCCFF"/>
      <color rgb="FFCCFFCC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23495</xdr:rowOff>
    </xdr:from>
    <xdr:to>
      <xdr:col>2</xdr:col>
      <xdr:colOff>1048385</xdr:colOff>
      <xdr:row>4</xdr:row>
      <xdr:rowOff>78105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3060" y="23495"/>
          <a:ext cx="1577975" cy="854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14</xdr:col>
      <xdr:colOff>925285</xdr:colOff>
      <xdr:row>62</xdr:row>
      <xdr:rowOff>46512</xdr:rowOff>
    </xdr:from>
    <xdr:to>
      <xdr:col>18</xdr:col>
      <xdr:colOff>881743</xdr:colOff>
      <xdr:row>70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59742" y="9843655"/>
          <a:ext cx="3505201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HYPERION (HY): C6WS5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rrowheads="1"/>
        </xdr:cNvSpPr>
      </xdr:nvSpPr>
      <xdr:spPr>
        <a:xfrm>
          <a:off x="11338560" y="2514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5" name="Oval 948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6" name="Oval 949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7" name="Oval 950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8" name="Oval 95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29" name="Oval 952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0" name="Oval 953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1" name="Oval 954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2" name="Oval 955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3" name="Oval 956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4" name="Oval 957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5" name="Oval 958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6" name="Oval 959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7" name="Oval 960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8" name="Oval 96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39" name="Oval 96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0" name="Oval 963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1" name="Oval 964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2" name="Oval 96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3" name="Oval 966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4" name="Oval 967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5" name="Oval 968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6" name="Oval 969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7" name="Oval 970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8" name="Oval 97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49" name="Oval 972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0" name="Oval 973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1" name="Oval 974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2" name="Oval 975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3" name="Oval 976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4" name="Oval 977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5" name="Oval 978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6" name="Oval 979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7" name="Oval 980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8" name="Oval 981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59" name="Oval 982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0" name="Oval 983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1" name="Oval 984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2" name="Oval 985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3" name="Oval 986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4" name="Oval 987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5" name="Oval 988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6" name="Oval 989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7" name="Oval 990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8" name="Oval 991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69" name="Oval 992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0" name="Oval 993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1" name="Oval 994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2" name="Oval 995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3" name="Oval 996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4" name="Oval 997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5" name="Oval 998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6" name="Oval 999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7" name="Oval 1000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8" name="Oval 100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79" name="Oval 1002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0" name="Oval 1003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1" name="Oval 1004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2" name="Oval 1005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3" name="Oval 1006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4" name="Oval 1007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5" name="Oval 1008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6" name="Oval 1009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7" name="Oval 1010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8" name="Oval 1011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89" name="Oval 1012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0" name="Oval 1013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1" name="Oval 1014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2" name="Oval 1015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3" name="Oval 1016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4" name="Oval 1017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5" name="Oval 1018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6" name="Oval 1019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7" name="Oval 1020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8" name="Oval 1021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099" name="Oval 1022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0" name="Oval 1023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1" name="Oval 1024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2" name="Oval 1025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3" name="Oval 1026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4" name="Oval 1027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5" name="Oval 1028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6" name="Oval 1029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7" name="Oval 1030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8" name="Oval 1031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09" name="Oval 1032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0" name="Oval 1033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1" name="Oval 1034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2" name="Oval 1035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3" name="Oval 1036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4" name="Oval 1037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5" name="Oval 1038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6" name="Oval 1039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7" name="Oval 1040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8" name="Oval 1041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19" name="Oval 1042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0" name="Oval 1043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1" name="Oval 1044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2" name="Oval 1045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3" name="Oval 1046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4" name="Oval 1047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5" name="Oval 1048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6" name="Oval 1049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7" name="Oval 1050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8" name="Oval 1051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29" name="Oval 1052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0" name="Oval 1053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1" name="Oval 1054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2" name="Oval 1055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3" name="Oval 1056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4" name="Oval 1057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5" name="Oval 1058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6" name="Oval 1059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7" name="Oval 1060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8" name="Oval 1061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39" name="Oval 1062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0" name="Oval 1063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1" name="Oval 1064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2" name="Oval 1065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3" name="Oval 1066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4" name="Oval 1067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5" name="Oval 1068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6" name="Oval 1069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7" name="Oval 1070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8" name="Oval 1071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9" name="Oval 1072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0" name="Oval 1073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1" name="Oval 1074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2" name="Oval 1075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3" name="Oval 1076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4" name="Oval 1077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5" name="Oval 1078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6" name="Oval 1079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7" name="Oval 1080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8" name="Oval 1081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59" name="Oval 1082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0" name="Oval 1083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1" name="Oval 1084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2" name="Oval 1085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3" name="Oval 1086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4" name="Oval 1087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5" name="Oval 1088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6" name="Oval 1089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7" name="Oval 1090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8" name="Oval 1091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69" name="Oval 1092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0" name="Oval 1093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1" name="Oval 1094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2" name="Oval 1095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3" name="Oval 1096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4" name="Oval 1097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5" name="Oval 1098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6" name="Oval 1099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7" name="Oval 1100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8" name="Oval 1101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79" name="Oval 1102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0" name="Oval 1103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1" name="Oval 1104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2" name="Oval 1105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3" name="Oval 1106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4" name="Oval 1107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5" name="Oval 1108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6" name="Oval 1109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7" name="Oval 1110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8" name="Oval 1111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89" name="Oval 1112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0" name="Oval 1113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1" name="Oval 1114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2" name="Oval 1115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3" name="Oval 1116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4" name="Oval 1117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5" name="Oval 1118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6" name="Oval 1119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7" name="Oval 1120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8" name="Oval 112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99" name="Oval 1122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0" name="Oval 1123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1" name="Oval 1124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2" name="Oval 1125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3" name="Oval 1126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4" name="Oval 1127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5" name="Oval 1128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6" name="Oval 1129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7" name="Oval 1130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8" name="Oval 1131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09" name="Oval 1132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0" name="Oval 1133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1" name="Oval 1134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2" name="Oval 1135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3" name="Oval 1136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4" name="Oval 1137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5" name="Oval 1138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6" name="Oval 1139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7" name="Oval 1140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8" name="Oval 1141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19" name="Oval 1142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0" name="Oval 1143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1" name="Oval 1144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2" name="Oval 1145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3" name="Oval 1146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4" name="Oval 1147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5" name="Oval 1148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6" name="Oval 1149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7" name="Oval 1150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8" name="Oval 1151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29" name="Oval 1152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0" name="Oval 1153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1" name="Oval 1154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2" name="Oval 1155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3" name="Oval 1156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4" name="Oval 1157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5" name="Oval 1158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6" name="Oval 1159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7" name="Oval 1160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8" name="Oval 1161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39" name="Oval 1162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0" name="Oval 1163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1" name="Oval 1164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2" name="Oval 1165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3" name="Oval 1166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4" name="Oval 1167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5" name="Oval 1168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6" name="Oval 1169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7" name="Oval 1170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8" name="Oval 1171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49" name="Oval 1172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0" name="Oval 1173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1" name="Oval 1174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2" name="Oval 1175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3" name="Oval 1497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4" name="Oval 1498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5" name="Oval 1499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6" name="Oval 1500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7" name="Oval 1501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8" name="Oval 1502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59" name="Oval 1503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0" name="Oval 1504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1" name="Oval 1505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2" name="Oval 1506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3" name="Oval 1507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4" name="Oval 1508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5" name="Oval 1509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6" name="Oval 1510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7" name="Oval 1511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8" name="Oval 1512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69" name="Oval 1513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0" name="Oval 1514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1" name="Oval 1515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2" name="Oval 1516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3" name="Oval 1517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4" name="Oval 1518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5" name="Oval 1519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6" name="Oval 1520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7" name="Oval 1521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8" name="Oval 1522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79" name="Oval 1523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0" name="Oval 1524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1" name="Oval 1525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2" name="Oval 1526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3" name="Oval 1527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4" name="Oval 1528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5" name="Oval 1529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6" name="Oval 1530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7" name="Oval 1531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8" name="Oval 1532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89" name="Oval 1533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0" name="Oval 1534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1" name="Oval 1535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2" name="Oval 1536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3" name="Oval 1537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4" name="Oval 1538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5" name="Oval 1539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6" name="Oval 1540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7" name="Oval 1541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8" name="Oval 1542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299" name="Oval 1543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0" name="Oval 1544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1" name="Oval 1545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2" name="Oval 1546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3" name="Oval 1547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4" name="Oval 1548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5" name="Oval 1549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6" name="Oval 1550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7" name="Oval 1551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8" name="Oval 1552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09" name="Oval 1553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0" name="Oval 1554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1" name="Oval 1555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2" name="Oval 1556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3" name="Oval 1557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4" name="Oval 1558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5" name="Oval 1559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6" name="Oval 1560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7" name="Oval 1561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8" name="Oval 1562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19" name="Oval 1563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0" name="Oval 1564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1" name="Oval 1565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2" name="Oval 1566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3" name="Oval 1567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4" name="Oval 1568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5" name="Oval 1569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6" name="Oval 1570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7" name="Oval 1571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8" name="Oval 1572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29" name="Oval 1573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0" name="Oval 1574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1" name="Oval 1575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2" name="Oval 1576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3" name="Oval 1577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4" name="Oval 1578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5" name="Oval 1579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6" name="Oval 1580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7" name="Oval 1581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8" name="Oval 1582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39" name="Oval 1583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0" name="Oval 1584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1" name="Oval 1585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2" name="Oval 1586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3" name="Oval 1587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4" name="Oval 1588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5" name="Oval 1589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6" name="Oval 1590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7" name="Oval 1591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8" name="Oval 1592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49" name="Oval 1593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0" name="Oval 1594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1" name="Oval 1595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2" name="Oval 1596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3" name="Oval 1597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4" name="Oval 1598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5" name="Oval 1599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6" name="Oval 1600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7" name="Oval 1601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8" name="Oval 1602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59" name="Oval 1603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0" name="Oval 1604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1" name="Oval 1605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2" name="Oval 1606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3" name="Oval 1607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4" name="Oval 1608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5" name="Oval 1609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6" name="Oval 1610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7" name="Oval 1611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8" name="Oval 1612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69" name="Oval 1613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0" name="Oval 1614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1" name="Oval 1615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2" name="Oval 1616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3" name="Oval 1617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4" name="Oval 1618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5" name="Oval 1619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6" name="Oval 1620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7" name="Oval 162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8" name="Oval 1622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79" name="Oval 1623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0" name="Oval 1624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1" name="Oval 1625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2" name="Oval 1626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3" name="Oval 1627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4" name="Oval 1628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5" name="Oval 1629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6" name="Oval 1630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7" name="Oval 1631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8" name="Oval 1632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89" name="Oval 1633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0" name="Oval 1634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1" name="Oval 1635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2" name="Oval 1636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3" name="Oval 1637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4" name="Oval 1638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5" name="Oval 1639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6" name="Oval 1640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7" name="Oval 1641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8" name="Oval 1642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399" name="Oval 1643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0" name="Oval 1644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1" name="Oval 1645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2" name="Oval 1646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3" name="Oval 1647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4" name="Oval 1648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5" name="Oval 1649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6" name="Oval 1650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7" name="Oval 1651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8" name="Oval 1652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09" name="Oval 1653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0" name="Oval 1654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1" name="Oval 1655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2" name="Oval 1656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3" name="Oval 1657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4" name="Oval 1658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5" name="Oval 1659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6" name="Oval 1660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7" name="Oval 1661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8" name="Oval 1662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19" name="Oval 1663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0" name="Oval 1664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1" name="Oval 1665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2" name="Oval 1666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3" name="Oval 1667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4" name="Oval 1668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5" name="Oval 1669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6" name="Oval 1670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7" name="Oval 1671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8" name="Oval 1672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29" name="Oval 1673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0" name="Oval 1674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1" name="Oval 1675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2" name="Oval 1676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3" name="Oval 1677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4" name="Oval 1678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5" name="Oval 1679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6" name="Oval 1680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7" name="Oval 1681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8" name="Oval 1682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39" name="Oval 1683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0" name="Oval 1684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1" name="Oval 1685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2" name="Oval 1686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3" name="Oval 1687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4" name="Oval 1688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5" name="Oval 1689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6" name="Oval 1690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7" name="Oval 1691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8" name="Oval 1692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49" name="Oval 1693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0" name="Oval 1694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1" name="Oval 1695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2" name="Oval 1696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3" name="Oval 1697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4" name="Oval 1698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5" name="Oval 1699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6" name="Oval 1700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7" name="Oval 1701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8" name="Oval 1702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59" name="Oval 1703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0" name="Oval 1704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1" name="Oval 1705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2" name="Oval 1706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3" name="Oval 1707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4" name="Oval 1708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5" name="Oval 1709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6" name="Oval 1710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7" name="Oval 1711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8" name="Oval 1712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69" name="Oval 1713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0" name="Oval 1714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1" name="Oval 1715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2" name="Oval 1716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3" name="Oval 1717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4" name="Oval 1718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5" name="Oval 1719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6" name="Oval 1720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7" name="Oval 1721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8" name="Oval 1722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79" name="Oval 1723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0" name="Oval 1724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1" name="Oval 1725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2" name="Oval 1726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3" name="Oval 1727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4" name="Oval 1728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5" name="Oval 1729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6" name="Oval 1730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7" name="Oval 1731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8" name="Oval 1732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89" name="Oval 1733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0" name="Oval 1734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1" name="Oval 1735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2" name="Oval 1736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3" name="Oval 1737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4" name="Oval 1738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5" name="Oval 1739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6" name="Oval 1740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7" name="Oval 1741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8" name="Oval 1742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499" name="Oval 1743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500" name="Oval 1744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501" name="Oval 1745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502" name="Oval 1746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>
          <a:spLocks noChangeArrowheads="1"/>
        </xdr:cNvSpPr>
      </xdr:nvSpPr>
      <xdr:spPr>
        <a:xfrm>
          <a:off x="10393680" y="150876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oneCellAnchor>
    <xdr:from>
      <xdr:col>1</xdr:col>
      <xdr:colOff>1042035</xdr:colOff>
      <xdr:row>0</xdr:row>
      <xdr:rowOff>23495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7855" y="2349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74"/>
  <sheetViews>
    <sheetView tabSelected="1" view="pageBreakPreview" zoomScale="70" zoomScaleNormal="70" zoomScaleSheetLayoutView="70" workbookViewId="0"/>
  </sheetViews>
  <sheetFormatPr defaultColWidth="7.6640625" defaultRowHeight="15.75" customHeight="1"/>
  <cols>
    <col min="1" max="1" width="9.21875" style="2" customWidth="1"/>
    <col min="2" max="2" width="20.6640625" style="2" customWidth="1"/>
    <col min="3" max="3" width="18.6640625" style="2" customWidth="1"/>
    <col min="4" max="6" width="15.6640625" style="2" customWidth="1"/>
    <col min="7" max="7" width="4.77734375" style="2" customWidth="1"/>
    <col min="8" max="13" width="15.6640625" style="2" customWidth="1"/>
    <col min="14" max="15" width="15.77734375" style="2" customWidth="1"/>
    <col min="16" max="16" width="4.5546875" style="2" customWidth="1"/>
    <col min="17" max="19" width="15.6640625" style="2" customWidth="1"/>
    <col min="20" max="33" width="13.77734375" style="2" customWidth="1"/>
    <col min="34" max="16384" width="7.6640625" style="2"/>
  </cols>
  <sheetData>
    <row r="1" spans="1:21" ht="15.75" customHeight="1">
      <c r="E1" s="3"/>
      <c r="F1" s="174" t="s">
        <v>0</v>
      </c>
      <c r="G1" s="174"/>
      <c r="H1" s="174"/>
      <c r="I1" s="174"/>
      <c r="J1" s="3"/>
      <c r="K1" s="175" t="s">
        <v>106</v>
      </c>
      <c r="L1" s="175"/>
      <c r="M1" s="175"/>
      <c r="N1" s="175"/>
      <c r="O1" s="175"/>
      <c r="P1" s="76"/>
    </row>
    <row r="2" spans="1:21" ht="15.75" customHeight="1">
      <c r="A2" s="4"/>
      <c r="B2" s="4"/>
      <c r="C2" s="5"/>
      <c r="D2" s="31"/>
      <c r="E2" s="5"/>
      <c r="F2" s="174"/>
      <c r="G2" s="174"/>
      <c r="H2" s="174"/>
      <c r="I2" s="174"/>
      <c r="J2" s="13"/>
      <c r="K2" s="175"/>
      <c r="L2" s="175"/>
      <c r="M2" s="175"/>
      <c r="N2" s="175"/>
      <c r="O2" s="175"/>
      <c r="P2" s="76"/>
    </row>
    <row r="3" spans="1:21" ht="15.75" customHeight="1">
      <c r="A3" s="4"/>
      <c r="B3" s="4"/>
      <c r="C3" s="5"/>
      <c r="D3" s="5"/>
      <c r="E3" s="5"/>
      <c r="F3" s="174"/>
      <c r="G3" s="174"/>
      <c r="H3" s="174"/>
      <c r="I3" s="174"/>
      <c r="J3" s="177" t="s">
        <v>1</v>
      </c>
      <c r="K3" s="177"/>
      <c r="L3" s="178" t="s">
        <v>2</v>
      </c>
      <c r="M3" s="178"/>
      <c r="Q3" s="15" t="s">
        <v>3</v>
      </c>
      <c r="R3" s="194">
        <v>45583</v>
      </c>
    </row>
    <row r="4" spans="1:21" ht="15.75" customHeight="1">
      <c r="A4" s="4"/>
      <c r="B4" s="4"/>
      <c r="C4" s="6"/>
      <c r="D4" s="6"/>
      <c r="E4" s="179" t="s">
        <v>4</v>
      </c>
      <c r="F4" s="179"/>
      <c r="G4" s="179"/>
      <c r="H4" s="179"/>
      <c r="I4" s="179"/>
      <c r="J4" s="179"/>
      <c r="K4" s="6"/>
      <c r="L4" s="178" t="s">
        <v>5</v>
      </c>
      <c r="M4" s="178"/>
      <c r="Q4" s="16" t="s">
        <v>6</v>
      </c>
      <c r="R4" s="111" t="s">
        <v>107</v>
      </c>
      <c r="U4" s="20"/>
    </row>
    <row r="5" spans="1:21" ht="15.75" customHeight="1">
      <c r="A5" s="4"/>
      <c r="B5" s="4"/>
      <c r="C5" s="6"/>
      <c r="D5" s="6"/>
      <c r="E5" s="6"/>
      <c r="F5" s="6"/>
      <c r="G5" s="6"/>
      <c r="H5" s="6"/>
      <c r="I5" s="6"/>
      <c r="J5" s="6"/>
      <c r="K5" s="6"/>
      <c r="L5" s="14"/>
      <c r="M5" s="14"/>
      <c r="U5" s="20"/>
    </row>
    <row r="6" spans="1:21" ht="15" customHeight="1">
      <c r="A6" s="7"/>
      <c r="B6" s="7"/>
      <c r="C6" s="7"/>
      <c r="D6" s="7"/>
      <c r="E6" s="7"/>
      <c r="F6" s="7"/>
      <c r="G6" s="7"/>
      <c r="H6" s="7"/>
      <c r="I6" s="17"/>
      <c r="J6" s="7"/>
      <c r="K6" s="7"/>
      <c r="L6" s="7"/>
      <c r="M6" s="7"/>
      <c r="N6" s="7"/>
      <c r="O6" s="7"/>
      <c r="P6" s="7"/>
      <c r="Q6" s="7"/>
      <c r="R6" s="7"/>
    </row>
    <row r="7" spans="1:21" ht="15" customHeight="1">
      <c r="A7" s="21" t="s">
        <v>78</v>
      </c>
      <c r="B7" s="62"/>
      <c r="I7" s="18"/>
    </row>
    <row r="8" spans="1:21" ht="15" customHeight="1">
      <c r="A8" s="165" t="s">
        <v>8</v>
      </c>
      <c r="B8" s="168" t="s">
        <v>9</v>
      </c>
      <c r="C8" s="66" t="s">
        <v>10</v>
      </c>
      <c r="D8" s="78"/>
      <c r="E8" s="66" t="s">
        <v>11</v>
      </c>
      <c r="F8" s="78"/>
      <c r="G8" s="66"/>
      <c r="H8" s="66"/>
      <c r="I8" s="66" t="s">
        <v>12</v>
      </c>
      <c r="J8" s="66" t="s">
        <v>13</v>
      </c>
      <c r="K8" s="66" t="s">
        <v>14</v>
      </c>
      <c r="L8" s="66" t="s">
        <v>73</v>
      </c>
      <c r="M8" s="66" t="s">
        <v>15</v>
      </c>
      <c r="N8" s="66"/>
      <c r="O8" s="66"/>
      <c r="P8" s="78"/>
      <c r="Q8" s="78"/>
      <c r="R8" s="66" t="s">
        <v>11</v>
      </c>
      <c r="S8" s="78"/>
    </row>
    <row r="9" spans="1:21" ht="15" customHeight="1">
      <c r="A9" s="165"/>
      <c r="B9" s="169"/>
      <c r="C9" s="67" t="s">
        <v>16</v>
      </c>
      <c r="D9" s="79"/>
      <c r="E9" s="67" t="s">
        <v>17</v>
      </c>
      <c r="F9" s="79"/>
      <c r="G9" s="67"/>
      <c r="H9" s="67"/>
      <c r="I9" s="67" t="s">
        <v>18</v>
      </c>
      <c r="J9" s="67" t="s">
        <v>19</v>
      </c>
      <c r="K9" s="67" t="s">
        <v>19</v>
      </c>
      <c r="L9" s="67" t="s">
        <v>20</v>
      </c>
      <c r="M9" s="67" t="s">
        <v>20</v>
      </c>
      <c r="N9" s="67"/>
      <c r="O9" s="96"/>
      <c r="P9" s="79"/>
      <c r="Q9" s="79"/>
      <c r="R9" s="67" t="s">
        <v>81</v>
      </c>
      <c r="S9" s="79"/>
    </row>
    <row r="10" spans="1:21" s="21" customFormat="1" ht="15" customHeight="1">
      <c r="A10" s="108">
        <f>44</f>
        <v>44</v>
      </c>
      <c r="B10" s="113" t="s">
        <v>99</v>
      </c>
      <c r="C10" s="120" t="s">
        <v>101</v>
      </c>
      <c r="D10" s="139"/>
      <c r="E10" s="139">
        <v>45594</v>
      </c>
      <c r="F10" s="139"/>
      <c r="G10" s="139"/>
      <c r="H10" s="139"/>
      <c r="I10" s="147">
        <f>IF(E10="","",E10+2)</f>
        <v>45596</v>
      </c>
      <c r="J10" s="141">
        <f>IF(I10="","",I10+1)</f>
        <v>45597</v>
      </c>
      <c r="K10" s="141">
        <f>IF(J10="","",J10)</f>
        <v>45597</v>
      </c>
      <c r="L10" s="139">
        <f>IF(M10="","",M10)</f>
        <v>45598</v>
      </c>
      <c r="M10" s="141">
        <f>IF(K10="","",K10+1)</f>
        <v>45598</v>
      </c>
      <c r="N10" s="139"/>
      <c r="O10" s="139"/>
      <c r="P10" s="139"/>
      <c r="Q10" s="139"/>
      <c r="R10" s="139">
        <f t="shared" ref="R10:R15" si="0">IF(E10="","",E10+7)</f>
        <v>45601</v>
      </c>
      <c r="S10" s="139"/>
    </row>
    <row r="11" spans="1:21" s="21" customFormat="1" ht="15" customHeight="1">
      <c r="A11" s="125">
        <f>A10+1</f>
        <v>45</v>
      </c>
      <c r="B11" s="116" t="s">
        <v>99</v>
      </c>
      <c r="C11" s="117" t="s">
        <v>109</v>
      </c>
      <c r="D11" s="127"/>
      <c r="E11" s="127">
        <f>IF(R10="","",R10)</f>
        <v>45601</v>
      </c>
      <c r="F11" s="127"/>
      <c r="G11" s="127"/>
      <c r="H11" s="127"/>
      <c r="I11" s="127">
        <f>IF(E11="","",E11+2)</f>
        <v>45603</v>
      </c>
      <c r="J11" s="127">
        <f>IF(I11="","",I11+1)</f>
        <v>45604</v>
      </c>
      <c r="K11" s="127">
        <f>IF(J11="","",J11)</f>
        <v>45604</v>
      </c>
      <c r="L11" s="127">
        <f>IF(M11="","",M11)</f>
        <v>45605</v>
      </c>
      <c r="M11" s="127">
        <f>IF(K11="","",K11+1)</f>
        <v>45605</v>
      </c>
      <c r="N11" s="127"/>
      <c r="O11" s="127"/>
      <c r="P11" s="127"/>
      <c r="Q11" s="127"/>
      <c r="R11" s="127">
        <f t="shared" si="0"/>
        <v>45608</v>
      </c>
      <c r="S11" s="127"/>
    </row>
    <row r="12" spans="1:21" s="21" customFormat="1" ht="15" customHeight="1">
      <c r="A12" s="142">
        <f t="shared" ref="A12:A15" si="1">A11+1</f>
        <v>46</v>
      </c>
      <c r="B12" s="119" t="s">
        <v>97</v>
      </c>
      <c r="C12" s="120" t="s">
        <v>110</v>
      </c>
      <c r="D12" s="141"/>
      <c r="E12" s="141">
        <f>IF(R11="","",R11)</f>
        <v>45608</v>
      </c>
      <c r="F12" s="141"/>
      <c r="G12" s="141"/>
      <c r="H12" s="141"/>
      <c r="I12" s="141">
        <f t="shared" ref="I12:I15" si="2">IF(E12="","",E12+2)</f>
        <v>45610</v>
      </c>
      <c r="J12" s="141">
        <f t="shared" ref="J12:J15" si="3">IF(I12="","",I12+1)</f>
        <v>45611</v>
      </c>
      <c r="K12" s="141">
        <f t="shared" ref="K12:K15" si="4">IF(J12="","",J12)</f>
        <v>45611</v>
      </c>
      <c r="L12" s="141">
        <f t="shared" ref="L12:L15" si="5">IF(M12="","",M12)</f>
        <v>45612</v>
      </c>
      <c r="M12" s="141">
        <f t="shared" ref="M12:M15" si="6">IF(K12="","",K12+1)</f>
        <v>45612</v>
      </c>
      <c r="N12" s="141"/>
      <c r="O12" s="141"/>
      <c r="P12" s="141"/>
      <c r="Q12" s="141"/>
      <c r="R12" s="141">
        <f t="shared" si="0"/>
        <v>45615</v>
      </c>
      <c r="S12" s="141"/>
    </row>
    <row r="13" spans="1:21" s="21" customFormat="1" ht="15" customHeight="1">
      <c r="A13" s="9">
        <f t="shared" si="1"/>
        <v>47</v>
      </c>
      <c r="B13" s="116" t="s">
        <v>97</v>
      </c>
      <c r="C13" s="117" t="s">
        <v>111</v>
      </c>
      <c r="D13" s="127"/>
      <c r="E13" s="127">
        <f t="shared" ref="E13:E14" si="7">IF(R12="","",R12)</f>
        <v>45615</v>
      </c>
      <c r="F13" s="127"/>
      <c r="G13" s="127"/>
      <c r="H13" s="127"/>
      <c r="I13" s="127">
        <f t="shared" si="2"/>
        <v>45617</v>
      </c>
      <c r="J13" s="127">
        <f t="shared" si="3"/>
        <v>45618</v>
      </c>
      <c r="K13" s="127">
        <f t="shared" si="4"/>
        <v>45618</v>
      </c>
      <c r="L13" s="127">
        <f t="shared" si="5"/>
        <v>45619</v>
      </c>
      <c r="M13" s="127">
        <f t="shared" si="6"/>
        <v>45619</v>
      </c>
      <c r="N13" s="127"/>
      <c r="O13" s="127"/>
      <c r="P13" s="127"/>
      <c r="Q13" s="127"/>
      <c r="R13" s="127">
        <f t="shared" si="0"/>
        <v>45622</v>
      </c>
      <c r="S13" s="127"/>
    </row>
    <row r="14" spans="1:21" s="82" customFormat="1" ht="15" customHeight="1">
      <c r="A14" s="108">
        <f t="shared" si="1"/>
        <v>48</v>
      </c>
      <c r="B14" s="119" t="s">
        <v>97</v>
      </c>
      <c r="C14" s="120" t="s">
        <v>112</v>
      </c>
      <c r="D14" s="141"/>
      <c r="E14" s="141">
        <f t="shared" si="7"/>
        <v>45622</v>
      </c>
      <c r="F14" s="141"/>
      <c r="G14" s="141"/>
      <c r="H14" s="141"/>
      <c r="I14" s="141">
        <f t="shared" si="2"/>
        <v>45624</v>
      </c>
      <c r="J14" s="141">
        <f t="shared" si="3"/>
        <v>45625</v>
      </c>
      <c r="K14" s="141">
        <f t="shared" si="4"/>
        <v>45625</v>
      </c>
      <c r="L14" s="141">
        <f t="shared" si="5"/>
        <v>45626</v>
      </c>
      <c r="M14" s="141">
        <f t="shared" si="6"/>
        <v>45626</v>
      </c>
      <c r="N14" s="141"/>
      <c r="O14" s="141"/>
      <c r="P14" s="141"/>
      <c r="Q14" s="141"/>
      <c r="R14" s="141">
        <f t="shared" si="0"/>
        <v>45629</v>
      </c>
      <c r="S14" s="141"/>
    </row>
    <row r="15" spans="1:21" s="21" customFormat="1" ht="15" customHeight="1">
      <c r="A15" s="103">
        <f t="shared" si="1"/>
        <v>49</v>
      </c>
      <c r="B15" s="121" t="s">
        <v>97</v>
      </c>
      <c r="C15" s="122" t="s">
        <v>113</v>
      </c>
      <c r="D15" s="135"/>
      <c r="E15" s="135">
        <f>IF(R14="","",R14)</f>
        <v>45629</v>
      </c>
      <c r="F15" s="135"/>
      <c r="G15" s="135"/>
      <c r="H15" s="135"/>
      <c r="I15" s="135">
        <f t="shared" si="2"/>
        <v>45631</v>
      </c>
      <c r="J15" s="135">
        <f t="shared" si="3"/>
        <v>45632</v>
      </c>
      <c r="K15" s="135">
        <f t="shared" si="4"/>
        <v>45632</v>
      </c>
      <c r="L15" s="135">
        <f t="shared" si="5"/>
        <v>45633</v>
      </c>
      <c r="M15" s="135">
        <f t="shared" si="6"/>
        <v>45633</v>
      </c>
      <c r="N15" s="135"/>
      <c r="O15" s="135"/>
      <c r="P15" s="135"/>
      <c r="Q15" s="135"/>
      <c r="R15" s="135">
        <f t="shared" si="0"/>
        <v>45636</v>
      </c>
      <c r="S15" s="135"/>
    </row>
    <row r="16" spans="1:21" s="21" customFormat="1" ht="15" hidden="1" customHeight="1">
      <c r="A16" s="9"/>
      <c r="B16" s="116"/>
      <c r="C16" s="11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 s="21" customFormat="1" ht="15" hidden="1" customHeight="1">
      <c r="A17" s="9"/>
      <c r="B17" s="116"/>
      <c r="C17" s="117"/>
      <c r="D17" s="127"/>
      <c r="E17" s="127"/>
      <c r="F17" s="127"/>
      <c r="G17" s="144"/>
      <c r="H17" s="127"/>
      <c r="I17" s="127"/>
      <c r="J17" s="127"/>
      <c r="K17" s="127"/>
      <c r="L17" s="144"/>
      <c r="M17" s="127"/>
      <c r="N17" s="127"/>
      <c r="O17" s="127"/>
      <c r="P17" s="127"/>
      <c r="Q17" s="127"/>
      <c r="R17" s="145"/>
      <c r="S17" s="127"/>
    </row>
    <row r="18" spans="1:19" s="21" customFormat="1" ht="15" hidden="1" customHeight="1">
      <c r="A18" s="9"/>
      <c r="B18" s="116"/>
      <c r="C18" s="11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45"/>
      <c r="S18" s="127"/>
    </row>
    <row r="19" spans="1:19" s="21" customFormat="1" ht="15" hidden="1" customHeight="1">
      <c r="A19" s="9"/>
      <c r="B19" s="116"/>
      <c r="C19" s="11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45"/>
      <c r="S19" s="127"/>
    </row>
    <row r="20" spans="1:19" s="21" customFormat="1" ht="15" hidden="1" customHeight="1">
      <c r="A20" s="9"/>
      <c r="B20" s="116"/>
      <c r="C20" s="11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45"/>
      <c r="S20" s="127"/>
    </row>
    <row r="21" spans="1:19" s="21" customFormat="1" ht="15" hidden="1" customHeight="1">
      <c r="A21" s="143"/>
      <c r="B21" s="121"/>
      <c r="C21" s="122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46"/>
      <c r="S21" s="135"/>
    </row>
    <row r="22" spans="1:19" ht="15" customHeight="1">
      <c r="A22" s="21" t="s">
        <v>80</v>
      </c>
      <c r="B22" s="21"/>
      <c r="C22" s="21"/>
      <c r="D22" s="80"/>
      <c r="E22" s="21"/>
      <c r="F22" s="80"/>
      <c r="G22" s="80"/>
      <c r="H22" s="80"/>
      <c r="I22" s="80"/>
      <c r="J22" s="80"/>
      <c r="K22" s="80"/>
      <c r="L22" s="80"/>
      <c r="M22" s="21"/>
      <c r="N22" s="21"/>
      <c r="O22" s="21"/>
      <c r="P22" s="1"/>
      <c r="Q22" s="1"/>
      <c r="R22" s="1"/>
      <c r="S22" s="1"/>
    </row>
    <row r="23" spans="1:19" ht="15" customHeight="1">
      <c r="A23" s="82"/>
      <c r="B23" s="21"/>
      <c r="C23" s="21"/>
      <c r="D23" s="80"/>
      <c r="E23" s="21"/>
      <c r="F23" s="80"/>
      <c r="G23" s="80"/>
      <c r="H23" s="80"/>
      <c r="I23" s="80"/>
      <c r="J23" s="80"/>
      <c r="K23" s="80"/>
      <c r="L23" s="80"/>
      <c r="M23" s="21"/>
      <c r="N23" s="21"/>
      <c r="O23" s="21"/>
      <c r="P23" s="1"/>
      <c r="Q23" s="1"/>
      <c r="R23" s="1"/>
      <c r="S23" s="1"/>
    </row>
    <row r="24" spans="1:19" ht="15" customHeight="1">
      <c r="A24" s="63" t="s">
        <v>59</v>
      </c>
      <c r="B24" s="21" t="s">
        <v>7</v>
      </c>
      <c r="C24" s="23"/>
      <c r="D24" s="29"/>
      <c r="E24" s="23"/>
      <c r="F24" s="23"/>
      <c r="G24" s="23"/>
      <c r="H24" s="23"/>
      <c r="I24" s="23"/>
      <c r="J24" s="23"/>
      <c r="K24" s="23"/>
      <c r="L24" s="23"/>
      <c r="M24" s="29"/>
      <c r="N24" s="29"/>
      <c r="O24" s="29"/>
    </row>
    <row r="25" spans="1:19" ht="15" customHeight="1">
      <c r="A25" s="166" t="s">
        <v>8</v>
      </c>
      <c r="B25" s="170" t="s">
        <v>9</v>
      </c>
      <c r="C25" s="74" t="s">
        <v>10</v>
      </c>
      <c r="D25" s="74"/>
      <c r="E25" s="74" t="s">
        <v>11</v>
      </c>
      <c r="F25" s="90"/>
      <c r="G25" s="74"/>
      <c r="H25" s="74"/>
      <c r="I25" s="74" t="s">
        <v>14</v>
      </c>
      <c r="J25" s="91" t="s">
        <v>13</v>
      </c>
      <c r="K25" s="74" t="s">
        <v>21</v>
      </c>
      <c r="L25" s="91" t="s">
        <v>15</v>
      </c>
      <c r="M25" s="74" t="s">
        <v>22</v>
      </c>
      <c r="N25" s="68"/>
      <c r="O25" s="68"/>
      <c r="P25" s="68"/>
      <c r="Q25" s="68"/>
      <c r="R25" s="68" t="s">
        <v>11</v>
      </c>
      <c r="S25" s="68"/>
    </row>
    <row r="26" spans="1:19" ht="15" customHeight="1">
      <c r="A26" s="166"/>
      <c r="B26" s="171"/>
      <c r="C26" s="75" t="s">
        <v>16</v>
      </c>
      <c r="D26" s="92"/>
      <c r="E26" s="75" t="s">
        <v>20</v>
      </c>
      <c r="F26" s="93"/>
      <c r="G26" s="75"/>
      <c r="H26" s="75"/>
      <c r="I26" s="75" t="s">
        <v>17</v>
      </c>
      <c r="J26" s="93" t="s">
        <v>17</v>
      </c>
      <c r="K26" s="75" t="s">
        <v>17</v>
      </c>
      <c r="L26" s="93" t="s">
        <v>23</v>
      </c>
      <c r="M26" s="75" t="s">
        <v>23</v>
      </c>
      <c r="N26" s="69"/>
      <c r="O26" s="69"/>
      <c r="P26" s="69"/>
      <c r="Q26" s="69"/>
      <c r="R26" s="69" t="s">
        <v>20</v>
      </c>
      <c r="S26" s="69"/>
    </row>
    <row r="27" spans="1:19" s="21" customFormat="1" ht="15" customHeight="1">
      <c r="A27" s="115">
        <f>44</f>
        <v>44</v>
      </c>
      <c r="B27" s="113" t="s">
        <v>100</v>
      </c>
      <c r="C27" s="118" t="s">
        <v>108</v>
      </c>
      <c r="D27" s="149"/>
      <c r="E27" s="139">
        <v>45591</v>
      </c>
      <c r="F27" s="150"/>
      <c r="G27" s="139"/>
      <c r="H27" s="139"/>
      <c r="I27" s="139">
        <f>IF(E27="","",E27+3)</f>
        <v>45594</v>
      </c>
      <c r="J27" s="150">
        <f>IF(I27="","",I27)</f>
        <v>45594</v>
      </c>
      <c r="K27" s="139">
        <f>IF(J27="","",J27)</f>
        <v>45594</v>
      </c>
      <c r="L27" s="150">
        <f>IF(K27="","",K27+1)</f>
        <v>45595</v>
      </c>
      <c r="M27" s="139">
        <f>IF(L27="","",L27)</f>
        <v>45595</v>
      </c>
      <c r="N27" s="139"/>
      <c r="O27" s="139"/>
      <c r="P27" s="151"/>
      <c r="Q27" s="151"/>
      <c r="R27" s="151">
        <f>IF(E27="","",E27+7)</f>
        <v>45598</v>
      </c>
      <c r="S27" s="151"/>
    </row>
    <row r="28" spans="1:19" s="21" customFormat="1" ht="15" customHeight="1">
      <c r="A28" s="125">
        <f>A27+1</f>
        <v>45</v>
      </c>
      <c r="B28" s="116" t="s">
        <v>100</v>
      </c>
      <c r="C28" s="117" t="s">
        <v>114</v>
      </c>
      <c r="D28" s="126"/>
      <c r="E28" s="127">
        <f>IF(R27="","",R27)</f>
        <v>45598</v>
      </c>
      <c r="F28" s="128"/>
      <c r="G28" s="127"/>
      <c r="H28" s="127"/>
      <c r="I28" s="127">
        <f>IF(E28="","",E28+3)</f>
        <v>45601</v>
      </c>
      <c r="J28" s="128">
        <f>IF(I28="","",I28)</f>
        <v>45601</v>
      </c>
      <c r="K28" s="127">
        <f>IF(J28="","",J28)</f>
        <v>45601</v>
      </c>
      <c r="L28" s="128">
        <f>IF(K28="","",K28+1)</f>
        <v>45602</v>
      </c>
      <c r="M28" s="127">
        <f>IF(L28="","",L28)</f>
        <v>45602</v>
      </c>
      <c r="N28" s="127"/>
      <c r="O28" s="127"/>
      <c r="P28" s="129"/>
      <c r="Q28" s="129"/>
      <c r="R28" s="127">
        <f>IF(E28="","",E28+7)</f>
        <v>45605</v>
      </c>
      <c r="S28" s="129"/>
    </row>
    <row r="29" spans="1:19" s="21" customFormat="1" ht="15" customHeight="1">
      <c r="A29" s="142">
        <f t="shared" ref="A29:A32" si="8">A28+1</f>
        <v>46</v>
      </c>
      <c r="B29" s="119" t="s">
        <v>100</v>
      </c>
      <c r="C29" s="120" t="s">
        <v>115</v>
      </c>
      <c r="D29" s="152"/>
      <c r="E29" s="141">
        <f t="shared" ref="E29:E32" si="9">IF(R28="","",R28)</f>
        <v>45605</v>
      </c>
      <c r="F29" s="153"/>
      <c r="G29" s="141"/>
      <c r="H29" s="141"/>
      <c r="I29" s="141">
        <f t="shared" ref="I29:I32" si="10">IF(E29="","",E29+3)</f>
        <v>45608</v>
      </c>
      <c r="J29" s="153">
        <f t="shared" ref="J29:K29" si="11">IF(I29="","",I29)</f>
        <v>45608</v>
      </c>
      <c r="K29" s="141">
        <f t="shared" si="11"/>
        <v>45608</v>
      </c>
      <c r="L29" s="153">
        <f t="shared" ref="L29:L32" si="12">IF(K29="","",K29+1)</f>
        <v>45609</v>
      </c>
      <c r="M29" s="141">
        <f t="shared" ref="M29:M32" si="13">IF(L29="","",L29)</f>
        <v>45609</v>
      </c>
      <c r="N29" s="141"/>
      <c r="O29" s="141"/>
      <c r="P29" s="141"/>
      <c r="Q29" s="141"/>
      <c r="R29" s="141">
        <f t="shared" ref="R29:R32" si="14">IF(E29="","",E29+7)</f>
        <v>45612</v>
      </c>
      <c r="S29" s="141"/>
    </row>
    <row r="30" spans="1:19" s="21" customFormat="1" ht="15" customHeight="1">
      <c r="A30" s="125">
        <f t="shared" si="8"/>
        <v>47</v>
      </c>
      <c r="B30" s="116" t="s">
        <v>100</v>
      </c>
      <c r="C30" s="117" t="s">
        <v>116</v>
      </c>
      <c r="D30" s="127"/>
      <c r="E30" s="127">
        <f t="shared" si="9"/>
        <v>45612</v>
      </c>
      <c r="F30" s="126"/>
      <c r="G30" s="127"/>
      <c r="H30" s="127"/>
      <c r="I30" s="127">
        <f t="shared" si="10"/>
        <v>45615</v>
      </c>
      <c r="J30" s="128">
        <f t="shared" ref="J30:K30" si="15">IF(I30="","",I30)</f>
        <v>45615</v>
      </c>
      <c r="K30" s="127">
        <f t="shared" si="15"/>
        <v>45615</v>
      </c>
      <c r="L30" s="128">
        <f t="shared" si="12"/>
        <v>45616</v>
      </c>
      <c r="M30" s="127">
        <f t="shared" si="13"/>
        <v>45616</v>
      </c>
      <c r="N30" s="127"/>
      <c r="O30" s="127"/>
      <c r="P30" s="127"/>
      <c r="Q30" s="127"/>
      <c r="R30" s="127">
        <f t="shared" si="14"/>
        <v>45619</v>
      </c>
      <c r="S30" s="127"/>
    </row>
    <row r="31" spans="1:19" s="21" customFormat="1" ht="15" customHeight="1">
      <c r="A31" s="140">
        <f t="shared" si="8"/>
        <v>48</v>
      </c>
      <c r="B31" s="119" t="s">
        <v>93</v>
      </c>
      <c r="C31" s="120" t="s">
        <v>117</v>
      </c>
      <c r="D31" s="152"/>
      <c r="E31" s="141">
        <f t="shared" si="9"/>
        <v>45619</v>
      </c>
      <c r="F31" s="154"/>
      <c r="G31" s="155"/>
      <c r="H31" s="155"/>
      <c r="I31" s="141">
        <f t="shared" si="10"/>
        <v>45622</v>
      </c>
      <c r="J31" s="153">
        <f t="shared" ref="J31:K31" si="16">IF(I31="","",I31)</f>
        <v>45622</v>
      </c>
      <c r="K31" s="141">
        <f t="shared" si="16"/>
        <v>45622</v>
      </c>
      <c r="L31" s="153">
        <f t="shared" si="12"/>
        <v>45623</v>
      </c>
      <c r="M31" s="141">
        <f t="shared" si="13"/>
        <v>45623</v>
      </c>
      <c r="N31" s="141"/>
      <c r="O31" s="141"/>
      <c r="P31" s="156"/>
      <c r="Q31" s="156"/>
      <c r="R31" s="156">
        <f t="shared" si="14"/>
        <v>45626</v>
      </c>
      <c r="S31" s="156"/>
    </row>
    <row r="32" spans="1:19" s="21" customFormat="1" ht="15" customHeight="1">
      <c r="A32" s="143">
        <f t="shared" si="8"/>
        <v>49</v>
      </c>
      <c r="B32" s="121" t="s">
        <v>98</v>
      </c>
      <c r="C32" s="122" t="s">
        <v>118</v>
      </c>
      <c r="D32" s="134"/>
      <c r="E32" s="135">
        <f t="shared" si="9"/>
        <v>45626</v>
      </c>
      <c r="F32" s="136"/>
      <c r="G32" s="137"/>
      <c r="H32" s="137"/>
      <c r="I32" s="135">
        <f t="shared" si="10"/>
        <v>45629</v>
      </c>
      <c r="J32" s="138">
        <f t="shared" ref="J32:K32" si="17">IF(I32="","",I32)</f>
        <v>45629</v>
      </c>
      <c r="K32" s="135">
        <f t="shared" si="17"/>
        <v>45629</v>
      </c>
      <c r="L32" s="138">
        <f t="shared" si="12"/>
        <v>45630</v>
      </c>
      <c r="M32" s="135">
        <f t="shared" si="13"/>
        <v>45630</v>
      </c>
      <c r="N32" s="135"/>
      <c r="O32" s="135"/>
      <c r="P32" s="148"/>
      <c r="Q32" s="148"/>
      <c r="R32" s="148">
        <f t="shared" si="14"/>
        <v>45633</v>
      </c>
      <c r="S32" s="148"/>
    </row>
    <row r="33" spans="1:19" s="21" customFormat="1" ht="15" hidden="1" customHeight="1">
      <c r="A33" s="125"/>
      <c r="B33" s="116"/>
      <c r="C33" s="117"/>
      <c r="D33" s="126"/>
      <c r="E33" s="127"/>
      <c r="F33" s="131"/>
      <c r="G33" s="132"/>
      <c r="H33" s="132"/>
      <c r="I33" s="127"/>
      <c r="J33" s="128"/>
      <c r="K33" s="127"/>
      <c r="L33" s="128"/>
      <c r="M33" s="127"/>
      <c r="N33" s="127"/>
      <c r="O33" s="127"/>
      <c r="P33" s="129"/>
      <c r="Q33" s="129"/>
      <c r="R33" s="129"/>
      <c r="S33" s="129"/>
    </row>
    <row r="34" spans="1:19" s="21" customFormat="1" ht="15" hidden="1" customHeight="1">
      <c r="A34" s="125"/>
      <c r="B34" s="116"/>
      <c r="C34" s="117"/>
      <c r="D34" s="126"/>
      <c r="E34" s="127"/>
      <c r="F34" s="131"/>
      <c r="G34" s="132"/>
      <c r="H34" s="127"/>
      <c r="I34" s="127"/>
      <c r="J34" s="128"/>
      <c r="K34" s="127"/>
      <c r="L34" s="128"/>
      <c r="M34" s="127"/>
      <c r="N34" s="127"/>
      <c r="O34" s="127"/>
      <c r="P34" s="127"/>
      <c r="Q34" s="127"/>
      <c r="R34" s="127"/>
      <c r="S34" s="127"/>
    </row>
    <row r="35" spans="1:19" s="21" customFormat="1" ht="15" hidden="1" customHeight="1">
      <c r="A35" s="130"/>
      <c r="B35" s="116"/>
      <c r="C35" s="117"/>
      <c r="D35" s="126"/>
      <c r="E35" s="127"/>
      <c r="F35" s="131"/>
      <c r="G35" s="132"/>
      <c r="H35" s="127"/>
      <c r="I35" s="127"/>
      <c r="J35" s="128"/>
      <c r="K35" s="127"/>
      <c r="L35" s="128"/>
      <c r="M35" s="127"/>
      <c r="N35" s="127"/>
      <c r="O35" s="127"/>
      <c r="P35" s="129"/>
      <c r="Q35" s="129"/>
      <c r="R35" s="129"/>
      <c r="S35" s="129"/>
    </row>
    <row r="36" spans="1:19" s="21" customFormat="1" ht="15" hidden="1" customHeight="1">
      <c r="A36" s="125"/>
      <c r="B36" s="116"/>
      <c r="C36" s="117"/>
      <c r="D36" s="126"/>
      <c r="E36" s="127"/>
      <c r="F36" s="131"/>
      <c r="G36" s="132"/>
      <c r="H36" s="127"/>
      <c r="I36" s="127"/>
      <c r="J36" s="128"/>
      <c r="K36" s="127"/>
      <c r="L36" s="128"/>
      <c r="M36" s="127"/>
      <c r="N36" s="127"/>
      <c r="O36" s="127"/>
      <c r="P36" s="127"/>
      <c r="Q36" s="127"/>
      <c r="R36" s="127"/>
      <c r="S36" s="127"/>
    </row>
    <row r="37" spans="1:19" s="21" customFormat="1" ht="15" hidden="1" customHeight="1">
      <c r="A37" s="125"/>
      <c r="B37" s="116"/>
      <c r="C37" s="117"/>
      <c r="D37" s="126"/>
      <c r="E37" s="127"/>
      <c r="F37" s="131"/>
      <c r="G37" s="132"/>
      <c r="H37" s="127"/>
      <c r="I37" s="127"/>
      <c r="J37" s="128"/>
      <c r="K37" s="127"/>
      <c r="L37" s="128"/>
      <c r="M37" s="127"/>
      <c r="N37" s="127"/>
      <c r="O37" s="127"/>
      <c r="P37" s="127"/>
      <c r="Q37" s="127"/>
      <c r="R37" s="127"/>
      <c r="S37" s="127"/>
    </row>
    <row r="38" spans="1:19" s="21" customFormat="1" ht="15" hidden="1" customHeight="1">
      <c r="A38" s="133"/>
      <c r="B38" s="121"/>
      <c r="C38" s="122"/>
      <c r="D38" s="134"/>
      <c r="E38" s="135"/>
      <c r="F38" s="136"/>
      <c r="G38" s="137"/>
      <c r="H38" s="135"/>
      <c r="I38" s="135"/>
      <c r="J38" s="138"/>
      <c r="K38" s="135"/>
      <c r="L38" s="138"/>
      <c r="M38" s="135"/>
      <c r="N38" s="135"/>
      <c r="O38" s="135"/>
      <c r="P38" s="135"/>
      <c r="Q38" s="135"/>
      <c r="R38" s="135"/>
      <c r="S38" s="135"/>
    </row>
    <row r="39" spans="1:19" ht="15" customHeight="1">
      <c r="A39" s="21" t="s">
        <v>80</v>
      </c>
      <c r="B39" s="83"/>
      <c r="C39" s="84"/>
      <c r="D39" s="73"/>
      <c r="E39" s="65"/>
      <c r="F39" s="64"/>
      <c r="G39" s="64"/>
      <c r="H39" s="64"/>
      <c r="I39" s="64"/>
      <c r="J39" s="64"/>
      <c r="K39" s="65"/>
      <c r="L39" s="64"/>
      <c r="M39" s="77"/>
      <c r="N39" s="77"/>
      <c r="O39" s="77"/>
      <c r="P39" s="60"/>
      <c r="Q39" s="1"/>
      <c r="R39" s="1"/>
      <c r="S39" s="1"/>
    </row>
    <row r="40" spans="1:19" ht="15" customHeight="1">
      <c r="A40" s="82"/>
      <c r="B40" s="82"/>
      <c r="C40" s="82"/>
      <c r="D40" s="85"/>
      <c r="E40" s="80"/>
      <c r="F40" s="80"/>
      <c r="G40" s="80"/>
      <c r="H40" s="80"/>
      <c r="I40" s="86"/>
      <c r="J40" s="109"/>
      <c r="K40" s="109"/>
      <c r="L40" s="109"/>
      <c r="M40" s="21"/>
      <c r="N40" s="21"/>
      <c r="O40" s="21"/>
      <c r="P40" s="21"/>
      <c r="Q40" s="86"/>
      <c r="R40" s="86"/>
      <c r="S40" s="87" t="s">
        <v>24</v>
      </c>
    </row>
    <row r="41" spans="1:19" ht="15" customHeight="1">
      <c r="A41" s="8" t="s">
        <v>25</v>
      </c>
      <c r="B41" s="8" t="s">
        <v>26</v>
      </c>
      <c r="C41" s="4"/>
      <c r="D41" s="22"/>
      <c r="E41" s="23"/>
      <c r="F41" s="23"/>
      <c r="G41" s="23"/>
      <c r="H41" s="23"/>
      <c r="I41" s="22"/>
      <c r="J41" s="30"/>
      <c r="K41" s="30"/>
      <c r="L41" s="30"/>
      <c r="M41" s="29"/>
      <c r="N41" s="29"/>
      <c r="O41" s="29"/>
      <c r="P41" s="29"/>
      <c r="Q41" s="28"/>
      <c r="R41" s="28"/>
      <c r="S41" s="22" t="s">
        <v>27</v>
      </c>
    </row>
    <row r="42" spans="1:19" ht="15" customHeight="1">
      <c r="A42" s="167" t="s">
        <v>8</v>
      </c>
      <c r="B42" s="172" t="s">
        <v>9</v>
      </c>
      <c r="C42" s="88" t="s">
        <v>10</v>
      </c>
      <c r="D42" s="24" t="s">
        <v>28</v>
      </c>
      <c r="E42" s="24" t="s">
        <v>29</v>
      </c>
      <c r="F42" s="24" t="s">
        <v>30</v>
      </c>
      <c r="G42" s="88"/>
      <c r="H42" s="88"/>
      <c r="I42" s="24" t="s">
        <v>31</v>
      </c>
      <c r="J42" s="24" t="s">
        <v>14</v>
      </c>
      <c r="K42" s="24" t="s">
        <v>13</v>
      </c>
      <c r="L42" s="24" t="s">
        <v>21</v>
      </c>
      <c r="M42" s="88" t="s">
        <v>15</v>
      </c>
      <c r="N42" s="24" t="s">
        <v>12</v>
      </c>
      <c r="O42" s="24"/>
      <c r="P42" s="88"/>
      <c r="Q42" s="88" t="s">
        <v>28</v>
      </c>
      <c r="R42" s="88" t="s">
        <v>29</v>
      </c>
      <c r="S42" s="24" t="s">
        <v>30</v>
      </c>
    </row>
    <row r="43" spans="1:19" ht="15" customHeight="1">
      <c r="A43" s="167"/>
      <c r="B43" s="173"/>
      <c r="C43" s="61" t="s">
        <v>16</v>
      </c>
      <c r="D43" s="61" t="s">
        <v>69</v>
      </c>
      <c r="E43" s="89" t="s">
        <v>18</v>
      </c>
      <c r="F43" s="89" t="s">
        <v>20</v>
      </c>
      <c r="G43" s="61"/>
      <c r="H43" s="61"/>
      <c r="I43" s="89" t="s">
        <v>32</v>
      </c>
      <c r="J43" s="89" t="s">
        <v>33</v>
      </c>
      <c r="K43" s="89" t="s">
        <v>17</v>
      </c>
      <c r="L43" s="89" t="s">
        <v>17</v>
      </c>
      <c r="M43" s="61" t="s">
        <v>23</v>
      </c>
      <c r="N43" s="89" t="s">
        <v>18</v>
      </c>
      <c r="O43" s="89"/>
      <c r="P43" s="61"/>
      <c r="Q43" s="61" t="s">
        <v>17</v>
      </c>
      <c r="R43" s="61" t="s">
        <v>70</v>
      </c>
      <c r="S43" s="89" t="s">
        <v>20</v>
      </c>
    </row>
    <row r="44" spans="1:19" s="21" customFormat="1" ht="15" customHeight="1">
      <c r="A44" s="115">
        <f>44</f>
        <v>44</v>
      </c>
      <c r="B44" s="113" t="s">
        <v>103</v>
      </c>
      <c r="C44" s="118" t="s">
        <v>104</v>
      </c>
      <c r="D44" s="139">
        <v>45587</v>
      </c>
      <c r="E44" s="139">
        <f t="shared" ref="E44:F46" si="18">IF(D44="","",D44+2)</f>
        <v>45589</v>
      </c>
      <c r="F44" s="139">
        <f t="shared" si="18"/>
        <v>45591</v>
      </c>
      <c r="G44" s="139"/>
      <c r="H44" s="139"/>
      <c r="I44" s="139">
        <f>IF(F44="","",F44+1)</f>
        <v>45592</v>
      </c>
      <c r="J44" s="139">
        <f t="shared" ref="J44:K46" si="19">IF(I44="","",I44+1)</f>
        <v>45593</v>
      </c>
      <c r="K44" s="139">
        <f t="shared" si="19"/>
        <v>45594</v>
      </c>
      <c r="L44" s="139">
        <f>IF(K44="","",K44)</f>
        <v>45594</v>
      </c>
      <c r="M44" s="139">
        <f t="shared" ref="M44:N46" si="20">IF(L44="","",L44+1)</f>
        <v>45595</v>
      </c>
      <c r="N44" s="139">
        <f t="shared" si="20"/>
        <v>45596</v>
      </c>
      <c r="O44" s="139"/>
      <c r="P44" s="139"/>
      <c r="Q44" s="139">
        <f>IF(R44="","",R44-1)</f>
        <v>45601</v>
      </c>
      <c r="R44" s="139">
        <f>IF(M44="","",M44+7)</f>
        <v>45602</v>
      </c>
      <c r="S44" s="139">
        <f>IF(R44="","",R44+3)</f>
        <v>45605</v>
      </c>
    </row>
    <row r="45" spans="1:19" s="21" customFormat="1" ht="15" customHeight="1">
      <c r="A45" s="130">
        <f>A44+1</f>
        <v>45</v>
      </c>
      <c r="B45" s="116" t="s">
        <v>102</v>
      </c>
      <c r="C45" s="117" t="s">
        <v>105</v>
      </c>
      <c r="D45" s="127">
        <f>IF(D44="","",D44+7)</f>
        <v>45594</v>
      </c>
      <c r="E45" s="127">
        <f t="shared" si="18"/>
        <v>45596</v>
      </c>
      <c r="F45" s="127">
        <f t="shared" si="18"/>
        <v>45598</v>
      </c>
      <c r="G45" s="127"/>
      <c r="H45" s="127"/>
      <c r="I45" s="127">
        <f>IF(F45="","",F45+1)</f>
        <v>45599</v>
      </c>
      <c r="J45" s="127">
        <f t="shared" si="19"/>
        <v>45600</v>
      </c>
      <c r="K45" s="127">
        <f t="shared" si="19"/>
        <v>45601</v>
      </c>
      <c r="L45" s="127">
        <f>IF(K45="","",K45)</f>
        <v>45601</v>
      </c>
      <c r="M45" s="127">
        <f t="shared" si="20"/>
        <v>45602</v>
      </c>
      <c r="N45" s="127">
        <f t="shared" si="20"/>
        <v>45603</v>
      </c>
      <c r="O45" s="127"/>
      <c r="P45" s="127"/>
      <c r="Q45" s="127">
        <f>IF(R45="","",R45-1)</f>
        <v>45608</v>
      </c>
      <c r="R45" s="127">
        <f>IF(M45="","",M45+7)</f>
        <v>45609</v>
      </c>
      <c r="S45" s="127">
        <f>IF(R45="","",R45+3)</f>
        <v>45612</v>
      </c>
    </row>
    <row r="46" spans="1:19" s="21" customFormat="1" ht="15" customHeight="1">
      <c r="A46" s="140">
        <f t="shared" ref="A46:A55" si="21">A45+1</f>
        <v>46</v>
      </c>
      <c r="B46" s="119" t="s">
        <v>103</v>
      </c>
      <c r="C46" s="120" t="s">
        <v>119</v>
      </c>
      <c r="D46" s="141">
        <f>IF(Q44="","",Q44)</f>
        <v>45601</v>
      </c>
      <c r="E46" s="141">
        <f t="shared" si="18"/>
        <v>45603</v>
      </c>
      <c r="F46" s="141">
        <f t="shared" si="18"/>
        <v>45605</v>
      </c>
      <c r="G46" s="141"/>
      <c r="H46" s="141"/>
      <c r="I46" s="141">
        <f>IF(F46="","",F46+1)</f>
        <v>45606</v>
      </c>
      <c r="J46" s="141">
        <f t="shared" si="19"/>
        <v>45607</v>
      </c>
      <c r="K46" s="141">
        <f t="shared" si="19"/>
        <v>45608</v>
      </c>
      <c r="L46" s="141">
        <f>IF(K46="","",K46)</f>
        <v>45608</v>
      </c>
      <c r="M46" s="141">
        <f t="shared" si="20"/>
        <v>45609</v>
      </c>
      <c r="N46" s="141">
        <f t="shared" si="20"/>
        <v>45610</v>
      </c>
      <c r="O46" s="141"/>
      <c r="P46" s="141"/>
      <c r="Q46" s="141">
        <f>IF(R46="","",R46-1)</f>
        <v>45615</v>
      </c>
      <c r="R46" s="141">
        <f>IF(M46="","",M46+7)</f>
        <v>45616</v>
      </c>
      <c r="S46" s="141">
        <f>IF(R46="","",R46+3)</f>
        <v>45619</v>
      </c>
    </row>
    <row r="47" spans="1:19" s="81" customFormat="1" ht="15" customHeight="1">
      <c r="A47" s="130">
        <f t="shared" si="21"/>
        <v>47</v>
      </c>
      <c r="B47" s="116" t="s">
        <v>102</v>
      </c>
      <c r="C47" s="117" t="s">
        <v>121</v>
      </c>
      <c r="D47" s="127">
        <f t="shared" ref="D47:D49" si="22">IF(Q45="","",Q45)</f>
        <v>45608</v>
      </c>
      <c r="E47" s="127">
        <f t="shared" ref="E47:F47" si="23">IF(D47="","",D47+2)</f>
        <v>45610</v>
      </c>
      <c r="F47" s="127">
        <f t="shared" si="23"/>
        <v>45612</v>
      </c>
      <c r="G47" s="127"/>
      <c r="H47" s="127"/>
      <c r="I47" s="127">
        <f t="shared" ref="I47:I49" si="24">IF(F47="","",F47+1)</f>
        <v>45613</v>
      </c>
      <c r="J47" s="127">
        <f t="shared" ref="J47:K47" si="25">IF(I47="","",I47+1)</f>
        <v>45614</v>
      </c>
      <c r="K47" s="127">
        <f t="shared" si="25"/>
        <v>45615</v>
      </c>
      <c r="L47" s="127">
        <f t="shared" ref="L47:L49" si="26">IF(K47="","",K47)</f>
        <v>45615</v>
      </c>
      <c r="M47" s="127">
        <f t="shared" ref="M47:N47" si="27">IF(L47="","",L47+1)</f>
        <v>45616</v>
      </c>
      <c r="N47" s="127">
        <f t="shared" si="27"/>
        <v>45617</v>
      </c>
      <c r="O47" s="127"/>
      <c r="P47" s="127"/>
      <c r="Q47" s="127">
        <f t="shared" ref="Q47:Q49" si="28">IF(R47="","",R47-1)</f>
        <v>45622</v>
      </c>
      <c r="R47" s="127">
        <f t="shared" ref="R47:R49" si="29">IF(M47="","",M47+7)</f>
        <v>45623</v>
      </c>
      <c r="S47" s="127">
        <f t="shared" ref="S47:S49" si="30">IF(R47="","",R47+3)</f>
        <v>45626</v>
      </c>
    </row>
    <row r="48" spans="1:19" s="81" customFormat="1" ht="15" customHeight="1">
      <c r="A48" s="142">
        <f t="shared" si="21"/>
        <v>48</v>
      </c>
      <c r="B48" s="119" t="s">
        <v>103</v>
      </c>
      <c r="C48" s="120" t="s">
        <v>120</v>
      </c>
      <c r="D48" s="141">
        <f t="shared" si="22"/>
        <v>45615</v>
      </c>
      <c r="E48" s="141">
        <f t="shared" ref="E48:F48" si="31">IF(D48="","",D48+2)</f>
        <v>45617</v>
      </c>
      <c r="F48" s="141">
        <f t="shared" si="31"/>
        <v>45619</v>
      </c>
      <c r="G48" s="141"/>
      <c r="H48" s="141"/>
      <c r="I48" s="141">
        <f t="shared" si="24"/>
        <v>45620</v>
      </c>
      <c r="J48" s="141">
        <f t="shared" ref="J48:K48" si="32">IF(I48="","",I48+1)</f>
        <v>45621</v>
      </c>
      <c r="K48" s="141">
        <f t="shared" si="32"/>
        <v>45622</v>
      </c>
      <c r="L48" s="141">
        <f t="shared" si="26"/>
        <v>45622</v>
      </c>
      <c r="M48" s="141">
        <f t="shared" ref="M48:N48" si="33">IF(L48="","",L48+1)</f>
        <v>45623</v>
      </c>
      <c r="N48" s="141">
        <f t="shared" si="33"/>
        <v>45624</v>
      </c>
      <c r="O48" s="141"/>
      <c r="P48" s="141"/>
      <c r="Q48" s="141">
        <f t="shared" si="28"/>
        <v>45629</v>
      </c>
      <c r="R48" s="141">
        <f t="shared" si="29"/>
        <v>45630</v>
      </c>
      <c r="S48" s="141">
        <f t="shared" si="30"/>
        <v>45633</v>
      </c>
    </row>
    <row r="49" spans="1:19" s="81" customFormat="1" ht="15" customHeight="1">
      <c r="A49" s="133">
        <f t="shared" si="21"/>
        <v>49</v>
      </c>
      <c r="B49" s="121" t="s">
        <v>102</v>
      </c>
      <c r="C49" s="122" t="s">
        <v>122</v>
      </c>
      <c r="D49" s="135">
        <f t="shared" si="22"/>
        <v>45622</v>
      </c>
      <c r="E49" s="135">
        <f t="shared" ref="E49:F49" si="34">IF(D49="","",D49+2)</f>
        <v>45624</v>
      </c>
      <c r="F49" s="135">
        <f t="shared" si="34"/>
        <v>45626</v>
      </c>
      <c r="G49" s="135"/>
      <c r="H49" s="135"/>
      <c r="I49" s="135">
        <f t="shared" si="24"/>
        <v>45627</v>
      </c>
      <c r="J49" s="135">
        <f t="shared" ref="J49:K49" si="35">IF(I49="","",I49+1)</f>
        <v>45628</v>
      </c>
      <c r="K49" s="135">
        <f t="shared" si="35"/>
        <v>45629</v>
      </c>
      <c r="L49" s="135">
        <f t="shared" si="26"/>
        <v>45629</v>
      </c>
      <c r="M49" s="135">
        <f t="shared" ref="M49:N49" si="36">IF(L49="","",L49+1)</f>
        <v>45630</v>
      </c>
      <c r="N49" s="135">
        <f t="shared" si="36"/>
        <v>45631</v>
      </c>
      <c r="O49" s="135"/>
      <c r="P49" s="135"/>
      <c r="Q49" s="135">
        <f t="shared" si="28"/>
        <v>45636</v>
      </c>
      <c r="R49" s="135">
        <f t="shared" si="29"/>
        <v>45637</v>
      </c>
      <c r="S49" s="135">
        <f t="shared" si="30"/>
        <v>45640</v>
      </c>
    </row>
    <row r="50" spans="1:19" s="21" customFormat="1" ht="15" hidden="1" customHeight="1">
      <c r="A50" s="125">
        <f t="shared" si="21"/>
        <v>50</v>
      </c>
      <c r="B50" s="116"/>
      <c r="C50" s="11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</row>
    <row r="51" spans="1:19" s="21" customFormat="1" ht="15" hidden="1" customHeight="1">
      <c r="A51" s="130">
        <f t="shared" si="21"/>
        <v>51</v>
      </c>
      <c r="B51" s="116"/>
      <c r="C51" s="11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</row>
    <row r="52" spans="1:19" s="21" customFormat="1" ht="15" hidden="1" customHeight="1">
      <c r="A52" s="130">
        <f t="shared" si="21"/>
        <v>52</v>
      </c>
      <c r="B52" s="116"/>
      <c r="C52" s="11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1:19" s="21" customFormat="1" ht="15" hidden="1" customHeight="1">
      <c r="A53" s="130">
        <f t="shared" si="21"/>
        <v>53</v>
      </c>
      <c r="B53" s="116"/>
      <c r="C53" s="11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1:19" s="21" customFormat="1" ht="15" hidden="1" customHeight="1">
      <c r="A54" s="130">
        <f t="shared" si="21"/>
        <v>54</v>
      </c>
      <c r="B54" s="116"/>
      <c r="C54" s="11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5" spans="1:19" s="21" customFormat="1" ht="15" hidden="1" customHeight="1">
      <c r="A55" s="143">
        <f t="shared" si="21"/>
        <v>55</v>
      </c>
      <c r="B55" s="121"/>
      <c r="C55" s="122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</row>
    <row r="56" spans="1:19" s="1" customFormat="1" ht="15" customHeight="1">
      <c r="A56" s="21" t="s">
        <v>79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9" s="1" customFormat="1" ht="15" customHeight="1">
      <c r="A57" s="7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9" s="1" customFormat="1" ht="15" customHeight="1">
      <c r="A58" s="7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9" ht="15" customHeight="1">
      <c r="A59" s="18" t="s">
        <v>34</v>
      </c>
      <c r="B59" s="8" t="s">
        <v>35</v>
      </c>
      <c r="C59" s="8" t="s">
        <v>36</v>
      </c>
    </row>
    <row r="60" spans="1:19" ht="15" customHeight="1">
      <c r="B60" s="2" t="s">
        <v>37</v>
      </c>
      <c r="C60" s="8" t="s">
        <v>94</v>
      </c>
    </row>
    <row r="61" spans="1:19" ht="15" customHeight="1">
      <c r="B61" s="2" t="s">
        <v>38</v>
      </c>
      <c r="C61" s="100" t="s">
        <v>91</v>
      </c>
    </row>
    <row r="62" spans="1:19" ht="15" customHeight="1">
      <c r="B62" s="2" t="s">
        <v>76</v>
      </c>
      <c r="C62" s="25"/>
    </row>
    <row r="63" spans="1:19" ht="15" customHeight="1">
      <c r="B63" s="26" t="s">
        <v>39</v>
      </c>
      <c r="C63" s="27" t="s">
        <v>40</v>
      </c>
    </row>
    <row r="64" spans="1:19" ht="15" customHeight="1">
      <c r="B64" s="26" t="s">
        <v>41</v>
      </c>
      <c r="C64" s="29" t="s">
        <v>96</v>
      </c>
    </row>
    <row r="65" spans="2:19" ht="15" customHeight="1">
      <c r="B65" s="26" t="s">
        <v>42</v>
      </c>
      <c r="C65" s="8" t="s">
        <v>43</v>
      </c>
    </row>
    <row r="66" spans="2:19" ht="15" customHeight="1">
      <c r="B66" s="12"/>
    </row>
    <row r="67" spans="2:19" ht="15" customHeight="1"/>
    <row r="68" spans="2:19" ht="15.75" customHeight="1">
      <c r="B68" s="164" t="s">
        <v>45</v>
      </c>
      <c r="C68" s="164"/>
      <c r="D68" s="159" t="s">
        <v>44</v>
      </c>
      <c r="E68" s="160"/>
      <c r="F68" s="176" t="s">
        <v>83</v>
      </c>
      <c r="G68" s="164"/>
      <c r="H68" s="164"/>
      <c r="I68" s="176" t="s">
        <v>88</v>
      </c>
      <c r="J68" s="164"/>
      <c r="K68" s="164" t="s">
        <v>46</v>
      </c>
      <c r="L68" s="164"/>
      <c r="M68" s="164" t="s">
        <v>14</v>
      </c>
      <c r="N68" s="164"/>
      <c r="Q68" s="19"/>
      <c r="R68" s="4"/>
    </row>
    <row r="69" spans="2:19" ht="15.75" customHeight="1">
      <c r="B69" s="162" t="s">
        <v>0</v>
      </c>
      <c r="C69" s="162"/>
      <c r="D69" s="162" t="s">
        <v>2</v>
      </c>
      <c r="E69" s="161"/>
      <c r="F69" s="181" t="s">
        <v>82</v>
      </c>
      <c r="G69" s="162"/>
      <c r="H69" s="162"/>
      <c r="I69" s="181" t="s">
        <v>82</v>
      </c>
      <c r="J69" s="162"/>
      <c r="K69" s="182" t="s">
        <v>47</v>
      </c>
      <c r="L69" s="182"/>
      <c r="M69" s="162" t="s">
        <v>77</v>
      </c>
      <c r="N69" s="162"/>
      <c r="Q69" s="19"/>
      <c r="R69" s="4"/>
      <c r="S69" s="4"/>
    </row>
    <row r="70" spans="2:19" ht="15.75" customHeight="1">
      <c r="B70" s="157" t="s">
        <v>48</v>
      </c>
      <c r="C70" s="157"/>
      <c r="D70" s="163" t="s">
        <v>72</v>
      </c>
      <c r="E70" s="163"/>
      <c r="F70" s="157" t="s">
        <v>84</v>
      </c>
      <c r="G70" s="157"/>
      <c r="H70" s="157"/>
      <c r="I70" s="157" t="s">
        <v>92</v>
      </c>
      <c r="J70" s="157"/>
      <c r="K70" s="157" t="s">
        <v>86</v>
      </c>
      <c r="L70" s="157"/>
      <c r="M70" s="157" t="s">
        <v>49</v>
      </c>
      <c r="N70" s="157"/>
      <c r="Q70" s="19"/>
      <c r="R70" s="4"/>
      <c r="S70" s="4"/>
    </row>
    <row r="71" spans="2:19" ht="15.75" customHeight="1">
      <c r="S71" s="4"/>
    </row>
    <row r="72" spans="2:19" ht="15.75" customHeight="1">
      <c r="B72" s="158" t="s">
        <v>13</v>
      </c>
      <c r="C72" s="158"/>
      <c r="D72" s="159" t="s">
        <v>21</v>
      </c>
      <c r="E72" s="160"/>
      <c r="F72" s="164" t="s">
        <v>22</v>
      </c>
      <c r="G72" s="164"/>
      <c r="H72" s="164"/>
      <c r="I72" s="164" t="s">
        <v>31</v>
      </c>
      <c r="J72" s="164"/>
      <c r="K72" s="164" t="s">
        <v>50</v>
      </c>
      <c r="L72" s="164"/>
      <c r="M72" s="158" t="s">
        <v>73</v>
      </c>
      <c r="N72" s="158"/>
      <c r="O72" s="95"/>
      <c r="P72" s="95"/>
      <c r="Q72" s="180"/>
      <c r="R72" s="180"/>
    </row>
    <row r="73" spans="2:19" ht="15.75" customHeight="1">
      <c r="B73" s="161" t="s">
        <v>54</v>
      </c>
      <c r="C73" s="161"/>
      <c r="D73" s="162" t="s">
        <v>51</v>
      </c>
      <c r="E73" s="161"/>
      <c r="F73" s="162" t="s">
        <v>52</v>
      </c>
      <c r="G73" s="162"/>
      <c r="H73" s="162"/>
      <c r="I73" s="162" t="s">
        <v>53</v>
      </c>
      <c r="J73" s="162"/>
      <c r="K73" s="162" t="s">
        <v>51</v>
      </c>
      <c r="L73" s="162"/>
      <c r="M73" s="180" t="s">
        <v>74</v>
      </c>
      <c r="N73" s="180"/>
      <c r="O73" s="95"/>
      <c r="P73" s="95"/>
      <c r="Q73" s="180"/>
      <c r="R73" s="180"/>
    </row>
    <row r="74" spans="2:19" ht="15.75" customHeight="1">
      <c r="B74" s="157" t="s">
        <v>58</v>
      </c>
      <c r="C74" s="157"/>
      <c r="D74" s="157" t="s">
        <v>90</v>
      </c>
      <c r="E74" s="157"/>
      <c r="F74" s="157" t="s">
        <v>55</v>
      </c>
      <c r="G74" s="157"/>
      <c r="H74" s="157"/>
      <c r="I74" s="157" t="s">
        <v>56</v>
      </c>
      <c r="J74" s="157"/>
      <c r="K74" s="157" t="s">
        <v>57</v>
      </c>
      <c r="L74" s="157"/>
      <c r="M74" s="157" t="s">
        <v>75</v>
      </c>
      <c r="N74" s="157"/>
      <c r="O74" s="95"/>
      <c r="P74" s="95"/>
      <c r="Q74" s="180"/>
      <c r="R74" s="180"/>
    </row>
  </sheetData>
  <mergeCells count="51">
    <mergeCell ref="Q74:R74"/>
    <mergeCell ref="Q73:R73"/>
    <mergeCell ref="Q72:R72"/>
    <mergeCell ref="F70:H70"/>
    <mergeCell ref="F69:H69"/>
    <mergeCell ref="K74:L74"/>
    <mergeCell ref="K73:L73"/>
    <mergeCell ref="K72:L72"/>
    <mergeCell ref="I74:J74"/>
    <mergeCell ref="I73:J73"/>
    <mergeCell ref="I72:J72"/>
    <mergeCell ref="K69:L69"/>
    <mergeCell ref="I70:J70"/>
    <mergeCell ref="I69:J69"/>
    <mergeCell ref="M74:N74"/>
    <mergeCell ref="M73:N73"/>
    <mergeCell ref="M72:N72"/>
    <mergeCell ref="F74:H74"/>
    <mergeCell ref="F73:H73"/>
    <mergeCell ref="F72:H72"/>
    <mergeCell ref="F1:I3"/>
    <mergeCell ref="K1:O2"/>
    <mergeCell ref="M68:N68"/>
    <mergeCell ref="K68:L68"/>
    <mergeCell ref="I68:J68"/>
    <mergeCell ref="F68:H68"/>
    <mergeCell ref="J3:K3"/>
    <mergeCell ref="L3:M3"/>
    <mergeCell ref="E4:J4"/>
    <mergeCell ref="L4:M4"/>
    <mergeCell ref="M70:N70"/>
    <mergeCell ref="M69:N69"/>
    <mergeCell ref="B68:C68"/>
    <mergeCell ref="D68:E68"/>
    <mergeCell ref="A8:A9"/>
    <mergeCell ref="A25:A26"/>
    <mergeCell ref="A42:A43"/>
    <mergeCell ref="B8:B9"/>
    <mergeCell ref="B25:B26"/>
    <mergeCell ref="B42:B43"/>
    <mergeCell ref="K70:L70"/>
    <mergeCell ref="B70:C70"/>
    <mergeCell ref="D70:E70"/>
    <mergeCell ref="B69:C69"/>
    <mergeCell ref="D69:E69"/>
    <mergeCell ref="B74:C74"/>
    <mergeCell ref="D74:E74"/>
    <mergeCell ref="B72:C72"/>
    <mergeCell ref="D72:E72"/>
    <mergeCell ref="B73:C73"/>
    <mergeCell ref="D73:E73"/>
  </mergeCells>
  <phoneticPr fontId="17"/>
  <printOptions horizontalCentered="1"/>
  <pageMargins left="0.39305555555555599" right="0.39305555555555599" top="0.39305555555555599" bottom="0.39305555555555599" header="0" footer="0"/>
  <pageSetup paperSize="9" scale="49" orientation="landscape" cellComments="asDisplaye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54"/>
  <sheetViews>
    <sheetView view="pageBreakPreview" zoomScale="70" zoomScaleNormal="70" zoomScaleSheetLayoutView="70" workbookViewId="0"/>
  </sheetViews>
  <sheetFormatPr defaultColWidth="13.77734375" defaultRowHeight="15.75" customHeight="1"/>
  <cols>
    <col min="1" max="1" width="7.6640625" style="32" customWidth="1"/>
    <col min="2" max="2" width="20.6640625" style="32" customWidth="1"/>
    <col min="3" max="13" width="15.6640625" style="32" customWidth="1"/>
    <col min="14" max="14" width="15.77734375" style="32" customWidth="1"/>
    <col min="15" max="17" width="15.6640625" style="32" customWidth="1"/>
    <col min="18" max="16384" width="13.77734375" style="32"/>
  </cols>
  <sheetData>
    <row r="1" spans="1:20" ht="15.75" customHeight="1">
      <c r="E1" s="56"/>
      <c r="F1" s="193" t="s">
        <v>0</v>
      </c>
      <c r="G1" s="193"/>
      <c r="H1" s="193"/>
      <c r="I1" s="193"/>
      <c r="J1" s="56"/>
      <c r="K1" s="183" t="str">
        <f>'SINO-JAPAN'!K1:M2</f>
        <v>2024年11月スケジュール</v>
      </c>
      <c r="L1" s="183"/>
      <c r="M1" s="183"/>
      <c r="N1" s="183"/>
      <c r="O1" s="183"/>
    </row>
    <row r="2" spans="1:20" ht="15.75" customHeight="1">
      <c r="A2" s="35"/>
      <c r="B2" s="35"/>
      <c r="C2" s="54"/>
      <c r="D2" s="54"/>
      <c r="E2" s="54"/>
      <c r="F2" s="193"/>
      <c r="G2" s="193"/>
      <c r="H2" s="193"/>
      <c r="I2" s="193"/>
      <c r="J2" s="55"/>
      <c r="K2" s="183"/>
      <c r="L2" s="183"/>
      <c r="M2" s="183"/>
      <c r="N2" s="183"/>
      <c r="O2" s="183"/>
    </row>
    <row r="3" spans="1:20" ht="15.75" customHeight="1">
      <c r="A3" s="35"/>
      <c r="B3" s="35"/>
      <c r="C3" s="54"/>
      <c r="D3" s="54"/>
      <c r="E3" s="54"/>
      <c r="F3" s="193"/>
      <c r="G3" s="193"/>
      <c r="H3" s="193"/>
      <c r="I3" s="193"/>
      <c r="J3" s="190" t="s">
        <v>1</v>
      </c>
      <c r="K3" s="190"/>
      <c r="L3" s="191" t="s">
        <v>2</v>
      </c>
      <c r="M3" s="191"/>
      <c r="P3" s="53" t="s">
        <v>3</v>
      </c>
      <c r="Q3" s="52">
        <f>'SINO-JAPAN'!R3</f>
        <v>45583</v>
      </c>
    </row>
    <row r="4" spans="1:20" ht="15.75" customHeight="1">
      <c r="A4" s="35"/>
      <c r="B4" s="35"/>
      <c r="C4" s="50"/>
      <c r="D4" s="50"/>
      <c r="E4" s="192" t="s">
        <v>4</v>
      </c>
      <c r="F4" s="192"/>
      <c r="G4" s="192"/>
      <c r="H4" s="192"/>
      <c r="I4" s="192"/>
      <c r="J4" s="192"/>
      <c r="K4" s="50"/>
      <c r="L4" s="191" t="s">
        <v>5</v>
      </c>
      <c r="M4" s="191"/>
      <c r="P4" s="51" t="s">
        <v>6</v>
      </c>
      <c r="Q4" s="59" t="str">
        <f>'SINO-JAPAN'!R4</f>
        <v>No.563</v>
      </c>
      <c r="T4" s="49"/>
    </row>
    <row r="5" spans="1:20" ht="15.75" customHeight="1" thickBot="1">
      <c r="A5" s="35"/>
      <c r="B5" s="35"/>
      <c r="C5" s="50"/>
      <c r="D5" s="50"/>
      <c r="E5" s="50"/>
      <c r="F5" s="50"/>
      <c r="G5" s="50"/>
      <c r="H5" s="50"/>
      <c r="I5" s="50"/>
      <c r="J5" s="50"/>
      <c r="K5" s="50"/>
      <c r="L5" s="50"/>
      <c r="T5" s="49"/>
    </row>
    <row r="6" spans="1:20" ht="15" customHeight="1">
      <c r="A6" s="47"/>
      <c r="B6" s="47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7"/>
      <c r="Q6" s="47"/>
    </row>
    <row r="7" spans="1:20" ht="15" customHeight="1">
      <c r="A7" s="42" t="s">
        <v>68</v>
      </c>
      <c r="B7" s="42" t="s">
        <v>65</v>
      </c>
      <c r="I7" s="46"/>
    </row>
    <row r="8" spans="1:20" ht="15" customHeight="1">
      <c r="A8" s="184" t="s">
        <v>8</v>
      </c>
      <c r="B8" s="186" t="s">
        <v>9</v>
      </c>
      <c r="C8" s="45" t="s">
        <v>10</v>
      </c>
      <c r="D8" s="45" t="s">
        <v>67</v>
      </c>
      <c r="E8" s="45" t="s">
        <v>11</v>
      </c>
      <c r="F8" s="45"/>
      <c r="G8" s="45" t="s">
        <v>64</v>
      </c>
      <c r="H8" s="45" t="s">
        <v>63</v>
      </c>
      <c r="I8" s="45"/>
      <c r="J8" s="45" t="s">
        <v>67</v>
      </c>
      <c r="K8" s="45" t="s">
        <v>11</v>
      </c>
    </row>
    <row r="9" spans="1:20" ht="15" customHeight="1">
      <c r="A9" s="184"/>
      <c r="B9" s="187"/>
      <c r="C9" s="44" t="s">
        <v>16</v>
      </c>
      <c r="D9" s="43" t="s">
        <v>61</v>
      </c>
      <c r="E9" s="43" t="s">
        <v>33</v>
      </c>
      <c r="F9" s="43"/>
      <c r="G9" s="43" t="s">
        <v>23</v>
      </c>
      <c r="H9" s="43" t="s">
        <v>19</v>
      </c>
      <c r="I9" s="43"/>
      <c r="J9" s="43" t="s">
        <v>61</v>
      </c>
      <c r="K9" s="43" t="s">
        <v>33</v>
      </c>
    </row>
    <row r="10" spans="1:20" s="57" customFormat="1" ht="15" customHeight="1">
      <c r="A10" s="123">
        <f>44</f>
        <v>44</v>
      </c>
      <c r="B10" s="113" t="s">
        <v>95</v>
      </c>
      <c r="C10" s="110" t="s">
        <v>130</v>
      </c>
      <c r="D10" s="114">
        <v>45592</v>
      </c>
      <c r="E10" s="114">
        <f>IF(D10="","",D10+1)</f>
        <v>45593</v>
      </c>
      <c r="F10" s="114"/>
      <c r="G10" s="114">
        <f>IF(E10="","",E10+2)</f>
        <v>45595</v>
      </c>
      <c r="H10" s="114">
        <f>IF(G10="","",G10+2)</f>
        <v>45597</v>
      </c>
      <c r="I10" s="114"/>
      <c r="J10" s="114">
        <f>IF(H10="","",H10+1)</f>
        <v>45598</v>
      </c>
      <c r="K10" s="114">
        <f>IF(J10="","",J10+1)</f>
        <v>45599</v>
      </c>
      <c r="Q10" s="58"/>
      <c r="R10" s="58"/>
    </row>
    <row r="11" spans="1:20" s="57" customFormat="1" ht="15" customHeight="1">
      <c r="A11" s="9">
        <f>A10+1</f>
        <v>45</v>
      </c>
      <c r="B11" s="98" t="s">
        <v>129</v>
      </c>
      <c r="C11" s="94" t="s">
        <v>131</v>
      </c>
      <c r="D11" s="99">
        <f>IF(J10="","",J10+1)</f>
        <v>45599</v>
      </c>
      <c r="E11" s="99">
        <f>IF(D11="","",D11+1)</f>
        <v>45600</v>
      </c>
      <c r="F11" s="99"/>
      <c r="G11" s="99">
        <f>IF(E11="","",E11+2)</f>
        <v>45602</v>
      </c>
      <c r="H11" s="99">
        <f>IF(G11="","",G11+2)</f>
        <v>45604</v>
      </c>
      <c r="I11" s="99"/>
      <c r="J11" s="99">
        <f>IF(H11="","",H11+1)</f>
        <v>45605</v>
      </c>
      <c r="K11" s="99">
        <f>IF(J11="","",J11+1)</f>
        <v>45606</v>
      </c>
      <c r="Q11" s="58"/>
      <c r="R11" s="58"/>
    </row>
    <row r="12" spans="1:20" s="57" customFormat="1" ht="15" customHeight="1">
      <c r="A12" s="124">
        <f t="shared" ref="A12:A15" si="0">A11+1</f>
        <v>46</v>
      </c>
      <c r="B12" s="106" t="s">
        <v>129</v>
      </c>
      <c r="C12" s="110" t="s">
        <v>132</v>
      </c>
      <c r="D12" s="107">
        <f t="shared" ref="D12:D15" si="1">IF(J11="","",J11+1)</f>
        <v>45606</v>
      </c>
      <c r="E12" s="107">
        <f t="shared" ref="E12:E15" si="2">IF(D12="","",D12+1)</f>
        <v>45607</v>
      </c>
      <c r="F12" s="107"/>
      <c r="G12" s="107">
        <f t="shared" ref="G12:G15" si="3">IF(E12="","",E12+2)</f>
        <v>45609</v>
      </c>
      <c r="H12" s="107">
        <f t="shared" ref="H12:H15" si="4">IF(G12="","",G12+2)</f>
        <v>45611</v>
      </c>
      <c r="I12" s="107"/>
      <c r="J12" s="107">
        <f t="shared" ref="J12:J15" si="5">IF(H12="","",H12+1)</f>
        <v>45612</v>
      </c>
      <c r="K12" s="107">
        <f t="shared" ref="K12:K15" si="6">IF(J12="","",J12+1)</f>
        <v>45613</v>
      </c>
      <c r="Q12" s="58"/>
      <c r="R12" s="58"/>
    </row>
    <row r="13" spans="1:20" s="57" customFormat="1" ht="15" customHeight="1">
      <c r="A13" s="9">
        <f>A12+1</f>
        <v>47</v>
      </c>
      <c r="B13" s="98" t="s">
        <v>129</v>
      </c>
      <c r="C13" s="94" t="s">
        <v>133</v>
      </c>
      <c r="D13" s="99">
        <f t="shared" si="1"/>
        <v>45613</v>
      </c>
      <c r="E13" s="99">
        <f t="shared" si="2"/>
        <v>45614</v>
      </c>
      <c r="F13" s="99"/>
      <c r="G13" s="99">
        <f t="shared" si="3"/>
        <v>45616</v>
      </c>
      <c r="H13" s="99">
        <f t="shared" si="4"/>
        <v>45618</v>
      </c>
      <c r="I13" s="99"/>
      <c r="J13" s="99">
        <f t="shared" si="5"/>
        <v>45619</v>
      </c>
      <c r="K13" s="99">
        <f t="shared" si="6"/>
        <v>45620</v>
      </c>
      <c r="Q13" s="58"/>
      <c r="R13" s="58"/>
    </row>
    <row r="14" spans="1:20" s="57" customFormat="1" ht="15" customHeight="1">
      <c r="A14" s="108">
        <f t="shared" si="0"/>
        <v>48</v>
      </c>
      <c r="B14" s="106" t="s">
        <v>129</v>
      </c>
      <c r="C14" s="110" t="s">
        <v>134</v>
      </c>
      <c r="D14" s="107">
        <f t="shared" si="1"/>
        <v>45620</v>
      </c>
      <c r="E14" s="107">
        <f t="shared" si="2"/>
        <v>45621</v>
      </c>
      <c r="F14" s="107"/>
      <c r="G14" s="107">
        <f t="shared" si="3"/>
        <v>45623</v>
      </c>
      <c r="H14" s="107">
        <f t="shared" si="4"/>
        <v>45625</v>
      </c>
      <c r="I14" s="107"/>
      <c r="J14" s="107">
        <f t="shared" si="5"/>
        <v>45626</v>
      </c>
      <c r="K14" s="107">
        <f t="shared" si="6"/>
        <v>45627</v>
      </c>
    </row>
    <row r="15" spans="1:20" s="97" customFormat="1" ht="15" customHeight="1">
      <c r="A15" s="103">
        <f t="shared" si="0"/>
        <v>49</v>
      </c>
      <c r="B15" s="104" t="s">
        <v>129</v>
      </c>
      <c r="C15" s="112" t="s">
        <v>135</v>
      </c>
      <c r="D15" s="105">
        <f>IF(J14="","",J14+1)</f>
        <v>45627</v>
      </c>
      <c r="E15" s="105">
        <f t="shared" si="2"/>
        <v>45628</v>
      </c>
      <c r="F15" s="105"/>
      <c r="G15" s="105">
        <f t="shared" si="3"/>
        <v>45630</v>
      </c>
      <c r="H15" s="105">
        <f t="shared" si="4"/>
        <v>45632</v>
      </c>
      <c r="I15" s="105"/>
      <c r="J15" s="105">
        <f t="shared" si="5"/>
        <v>45633</v>
      </c>
      <c r="K15" s="105">
        <f t="shared" si="6"/>
        <v>45634</v>
      </c>
    </row>
    <row r="16" spans="1:20" ht="15" customHeight="1">
      <c r="A16" s="21" t="s">
        <v>80</v>
      </c>
      <c r="B16" s="101"/>
      <c r="C16" s="101"/>
      <c r="D16" s="102"/>
      <c r="E16" s="101"/>
      <c r="F16" s="102"/>
      <c r="G16" s="102"/>
      <c r="H16" s="102"/>
      <c r="I16" s="102"/>
      <c r="J16" s="102"/>
      <c r="K16" s="102"/>
      <c r="L16" s="35"/>
    </row>
    <row r="17" spans="1:15" ht="15" customHeight="1">
      <c r="A17" s="81"/>
      <c r="D17" s="35"/>
      <c r="F17" s="35"/>
      <c r="G17" s="35"/>
      <c r="H17" s="35"/>
      <c r="I17" s="35"/>
      <c r="J17" s="35"/>
      <c r="K17" s="35"/>
      <c r="L17" s="35"/>
    </row>
    <row r="18" spans="1:15" ht="15" customHeight="1">
      <c r="A18" s="42" t="s">
        <v>66</v>
      </c>
      <c r="B18" s="42" t="s">
        <v>65</v>
      </c>
      <c r="C18" s="35"/>
      <c r="E18" s="35"/>
      <c r="F18" s="35"/>
      <c r="G18" s="35"/>
      <c r="H18" s="35"/>
      <c r="I18" s="35"/>
      <c r="J18" s="35"/>
      <c r="K18" s="35"/>
      <c r="L18" s="35"/>
    </row>
    <row r="19" spans="1:15" ht="15" customHeight="1">
      <c r="A19" s="185" t="s">
        <v>8</v>
      </c>
      <c r="B19" s="188" t="s">
        <v>9</v>
      </c>
      <c r="C19" s="41" t="s">
        <v>10</v>
      </c>
      <c r="D19" s="40" t="s">
        <v>11</v>
      </c>
      <c r="E19" s="40"/>
      <c r="F19" s="40" t="s">
        <v>64</v>
      </c>
      <c r="G19" s="40" t="s">
        <v>63</v>
      </c>
      <c r="H19" s="40" t="s">
        <v>62</v>
      </c>
      <c r="I19" s="40"/>
      <c r="J19" s="40" t="s">
        <v>11</v>
      </c>
    </row>
    <row r="20" spans="1:15" ht="15" customHeight="1">
      <c r="A20" s="185"/>
      <c r="B20" s="189"/>
      <c r="C20" s="39" t="s">
        <v>16</v>
      </c>
      <c r="D20" s="37" t="s">
        <v>18</v>
      </c>
      <c r="E20" s="38"/>
      <c r="F20" s="37" t="s">
        <v>20</v>
      </c>
      <c r="G20" s="37" t="s">
        <v>61</v>
      </c>
      <c r="H20" s="37" t="s">
        <v>33</v>
      </c>
      <c r="I20" s="37"/>
      <c r="J20" s="37" t="s">
        <v>18</v>
      </c>
    </row>
    <row r="21" spans="1:15" s="57" customFormat="1" ht="15" customHeight="1">
      <c r="A21" s="115">
        <f>44</f>
        <v>44</v>
      </c>
      <c r="B21" s="113" t="s">
        <v>71</v>
      </c>
      <c r="C21" s="110" t="s">
        <v>123</v>
      </c>
      <c r="D21" s="114">
        <v>45596</v>
      </c>
      <c r="E21" s="195"/>
      <c r="F21" s="114">
        <f>IF(D21="","",D21+2)</f>
        <v>45598</v>
      </c>
      <c r="G21" s="114">
        <f>IF(F21="","",F21+1)</f>
        <v>45599</v>
      </c>
      <c r="H21" s="114">
        <f>IF(G21="","",G21+1)</f>
        <v>45600</v>
      </c>
      <c r="I21" s="114"/>
      <c r="J21" s="114">
        <f>IF(H21="","",H21+3)</f>
        <v>45603</v>
      </c>
    </row>
    <row r="22" spans="1:15" s="57" customFormat="1" ht="15" customHeight="1">
      <c r="A22" s="9">
        <f>A21+1</f>
        <v>45</v>
      </c>
      <c r="B22" s="98" t="s">
        <v>71</v>
      </c>
      <c r="C22" s="94" t="s">
        <v>124</v>
      </c>
      <c r="D22" s="99">
        <f>IF(J21="","",J21)</f>
        <v>45603</v>
      </c>
      <c r="E22" s="99"/>
      <c r="F22" s="99">
        <f>IF(D22="","",D22+2)</f>
        <v>45605</v>
      </c>
      <c r="G22" s="99">
        <f>IF(F22="","",F22+1)</f>
        <v>45606</v>
      </c>
      <c r="H22" s="99">
        <f>IF(G22="","",G22+1)</f>
        <v>45607</v>
      </c>
      <c r="I22" s="99"/>
      <c r="J22" s="99">
        <f>IF(H22="","",H22+3)</f>
        <v>45610</v>
      </c>
      <c r="O22" s="10" t="str">
        <f>IF(W21="","",W21)</f>
        <v/>
      </c>
    </row>
    <row r="23" spans="1:15" s="57" customFormat="1" ht="15" customHeight="1">
      <c r="A23" s="108">
        <f>A22+1</f>
        <v>46</v>
      </c>
      <c r="B23" s="106" t="s">
        <v>60</v>
      </c>
      <c r="C23" s="110" t="s">
        <v>125</v>
      </c>
      <c r="D23" s="107">
        <f t="shared" ref="D23:D26" si="7">IF(J22="","",J22)</f>
        <v>45610</v>
      </c>
      <c r="E23" s="107"/>
      <c r="F23" s="107">
        <f t="shared" ref="F23:F26" si="8">IF(D23="","",D23+2)</f>
        <v>45612</v>
      </c>
      <c r="G23" s="107">
        <f t="shared" ref="G23:H23" si="9">IF(F23="","",F23+1)</f>
        <v>45613</v>
      </c>
      <c r="H23" s="107">
        <f t="shared" si="9"/>
        <v>45614</v>
      </c>
      <c r="I23" s="107"/>
      <c r="J23" s="107">
        <f t="shared" ref="J23:J26" si="10">IF(H23="","",H23+3)</f>
        <v>45617</v>
      </c>
    </row>
    <row r="24" spans="1:15" s="57" customFormat="1" ht="15" customHeight="1">
      <c r="A24" s="9">
        <f>A23+1</f>
        <v>47</v>
      </c>
      <c r="B24" s="98" t="s">
        <v>60</v>
      </c>
      <c r="C24" s="94" t="s">
        <v>126</v>
      </c>
      <c r="D24" s="99">
        <f t="shared" si="7"/>
        <v>45617</v>
      </c>
      <c r="E24" s="99"/>
      <c r="F24" s="99">
        <f t="shared" si="8"/>
        <v>45619</v>
      </c>
      <c r="G24" s="99">
        <f t="shared" ref="G24:H24" si="11">IF(F24="","",F24+1)</f>
        <v>45620</v>
      </c>
      <c r="H24" s="99">
        <f t="shared" si="11"/>
        <v>45621</v>
      </c>
      <c r="I24" s="99"/>
      <c r="J24" s="99">
        <f t="shared" si="10"/>
        <v>45624</v>
      </c>
    </row>
    <row r="25" spans="1:15" s="97" customFormat="1" ht="15" customHeight="1">
      <c r="A25" s="108">
        <f>A24+1</f>
        <v>48</v>
      </c>
      <c r="B25" s="106" t="s">
        <v>60</v>
      </c>
      <c r="C25" s="110" t="s">
        <v>127</v>
      </c>
      <c r="D25" s="107">
        <f t="shared" si="7"/>
        <v>45624</v>
      </c>
      <c r="E25" s="107"/>
      <c r="F25" s="107">
        <f t="shared" si="8"/>
        <v>45626</v>
      </c>
      <c r="G25" s="107">
        <f t="shared" ref="G25:H25" si="12">IF(F25="","",F25+1)</f>
        <v>45627</v>
      </c>
      <c r="H25" s="107">
        <f t="shared" si="12"/>
        <v>45628</v>
      </c>
      <c r="I25" s="107"/>
      <c r="J25" s="107">
        <f t="shared" si="10"/>
        <v>45631</v>
      </c>
    </row>
    <row r="26" spans="1:15" s="97" customFormat="1" ht="15" customHeight="1">
      <c r="A26" s="103">
        <f>A25+1</f>
        <v>49</v>
      </c>
      <c r="B26" s="104" t="s">
        <v>60</v>
      </c>
      <c r="C26" s="112" t="s">
        <v>128</v>
      </c>
      <c r="D26" s="105">
        <f t="shared" si="7"/>
        <v>45631</v>
      </c>
      <c r="E26" s="105"/>
      <c r="F26" s="105">
        <f t="shared" si="8"/>
        <v>45633</v>
      </c>
      <c r="G26" s="105">
        <f t="shared" ref="G26:H26" si="13">IF(F26="","",F26+1)</f>
        <v>45634</v>
      </c>
      <c r="H26" s="105">
        <f t="shared" si="13"/>
        <v>45635</v>
      </c>
      <c r="I26" s="105"/>
      <c r="J26" s="105">
        <f t="shared" si="10"/>
        <v>45638</v>
      </c>
    </row>
    <row r="27" spans="1:15" ht="15" customHeight="1">
      <c r="A27" s="21" t="s">
        <v>80</v>
      </c>
      <c r="B27" s="71"/>
      <c r="C27" s="72"/>
      <c r="D27" s="10"/>
      <c r="E27" s="11"/>
      <c r="F27" s="10"/>
      <c r="G27" s="10"/>
      <c r="H27" s="10"/>
      <c r="I27" s="10"/>
      <c r="J27" s="10"/>
      <c r="K27" s="11"/>
      <c r="L27" s="10"/>
    </row>
    <row r="28" spans="1:15" s="33" customFormat="1" ht="15" customHeight="1"/>
    <row r="29" spans="1:15" s="33" customFormat="1" ht="15" customHeight="1"/>
    <row r="30" spans="1:15" s="33" customFormat="1" ht="15" customHeight="1"/>
    <row r="31" spans="1:15" s="33" customFormat="1" ht="15" customHeight="1"/>
    <row r="32" spans="1:15" s="33" customFormat="1" ht="15" customHeight="1"/>
    <row r="33" spans="2:18" s="33" customFormat="1" ht="15" customHeight="1"/>
    <row r="34" spans="2:18" s="33" customFormat="1" ht="15" customHeight="1"/>
    <row r="35" spans="2:18" s="33" customFormat="1" ht="15" customHeight="1"/>
    <row r="36" spans="2:18" s="33" customFormat="1" ht="15" customHeight="1"/>
    <row r="37" spans="2:18" s="33" customFormat="1" ht="15" customHeight="1"/>
    <row r="38" spans="2:18" s="33" customFormat="1" ht="15" customHeight="1"/>
    <row r="39" spans="2:18" s="33" customFormat="1" ht="15" customHeight="1"/>
    <row r="40" spans="2:18" s="33" customFormat="1" ht="15" customHeight="1"/>
    <row r="41" spans="2:18" s="33" customFormat="1" ht="15" customHeight="1"/>
    <row r="42" spans="2:18" s="33" customFormat="1" ht="15" customHeight="1"/>
    <row r="43" spans="2:18" s="33" customFormat="1" ht="15" customHeight="1"/>
    <row r="44" spans="2:18" s="33" customFormat="1" ht="15" customHeight="1"/>
    <row r="45" spans="2:18" ht="15.75" customHeight="1">
      <c r="B45" s="36"/>
      <c r="N45" s="33"/>
      <c r="O45" s="33"/>
    </row>
    <row r="46" spans="2:18" ht="15.75" customHeight="1">
      <c r="N46" s="33"/>
      <c r="O46" s="33"/>
    </row>
    <row r="47" spans="2:18" ht="15.75" customHeight="1">
      <c r="B47" s="164" t="s">
        <v>45</v>
      </c>
      <c r="C47" s="164"/>
      <c r="D47" s="159" t="s">
        <v>44</v>
      </c>
      <c r="E47" s="160"/>
      <c r="F47" s="176" t="s">
        <v>83</v>
      </c>
      <c r="G47" s="164"/>
      <c r="H47" s="164"/>
      <c r="I47" s="176" t="s">
        <v>88</v>
      </c>
      <c r="J47" s="164"/>
      <c r="K47" s="164" t="s">
        <v>46</v>
      </c>
      <c r="L47" s="164"/>
      <c r="M47" s="164" t="s">
        <v>14</v>
      </c>
      <c r="N47" s="164"/>
      <c r="O47" s="33"/>
      <c r="P47" s="34"/>
      <c r="Q47" s="35"/>
    </row>
    <row r="48" spans="2:18" ht="15.75" customHeight="1">
      <c r="B48" s="162" t="s">
        <v>0</v>
      </c>
      <c r="C48" s="162"/>
      <c r="D48" s="162" t="s">
        <v>2</v>
      </c>
      <c r="E48" s="161"/>
      <c r="F48" s="181" t="s">
        <v>82</v>
      </c>
      <c r="G48" s="162"/>
      <c r="H48" s="162"/>
      <c r="I48" s="181" t="s">
        <v>82</v>
      </c>
      <c r="J48" s="162"/>
      <c r="K48" s="182" t="s">
        <v>47</v>
      </c>
      <c r="L48" s="182"/>
      <c r="M48" s="162" t="s">
        <v>85</v>
      </c>
      <c r="N48" s="162"/>
      <c r="O48" s="33"/>
      <c r="P48" s="34"/>
      <c r="Q48" s="35"/>
      <c r="R48" s="35"/>
    </row>
    <row r="49" spans="2:18" ht="15.75" customHeight="1">
      <c r="B49" s="157" t="s">
        <v>48</v>
      </c>
      <c r="C49" s="157"/>
      <c r="D49" s="163" t="s">
        <v>72</v>
      </c>
      <c r="E49" s="163"/>
      <c r="F49" s="157" t="s">
        <v>84</v>
      </c>
      <c r="G49" s="157"/>
      <c r="H49" s="157"/>
      <c r="I49" s="157" t="s">
        <v>89</v>
      </c>
      <c r="J49" s="157"/>
      <c r="K49" s="157" t="s">
        <v>87</v>
      </c>
      <c r="L49" s="157"/>
      <c r="M49" s="157" t="s">
        <v>49</v>
      </c>
      <c r="N49" s="157"/>
      <c r="O49" s="33"/>
      <c r="P49" s="34"/>
      <c r="Q49" s="35"/>
      <c r="R49" s="35"/>
    </row>
    <row r="50" spans="2:18" ht="15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3"/>
      <c r="R50" s="35"/>
    </row>
    <row r="51" spans="2:18" ht="15.75" customHeight="1">
      <c r="B51" s="158" t="s">
        <v>13</v>
      </c>
      <c r="C51" s="158"/>
      <c r="D51" s="159" t="s">
        <v>21</v>
      </c>
      <c r="E51" s="160"/>
      <c r="F51" s="164" t="s">
        <v>22</v>
      </c>
      <c r="G51" s="164"/>
      <c r="H51" s="164"/>
      <c r="I51" s="164" t="s">
        <v>31</v>
      </c>
      <c r="J51" s="164"/>
      <c r="K51" s="164" t="s">
        <v>50</v>
      </c>
      <c r="L51" s="164"/>
      <c r="M51" s="158" t="s">
        <v>73</v>
      </c>
      <c r="N51" s="158"/>
      <c r="O51" s="180"/>
      <c r="P51" s="180"/>
    </row>
    <row r="52" spans="2:18" ht="15.75" customHeight="1">
      <c r="B52" s="161" t="s">
        <v>54</v>
      </c>
      <c r="C52" s="161"/>
      <c r="D52" s="162" t="s">
        <v>51</v>
      </c>
      <c r="E52" s="161"/>
      <c r="F52" s="162" t="s">
        <v>52</v>
      </c>
      <c r="G52" s="162"/>
      <c r="H52" s="162"/>
      <c r="I52" s="162" t="s">
        <v>53</v>
      </c>
      <c r="J52" s="162"/>
      <c r="K52" s="162" t="s">
        <v>51</v>
      </c>
      <c r="L52" s="162"/>
      <c r="M52" s="180" t="s">
        <v>74</v>
      </c>
      <c r="N52" s="180"/>
      <c r="O52" s="180"/>
      <c r="P52" s="180"/>
    </row>
    <row r="53" spans="2:18" ht="15.75" customHeight="1">
      <c r="B53" s="157" t="s">
        <v>58</v>
      </c>
      <c r="C53" s="157"/>
      <c r="D53" s="157" t="s">
        <v>90</v>
      </c>
      <c r="E53" s="157"/>
      <c r="F53" s="157" t="s">
        <v>55</v>
      </c>
      <c r="G53" s="157"/>
      <c r="H53" s="157"/>
      <c r="I53" s="157" t="s">
        <v>56</v>
      </c>
      <c r="J53" s="157"/>
      <c r="K53" s="157" t="s">
        <v>57</v>
      </c>
      <c r="L53" s="157"/>
      <c r="M53" s="157" t="s">
        <v>75</v>
      </c>
      <c r="N53" s="157"/>
      <c r="O53" s="180"/>
      <c r="P53" s="180"/>
    </row>
    <row r="54" spans="2:18" ht="15.75" customHeight="1">
      <c r="N54" s="33"/>
      <c r="O54" s="33"/>
    </row>
  </sheetData>
  <mergeCells count="49">
    <mergeCell ref="M48:N48"/>
    <mergeCell ref="F48:H48"/>
    <mergeCell ref="I48:J48"/>
    <mergeCell ref="K48:L48"/>
    <mergeCell ref="D47:E47"/>
    <mergeCell ref="F47:H47"/>
    <mergeCell ref="I47:J47"/>
    <mergeCell ref="K47:L47"/>
    <mergeCell ref="M47:N47"/>
    <mergeCell ref="B48:C48"/>
    <mergeCell ref="B51:C51"/>
    <mergeCell ref="D51:E51"/>
    <mergeCell ref="B49:C49"/>
    <mergeCell ref="D49:E49"/>
    <mergeCell ref="D48:E48"/>
    <mergeCell ref="D52:E52"/>
    <mergeCell ref="F52:H52"/>
    <mergeCell ref="I52:J52"/>
    <mergeCell ref="K52:L52"/>
    <mergeCell ref="D53:E53"/>
    <mergeCell ref="O51:P51"/>
    <mergeCell ref="O52:P52"/>
    <mergeCell ref="O53:P53"/>
    <mergeCell ref="K1:O2"/>
    <mergeCell ref="A8:A9"/>
    <mergeCell ref="A19:A20"/>
    <mergeCell ref="B8:B9"/>
    <mergeCell ref="B19:B20"/>
    <mergeCell ref="J3:K3"/>
    <mergeCell ref="L3:M3"/>
    <mergeCell ref="E4:J4"/>
    <mergeCell ref="L4:M4"/>
    <mergeCell ref="F1:I3"/>
    <mergeCell ref="B53:C53"/>
    <mergeCell ref="B47:C47"/>
    <mergeCell ref="B52:C52"/>
    <mergeCell ref="F49:H49"/>
    <mergeCell ref="I49:J49"/>
    <mergeCell ref="K49:L49"/>
    <mergeCell ref="M49:N49"/>
    <mergeCell ref="F51:H51"/>
    <mergeCell ref="I51:J51"/>
    <mergeCell ref="K51:L51"/>
    <mergeCell ref="M51:N51"/>
    <mergeCell ref="M52:N52"/>
    <mergeCell ref="F53:H53"/>
    <mergeCell ref="I53:J53"/>
    <mergeCell ref="K53:L53"/>
    <mergeCell ref="M53:N53"/>
  </mergeCells>
  <phoneticPr fontId="17"/>
  <printOptions horizontalCentered="1"/>
  <pageMargins left="0.39305555555555599" right="0.39305555555555599" top="0.39305555555555599" bottom="0.39305555555555599" header="0" footer="0"/>
  <pageSetup paperSize="9" scale="52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SINO-JAPAN</vt:lpstr>
      <vt:lpstr>SINO-TAIWAN</vt:lpstr>
      <vt:lpstr>'SINO-TAIWAN'!Print_Area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2024-09-20T07:26:08Z</cp:lastPrinted>
  <dcterms:created xsi:type="dcterms:W3CDTF">2015-06-02T04:30:00Z</dcterms:created>
  <dcterms:modified xsi:type="dcterms:W3CDTF">2024-10-18T02:46:30Z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