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xr:revisionPtr revIDLastSave="0" documentId="13_ncr:1_{F687B66E-2966-45F2-B8B2-571FE97E3BB8}" xr6:coauthVersionLast="47" xr6:coauthVersionMax="47" xr10:uidLastSave="{00000000-0000-0000-0000-000000000000}"/>
  <bookViews>
    <workbookView xWindow="-110" yWindow="-110" windowWidth="19420" windowHeight="1150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</sheets>
  <definedNames>
    <definedName name="_xlnm.Print_Area" localSheetId="1">'2) 中国 - 台湾'!$A$1:$N$43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3" l="1"/>
  <c r="D10" i="3"/>
  <c r="AB10" i="4"/>
  <c r="D10" i="4"/>
  <c r="C10" i="5"/>
  <c r="B10" i="5" s="1"/>
  <c r="A10" i="5" s="1"/>
  <c r="W10" i="6"/>
  <c r="E10" i="5"/>
  <c r="U10" i="1"/>
  <c r="P10" i="1"/>
  <c r="M10" i="1"/>
  <c r="L10" i="1"/>
  <c r="N10" i="1" s="1"/>
  <c r="AB38" i="3"/>
  <c r="AE38" i="3" s="1"/>
  <c r="AB37" i="3"/>
  <c r="AE37" i="3" s="1"/>
  <c r="AB36" i="3"/>
  <c r="AE36" i="3" s="1"/>
  <c r="AB35" i="3"/>
  <c r="AE35" i="3" s="1"/>
  <c r="AB34" i="3"/>
  <c r="AE34" i="3" s="1"/>
  <c r="AE28" i="3"/>
  <c r="AE27" i="3"/>
  <c r="AB33" i="3"/>
  <c r="AB32" i="3"/>
  <c r="AB31" i="3"/>
  <c r="AB30" i="3"/>
  <c r="AB29" i="3"/>
  <c r="AB28" i="3"/>
  <c r="AB27" i="3"/>
  <c r="AB21" i="3"/>
  <c r="AE21" i="3" s="1"/>
  <c r="AB20" i="3"/>
  <c r="AE20" i="3" s="1"/>
  <c r="AB19" i="3"/>
  <c r="AE19" i="3" s="1"/>
  <c r="AB18" i="3"/>
  <c r="AE18" i="3" s="1"/>
  <c r="AB17" i="3"/>
  <c r="AE17" i="3" s="1"/>
  <c r="D38" i="3"/>
  <c r="D37" i="3"/>
  <c r="A37" i="3" s="1"/>
  <c r="D36" i="3"/>
  <c r="D35" i="3"/>
  <c r="D34" i="3"/>
  <c r="D33" i="3"/>
  <c r="D32" i="3"/>
  <c r="D31" i="3"/>
  <c r="D30" i="3"/>
  <c r="D29" i="3"/>
  <c r="D28" i="3"/>
  <c r="D27" i="3"/>
  <c r="A27" i="3" s="1"/>
  <c r="A38" i="3"/>
  <c r="A36" i="3"/>
  <c r="A35" i="3"/>
  <c r="A34" i="3"/>
  <c r="D21" i="3"/>
  <c r="A21" i="3" s="1"/>
  <c r="D20" i="3"/>
  <c r="A20" i="3" s="1"/>
  <c r="D19" i="3"/>
  <c r="A19" i="3" s="1"/>
  <c r="D18" i="3"/>
  <c r="A18" i="3" s="1"/>
  <c r="D17" i="3"/>
  <c r="A17" i="3" s="1"/>
  <c r="AB38" i="4"/>
  <c r="AE38" i="4" s="1"/>
  <c r="AB37" i="4"/>
  <c r="AE37" i="4" s="1"/>
  <c r="AB36" i="4"/>
  <c r="AE36" i="4" s="1"/>
  <c r="AB35" i="4"/>
  <c r="AE35" i="4" s="1"/>
  <c r="AB34" i="4"/>
  <c r="AE34" i="4" s="1"/>
  <c r="AE33" i="4"/>
  <c r="AE32" i="4"/>
  <c r="AE31" i="4"/>
  <c r="AE30" i="4"/>
  <c r="AE29" i="4"/>
  <c r="AE28" i="4"/>
  <c r="AE27" i="4"/>
  <c r="AB33" i="4"/>
  <c r="AB32" i="4"/>
  <c r="AB31" i="4"/>
  <c r="AB30" i="4"/>
  <c r="AB29" i="4"/>
  <c r="AB28" i="4"/>
  <c r="AB27" i="4"/>
  <c r="AB21" i="4"/>
  <c r="AE21" i="4" s="1"/>
  <c r="AB20" i="4"/>
  <c r="AE20" i="4" s="1"/>
  <c r="AB19" i="4"/>
  <c r="AE19" i="4" s="1"/>
  <c r="AB18" i="4"/>
  <c r="AE18" i="4" s="1"/>
  <c r="AB17" i="4"/>
  <c r="AE17" i="4" s="1"/>
  <c r="D38" i="4"/>
  <c r="A38" i="4"/>
  <c r="D37" i="4"/>
  <c r="A37" i="4" s="1"/>
  <c r="D36" i="4"/>
  <c r="A36" i="4" s="1"/>
  <c r="D35" i="4"/>
  <c r="A35" i="4" s="1"/>
  <c r="D34" i="4"/>
  <c r="A34" i="4" s="1"/>
  <c r="D33" i="4"/>
  <c r="D32" i="4"/>
  <c r="D31" i="4"/>
  <c r="D30" i="4"/>
  <c r="D29" i="4"/>
  <c r="D28" i="4"/>
  <c r="D27" i="4"/>
  <c r="A33" i="4"/>
  <c r="A32" i="4"/>
  <c r="A31" i="4"/>
  <c r="A30" i="4"/>
  <c r="A29" i="4"/>
  <c r="A28" i="4"/>
  <c r="A27" i="4"/>
  <c r="D21" i="4"/>
  <c r="A21" i="4" s="1"/>
  <c r="D20" i="4"/>
  <c r="A20" i="4" s="1"/>
  <c r="D19" i="4"/>
  <c r="A19" i="4" s="1"/>
  <c r="D18" i="4"/>
  <c r="A18" i="4" s="1"/>
  <c r="D17" i="4"/>
  <c r="A17" i="4" s="1"/>
  <c r="W38" i="6"/>
  <c r="Y38" i="6" s="1"/>
  <c r="Z38" i="6" s="1"/>
  <c r="AA38" i="6" s="1"/>
  <c r="W37" i="6"/>
  <c r="Y37" i="6" s="1"/>
  <c r="Z37" i="6" s="1"/>
  <c r="AA37" i="6" s="1"/>
  <c r="W36" i="6"/>
  <c r="Y36" i="6" s="1"/>
  <c r="Z36" i="6" s="1"/>
  <c r="AA36" i="6" s="1"/>
  <c r="Y35" i="6"/>
  <c r="Z35" i="6" s="1"/>
  <c r="AA35" i="6" s="1"/>
  <c r="W35" i="6"/>
  <c r="W34" i="6"/>
  <c r="Y34" i="6" s="1"/>
  <c r="Z34" i="6" s="1"/>
  <c r="AA34" i="6" s="1"/>
  <c r="W27" i="6"/>
  <c r="W21" i="6"/>
  <c r="Y21" i="6" s="1"/>
  <c r="Z21" i="6" s="1"/>
  <c r="AA21" i="6" s="1"/>
  <c r="W20" i="6"/>
  <c r="Y20" i="6" s="1"/>
  <c r="Z20" i="6" s="1"/>
  <c r="AA20" i="6" s="1"/>
  <c r="W19" i="6"/>
  <c r="Y19" i="6" s="1"/>
  <c r="Z19" i="6" s="1"/>
  <c r="AA19" i="6" s="1"/>
  <c r="W18" i="6"/>
  <c r="Y18" i="6" s="1"/>
  <c r="Z18" i="6" s="1"/>
  <c r="AA18" i="6" s="1"/>
  <c r="W17" i="6"/>
  <c r="Y17" i="6" s="1"/>
  <c r="Z17" i="6" s="1"/>
  <c r="AA17" i="6" s="1"/>
  <c r="E38" i="5"/>
  <c r="C38" i="5" s="1"/>
  <c r="B38" i="5" s="1"/>
  <c r="A38" i="5" s="1"/>
  <c r="E37" i="5"/>
  <c r="C37" i="5" s="1"/>
  <c r="B37" i="5" s="1"/>
  <c r="A37" i="5" s="1"/>
  <c r="E36" i="5"/>
  <c r="C36" i="5" s="1"/>
  <c r="B36" i="5" s="1"/>
  <c r="A36" i="5" s="1"/>
  <c r="E35" i="5"/>
  <c r="C35" i="5" s="1"/>
  <c r="B35" i="5" s="1"/>
  <c r="A35" i="5" s="1"/>
  <c r="E34" i="5"/>
  <c r="C34" i="5" s="1"/>
  <c r="B34" i="5" s="1"/>
  <c r="A34" i="5" s="1"/>
  <c r="E21" i="5"/>
  <c r="C21" i="5" s="1"/>
  <c r="B21" i="5" s="1"/>
  <c r="A21" i="5" s="1"/>
  <c r="E20" i="5"/>
  <c r="C20" i="5" s="1"/>
  <c r="B20" i="5" s="1"/>
  <c r="A20" i="5" s="1"/>
  <c r="E19" i="5"/>
  <c r="C19" i="5" s="1"/>
  <c r="B19" i="5" s="1"/>
  <c r="A19" i="5" s="1"/>
  <c r="E18" i="5"/>
  <c r="C18" i="5" s="1"/>
  <c r="B18" i="5" s="1"/>
  <c r="A18" i="5" s="1"/>
  <c r="E17" i="5"/>
  <c r="C17" i="5" s="1"/>
  <c r="B17" i="5" s="1"/>
  <c r="A17" i="5" s="1"/>
  <c r="M27" i="3"/>
  <c r="M10" i="3"/>
  <c r="A10" i="3" s="1"/>
  <c r="M27" i="4"/>
  <c r="M10" i="4"/>
  <c r="A10" i="4" s="1"/>
  <c r="H27" i="6"/>
  <c r="H10" i="6"/>
  <c r="N27" i="5"/>
  <c r="N10" i="5"/>
  <c r="G45" i="1"/>
  <c r="H45" i="1" s="1"/>
  <c r="I45" i="1" s="1"/>
  <c r="L45" i="1" s="1"/>
  <c r="M45" i="1" s="1"/>
  <c r="N45" i="1" s="1"/>
  <c r="O45" i="1" s="1"/>
  <c r="P45" i="1" s="1"/>
  <c r="H44" i="1"/>
  <c r="I44" i="1" s="1"/>
  <c r="L44" i="1" s="1"/>
  <c r="M44" i="1" s="1"/>
  <c r="N44" i="1" s="1"/>
  <c r="O44" i="1" s="1"/>
  <c r="P44" i="1" s="1"/>
  <c r="A44" i="1"/>
  <c r="U27" i="1"/>
  <c r="L27" i="1"/>
  <c r="M27" i="1" s="1"/>
  <c r="N27" i="1" s="1"/>
  <c r="O27" i="1" s="1"/>
  <c r="P27" i="1" s="1"/>
  <c r="A27" i="1"/>
  <c r="L11" i="1"/>
  <c r="M11" i="1" s="1"/>
  <c r="N11" i="1" s="1"/>
  <c r="P11" i="1" s="1"/>
  <c r="O11" i="1" s="1"/>
  <c r="A10" i="1"/>
  <c r="A10" i="7"/>
  <c r="I10" i="7"/>
  <c r="J10" i="7" s="1"/>
  <c r="K10" i="7" s="1"/>
  <c r="M10" i="7" s="1"/>
  <c r="G11" i="7" s="1"/>
  <c r="I11" i="7" s="1"/>
  <c r="J11" i="7" s="1"/>
  <c r="K11" i="7" s="1"/>
  <c r="M11" i="7" s="1"/>
  <c r="G12" i="7" s="1"/>
  <c r="I12" i="7" s="1"/>
  <c r="J12" i="7" s="1"/>
  <c r="K12" i="7" s="1"/>
  <c r="M12" i="7" s="1"/>
  <c r="G13" i="7" s="1"/>
  <c r="I13" i="7" s="1"/>
  <c r="J13" i="7" s="1"/>
  <c r="K13" i="7" s="1"/>
  <c r="M13" i="7" s="1"/>
  <c r="G14" i="7" s="1"/>
  <c r="I14" i="7" s="1"/>
  <c r="J14" i="7" s="1"/>
  <c r="K14" i="7" s="1"/>
  <c r="M14" i="7" s="1"/>
  <c r="G15" i="7" s="1"/>
  <c r="I15" i="7" s="1"/>
  <c r="J15" i="7" s="1"/>
  <c r="K15" i="7" s="1"/>
  <c r="M15" i="7" s="1"/>
  <c r="O10" i="1" l="1"/>
  <c r="U44" i="1"/>
  <c r="Q44" i="1"/>
  <c r="Q45" i="1"/>
  <c r="U45" i="1"/>
  <c r="U11" i="1"/>
  <c r="H12" i="1" s="1"/>
  <c r="U12" i="1" s="1"/>
  <c r="N3" i="7"/>
  <c r="J2" i="7"/>
  <c r="T44" i="1" l="1"/>
  <c r="G46" i="1" s="1"/>
  <c r="V44" i="1"/>
  <c r="T45" i="1"/>
  <c r="G47" i="1" s="1"/>
  <c r="V45" i="1"/>
  <c r="L12" i="1"/>
  <c r="M12" i="1" s="1"/>
  <c r="N12" i="1" s="1"/>
  <c r="P12" i="1" s="1"/>
  <c r="O12" i="1" s="1"/>
  <c r="D4" i="7"/>
  <c r="C2" i="7"/>
  <c r="H33" i="3"/>
  <c r="H32" i="3"/>
  <c r="H31" i="3"/>
  <c r="H30" i="3"/>
  <c r="H29" i="3"/>
  <c r="H28" i="3"/>
  <c r="H27" i="3"/>
  <c r="H16" i="3"/>
  <c r="H15" i="3"/>
  <c r="H14" i="3"/>
  <c r="H13" i="3"/>
  <c r="H12" i="3"/>
  <c r="H11" i="3"/>
  <c r="G33" i="3"/>
  <c r="G32" i="3"/>
  <c r="G31" i="3"/>
  <c r="G30" i="3"/>
  <c r="G29" i="3"/>
  <c r="G28" i="3"/>
  <c r="G27" i="3"/>
  <c r="G16" i="3"/>
  <c r="G15" i="3"/>
  <c r="G14" i="3"/>
  <c r="G13" i="3"/>
  <c r="G12" i="3"/>
  <c r="G11" i="3"/>
  <c r="AE26" i="3"/>
  <c r="D26" i="3"/>
  <c r="A26" i="3"/>
  <c r="D25" i="3"/>
  <c r="A25" i="3"/>
  <c r="AE26" i="4"/>
  <c r="AB26" i="4"/>
  <c r="D26" i="4"/>
  <c r="A26" i="4"/>
  <c r="D25" i="4"/>
  <c r="A25" i="4"/>
  <c r="H33" i="4"/>
  <c r="H32" i="4"/>
  <c r="H31" i="4"/>
  <c r="H30" i="4"/>
  <c r="H29" i="4"/>
  <c r="H28" i="4"/>
  <c r="H27" i="4"/>
  <c r="H16" i="4"/>
  <c r="H15" i="4"/>
  <c r="H14" i="4"/>
  <c r="H13" i="4"/>
  <c r="H12" i="4"/>
  <c r="H11" i="4"/>
  <c r="H10" i="4"/>
  <c r="G33" i="4"/>
  <c r="G32" i="4"/>
  <c r="G31" i="4"/>
  <c r="G30" i="4"/>
  <c r="G29" i="4"/>
  <c r="G28" i="4"/>
  <c r="G27" i="4"/>
  <c r="G16" i="4"/>
  <c r="G15" i="4"/>
  <c r="G14" i="4"/>
  <c r="G13" i="4"/>
  <c r="G12" i="4"/>
  <c r="G11" i="4"/>
  <c r="G10" i="4"/>
  <c r="C33" i="6" l="1"/>
  <c r="C32" i="6"/>
  <c r="C31" i="6"/>
  <c r="C30" i="6"/>
  <c r="C29" i="6"/>
  <c r="C28" i="6"/>
  <c r="B33" i="6"/>
  <c r="B32" i="6"/>
  <c r="B31" i="6"/>
  <c r="B30" i="6"/>
  <c r="B29" i="6"/>
  <c r="B28" i="6"/>
  <c r="B27" i="6"/>
  <c r="C16" i="6"/>
  <c r="C15" i="6"/>
  <c r="C14" i="6"/>
  <c r="C13" i="6"/>
  <c r="C12" i="6"/>
  <c r="C11" i="6"/>
  <c r="B16" i="6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C27" i="6"/>
  <c r="E27" i="5"/>
  <c r="C27" i="5" s="1"/>
  <c r="B27" i="5" s="1"/>
  <c r="A27" i="5" s="1"/>
  <c r="I33" i="5"/>
  <c r="I32" i="5"/>
  <c r="I31" i="5"/>
  <c r="I30" i="5"/>
  <c r="I29" i="5"/>
  <c r="I28" i="5"/>
  <c r="I27" i="5"/>
  <c r="I16" i="5"/>
  <c r="I15" i="5"/>
  <c r="I14" i="5"/>
  <c r="I13" i="5"/>
  <c r="I12" i="5"/>
  <c r="I11" i="5"/>
  <c r="H33" i="5"/>
  <c r="H32" i="5"/>
  <c r="H31" i="5"/>
  <c r="H30" i="5"/>
  <c r="H29" i="5"/>
  <c r="H28" i="5"/>
  <c r="H27" i="5"/>
  <c r="H16" i="5"/>
  <c r="H15" i="5"/>
  <c r="H14" i="5"/>
  <c r="H13" i="5"/>
  <c r="H12" i="5"/>
  <c r="H11" i="5"/>
  <c r="E21" i="1" l="1"/>
  <c r="E20" i="1"/>
  <c r="E19" i="1"/>
  <c r="E18" i="1"/>
  <c r="E17" i="1"/>
  <c r="E16" i="1"/>
  <c r="E46" i="1"/>
  <c r="E30" i="1"/>
  <c r="E29" i="1"/>
  <c r="E28" i="1"/>
  <c r="E27" i="1"/>
  <c r="M11" i="3" l="1"/>
  <c r="D11" i="3" s="1"/>
  <c r="A11" i="3" s="1"/>
  <c r="M11" i="4"/>
  <c r="D11" i="4" s="1"/>
  <c r="A11" i="4" s="1"/>
  <c r="N11" i="5"/>
  <c r="E11" i="5" s="1"/>
  <c r="C11" i="5" s="1"/>
  <c r="B11" i="5" s="1"/>
  <c r="A11" i="5" s="1"/>
  <c r="H11" i="6"/>
  <c r="H28" i="1"/>
  <c r="Z27" i="3"/>
  <c r="Z27" i="4"/>
  <c r="U27" i="6"/>
  <c r="Y27" i="6" s="1"/>
  <c r="Z27" i="6" s="1"/>
  <c r="AA27" i="6" s="1"/>
  <c r="AA27" i="5"/>
  <c r="J28" i="4"/>
  <c r="J28" i="3"/>
  <c r="K28" i="5"/>
  <c r="E28" i="6"/>
  <c r="F27" i="4"/>
  <c r="F27" i="3"/>
  <c r="G27" i="5"/>
  <c r="A27" i="6"/>
  <c r="J27" i="3"/>
  <c r="J27" i="4"/>
  <c r="K27" i="5"/>
  <c r="E27" i="6"/>
  <c r="U27" i="4"/>
  <c r="U27" i="3"/>
  <c r="V27" i="5"/>
  <c r="P27" i="6"/>
  <c r="A28" i="1"/>
  <c r="J16" i="3"/>
  <c r="J16" i="4"/>
  <c r="E16" i="6"/>
  <c r="K16" i="5"/>
  <c r="J29" i="4"/>
  <c r="J29" i="3"/>
  <c r="K29" i="5"/>
  <c r="E29" i="6"/>
  <c r="J30" i="4"/>
  <c r="J30" i="3"/>
  <c r="K30" i="5"/>
  <c r="E30" i="6"/>
  <c r="H47" i="1"/>
  <c r="I47" i="1" s="1"/>
  <c r="L47" i="1" s="1"/>
  <c r="M47" i="1" s="1"/>
  <c r="N47" i="1" s="1"/>
  <c r="O47" i="1" s="1"/>
  <c r="P47" i="1" s="1"/>
  <c r="N4" i="7"/>
  <c r="A11" i="7"/>
  <c r="A12" i="7" s="1"/>
  <c r="A13" i="7" s="1"/>
  <c r="A14" i="7" s="1"/>
  <c r="A15" i="7" s="1"/>
  <c r="F10" i="7"/>
  <c r="F11" i="7"/>
  <c r="R11" i="7"/>
  <c r="F12" i="7"/>
  <c r="F13" i="7"/>
  <c r="F14" i="7"/>
  <c r="F15" i="7"/>
  <c r="Q47" i="1" l="1"/>
  <c r="U47" i="1"/>
  <c r="U28" i="1"/>
  <c r="H29" i="1" s="1"/>
  <c r="L28" i="1"/>
  <c r="M28" i="1" s="1"/>
  <c r="N28" i="1" s="1"/>
  <c r="O28" i="1" s="1"/>
  <c r="P28" i="1" s="1"/>
  <c r="M28" i="3"/>
  <c r="A28" i="3" s="1"/>
  <c r="M28" i="4"/>
  <c r="N28" i="5"/>
  <c r="E28" i="5" s="1"/>
  <c r="C28" i="5" s="1"/>
  <c r="B28" i="5" s="1"/>
  <c r="A28" i="5" s="1"/>
  <c r="H28" i="6"/>
  <c r="Z11" i="4"/>
  <c r="AB11" i="4" s="1"/>
  <c r="AE11" i="4" s="1"/>
  <c r="Z11" i="3"/>
  <c r="AB11" i="3" s="1"/>
  <c r="AE11" i="3" s="1"/>
  <c r="U11" i="6"/>
  <c r="W11" i="6" s="1"/>
  <c r="Y11" i="6" s="1"/>
  <c r="Z11" i="6" s="1"/>
  <c r="AA11" i="6" s="1"/>
  <c r="AA11" i="5"/>
  <c r="H46" i="1"/>
  <c r="I46" i="1" s="1"/>
  <c r="L46" i="1" s="1"/>
  <c r="M46" i="1" s="1"/>
  <c r="N46" i="1" s="1"/>
  <c r="O46" i="1" s="1"/>
  <c r="P46" i="1" s="1"/>
  <c r="F28" i="4"/>
  <c r="F28" i="3"/>
  <c r="A28" i="6"/>
  <c r="G28" i="5"/>
  <c r="A29" i="1"/>
  <c r="Q11" i="3"/>
  <c r="Q11" i="4"/>
  <c r="R11" i="5"/>
  <c r="L11" i="6"/>
  <c r="U46" i="1" l="1"/>
  <c r="Q46" i="1"/>
  <c r="T47" i="1"/>
  <c r="G49" i="1" s="1"/>
  <c r="V47" i="1"/>
  <c r="H49" i="1"/>
  <c r="I49" i="1" s="1"/>
  <c r="L49" i="1" s="1"/>
  <c r="M49" i="1" s="1"/>
  <c r="N49" i="1" s="1"/>
  <c r="O49" i="1" s="1"/>
  <c r="P49" i="1" s="1"/>
  <c r="U28" i="6"/>
  <c r="W28" i="6" s="1"/>
  <c r="Y28" i="6" s="1"/>
  <c r="Z28" i="6" s="1"/>
  <c r="AA28" i="6" s="1"/>
  <c r="AA28" i="5"/>
  <c r="Z28" i="4"/>
  <c r="Z28" i="3"/>
  <c r="L29" i="1"/>
  <c r="M29" i="1" s="1"/>
  <c r="N29" i="1" s="1"/>
  <c r="O29" i="1" s="1"/>
  <c r="P29" i="1" s="1"/>
  <c r="U29" i="1"/>
  <c r="H30" i="1" s="1"/>
  <c r="H13" i="1"/>
  <c r="AA12" i="5"/>
  <c r="U12" i="6"/>
  <c r="W12" i="6" s="1"/>
  <c r="Y12" i="6" s="1"/>
  <c r="Z12" i="6" s="1"/>
  <c r="AA12" i="6" s="1"/>
  <c r="A30" i="1"/>
  <c r="F29" i="3"/>
  <c r="F29" i="4"/>
  <c r="A29" i="6"/>
  <c r="G29" i="5"/>
  <c r="Q28" i="3"/>
  <c r="Q28" i="4"/>
  <c r="L28" i="6"/>
  <c r="R28" i="5"/>
  <c r="Q29" i="3"/>
  <c r="M12" i="3"/>
  <c r="D12" i="3" s="1"/>
  <c r="A12" i="3" s="1"/>
  <c r="M12" i="4"/>
  <c r="D12" i="4" s="1"/>
  <c r="A12" i="4" s="1"/>
  <c r="H12" i="6"/>
  <c r="N12" i="5"/>
  <c r="E12" i="5" s="1"/>
  <c r="C12" i="5" s="1"/>
  <c r="B12" i="5" s="1"/>
  <c r="A12" i="5" s="1"/>
  <c r="R11" i="3"/>
  <c r="R11" i="4"/>
  <c r="S11" i="5"/>
  <c r="M11" i="6"/>
  <c r="M29" i="3"/>
  <c r="A29" i="3" s="1"/>
  <c r="M29" i="4"/>
  <c r="N29" i="5"/>
  <c r="E29" i="5" s="1"/>
  <c r="C29" i="5" s="1"/>
  <c r="B29" i="5" s="1"/>
  <c r="A29" i="5" s="1"/>
  <c r="H29" i="6"/>
  <c r="AA9" i="5"/>
  <c r="U29" i="6" l="1"/>
  <c r="Q29" i="4"/>
  <c r="T46" i="1"/>
  <c r="G48" i="1" s="1"/>
  <c r="H48" i="1" s="1"/>
  <c r="I48" i="1" s="1"/>
  <c r="L48" i="1" s="1"/>
  <c r="M48" i="1" s="1"/>
  <c r="N48" i="1" s="1"/>
  <c r="O48" i="1" s="1"/>
  <c r="P48" i="1" s="1"/>
  <c r="V46" i="1"/>
  <c r="U49" i="1"/>
  <c r="Q49" i="1"/>
  <c r="AA29" i="5"/>
  <c r="L29" i="6"/>
  <c r="Z29" i="4"/>
  <c r="Z29" i="3"/>
  <c r="R29" i="5"/>
  <c r="U30" i="1"/>
  <c r="H31" i="1" s="1"/>
  <c r="L30" i="1"/>
  <c r="M30" i="1" s="1"/>
  <c r="N30" i="1" s="1"/>
  <c r="O30" i="1" s="1"/>
  <c r="P30" i="1" s="1"/>
  <c r="U13" i="1"/>
  <c r="H14" i="1" s="1"/>
  <c r="L13" i="1"/>
  <c r="M13" i="1" s="1"/>
  <c r="N13" i="1" s="1"/>
  <c r="P13" i="1" s="1"/>
  <c r="O13" i="1" s="1"/>
  <c r="Z12" i="4"/>
  <c r="AB12" i="4" s="1"/>
  <c r="AE12" i="4" s="1"/>
  <c r="Z12" i="3"/>
  <c r="AB12" i="3" s="1"/>
  <c r="AE12" i="3" s="1"/>
  <c r="R29" i="4"/>
  <c r="R29" i="3"/>
  <c r="S29" i="5"/>
  <c r="M29" i="6"/>
  <c r="S11" i="3"/>
  <c r="S11" i="4"/>
  <c r="T11" i="5"/>
  <c r="N11" i="6"/>
  <c r="A31" i="1"/>
  <c r="F30" i="3"/>
  <c r="F30" i="4"/>
  <c r="A30" i="6"/>
  <c r="G30" i="5"/>
  <c r="Q12" i="3"/>
  <c r="Q12" i="4"/>
  <c r="L12" i="6"/>
  <c r="R12" i="5"/>
  <c r="Q30" i="4"/>
  <c r="R30" i="5"/>
  <c r="L30" i="6"/>
  <c r="M30" i="3"/>
  <c r="A30" i="3" s="1"/>
  <c r="M30" i="4"/>
  <c r="N30" i="5"/>
  <c r="E30" i="5" s="1"/>
  <c r="C30" i="5" s="1"/>
  <c r="B30" i="5" s="1"/>
  <c r="A30" i="5" s="1"/>
  <c r="H30" i="6"/>
  <c r="R28" i="3"/>
  <c r="R28" i="4"/>
  <c r="S28" i="5"/>
  <c r="M28" i="6"/>
  <c r="M13" i="3"/>
  <c r="D13" i="3" s="1"/>
  <c r="A13" i="3" s="1"/>
  <c r="M13" i="4"/>
  <c r="D13" i="4" s="1"/>
  <c r="A13" i="4" s="1"/>
  <c r="N13" i="5"/>
  <c r="E13" i="5" s="1"/>
  <c r="C13" i="5" s="1"/>
  <c r="B13" i="5" s="1"/>
  <c r="A13" i="5" s="1"/>
  <c r="H13" i="6"/>
  <c r="Q1" i="3"/>
  <c r="Q1" i="4"/>
  <c r="U2" i="6"/>
  <c r="R1" i="5"/>
  <c r="AA4" i="6"/>
  <c r="AA3" i="6"/>
  <c r="Z4" i="6"/>
  <c r="Z3" i="6"/>
  <c r="W24" i="6"/>
  <c r="L27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B15" i="6"/>
  <c r="B14" i="6"/>
  <c r="B13" i="6"/>
  <c r="B12" i="6"/>
  <c r="B11" i="6"/>
  <c r="U10" i="6"/>
  <c r="Y10" i="6" s="1"/>
  <c r="Z10" i="6" s="1"/>
  <c r="AA10" i="6" s="1"/>
  <c r="L10" i="6"/>
  <c r="C10" i="6"/>
  <c r="B10" i="6"/>
  <c r="A10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U30" i="6" l="1"/>
  <c r="W30" i="6" s="1"/>
  <c r="Y30" i="6" s="1"/>
  <c r="Z30" i="6" s="1"/>
  <c r="AA30" i="6" s="1"/>
  <c r="Z30" i="4"/>
  <c r="AA30" i="5"/>
  <c r="Z30" i="3"/>
  <c r="AE30" i="3" s="1"/>
  <c r="AA13" i="5"/>
  <c r="U13" i="6"/>
  <c r="W13" i="6" s="1"/>
  <c r="Y13" i="6" s="1"/>
  <c r="Z13" i="6" s="1"/>
  <c r="AA13" i="6" s="1"/>
  <c r="Z13" i="4"/>
  <c r="AB13" i="4" s="1"/>
  <c r="AE13" i="4" s="1"/>
  <c r="Z13" i="3"/>
  <c r="AB13" i="3" s="1"/>
  <c r="AE13" i="3" s="1"/>
  <c r="Q48" i="1"/>
  <c r="U48" i="1"/>
  <c r="T49" i="1"/>
  <c r="V49" i="1"/>
  <c r="Q30" i="3"/>
  <c r="L31" i="1"/>
  <c r="M31" i="1" s="1"/>
  <c r="N31" i="1" s="1"/>
  <c r="O31" i="1" s="1"/>
  <c r="P31" i="1" s="1"/>
  <c r="U31" i="1"/>
  <c r="H32" i="1" s="1"/>
  <c r="U14" i="1"/>
  <c r="H15" i="1" s="1"/>
  <c r="L14" i="1"/>
  <c r="M14" i="1" s="1"/>
  <c r="N14" i="1" s="1"/>
  <c r="P14" i="1" s="1"/>
  <c r="O14" i="1" s="1"/>
  <c r="M31" i="4"/>
  <c r="M31" i="3"/>
  <c r="A31" i="3" s="1"/>
  <c r="N31" i="5"/>
  <c r="E31" i="5" s="1"/>
  <c r="C31" i="5" s="1"/>
  <c r="B31" i="5" s="1"/>
  <c r="A31" i="5" s="1"/>
  <c r="H31" i="6"/>
  <c r="A32" i="1"/>
  <c r="F31" i="3"/>
  <c r="F31" i="4"/>
  <c r="A31" i="6"/>
  <c r="G31" i="5"/>
  <c r="R31" i="5"/>
  <c r="L31" i="6"/>
  <c r="R30" i="3"/>
  <c r="R30" i="4"/>
  <c r="S30" i="5"/>
  <c r="M30" i="6"/>
  <c r="Z31" i="3"/>
  <c r="AE31" i="3" s="1"/>
  <c r="Z31" i="4"/>
  <c r="AA31" i="5"/>
  <c r="S28" i="3"/>
  <c r="S28" i="4"/>
  <c r="T28" i="5"/>
  <c r="N28" i="6"/>
  <c r="M14" i="3"/>
  <c r="D14" i="3" s="1"/>
  <c r="A14" i="3" s="1"/>
  <c r="M14" i="4"/>
  <c r="D14" i="4" s="1"/>
  <c r="A14" i="4" s="1"/>
  <c r="H14" i="6"/>
  <c r="N14" i="5"/>
  <c r="E14" i="5" s="1"/>
  <c r="C14" i="5" s="1"/>
  <c r="B14" i="5" s="1"/>
  <c r="A14" i="5" s="1"/>
  <c r="U11" i="3"/>
  <c r="U11" i="4"/>
  <c r="P11" i="6"/>
  <c r="V11" i="5"/>
  <c r="R12" i="3"/>
  <c r="R12" i="4"/>
  <c r="M12" i="6"/>
  <c r="S12" i="5"/>
  <c r="Q13" i="3"/>
  <c r="Q13" i="4"/>
  <c r="L13" i="6"/>
  <c r="R13" i="5"/>
  <c r="S29" i="4"/>
  <c r="S29" i="3"/>
  <c r="T29" i="5"/>
  <c r="N29" i="6"/>
  <c r="AA4" i="5"/>
  <c r="AA3" i="5"/>
  <c r="V4" i="5"/>
  <c r="V3" i="5"/>
  <c r="R27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AA10" i="5"/>
  <c r="R10" i="5"/>
  <c r="I10" i="5"/>
  <c r="H10" i="5"/>
  <c r="G10" i="5"/>
  <c r="V9" i="5"/>
  <c r="U9" i="5"/>
  <c r="T9" i="5"/>
  <c r="S9" i="5"/>
  <c r="R9" i="5"/>
  <c r="AA8" i="5"/>
  <c r="V8" i="5"/>
  <c r="U8" i="5"/>
  <c r="T8" i="5"/>
  <c r="S8" i="5"/>
  <c r="R8" i="5"/>
  <c r="N8" i="5"/>
  <c r="L14" i="6" l="1"/>
  <c r="U31" i="6"/>
  <c r="W31" i="6" s="1"/>
  <c r="Y31" i="6" s="1"/>
  <c r="Z31" i="6" s="1"/>
  <c r="AA31" i="6" s="1"/>
  <c r="T48" i="1"/>
  <c r="G50" i="1" s="1"/>
  <c r="H50" i="1" s="1"/>
  <c r="I50" i="1" s="1"/>
  <c r="L50" i="1" s="1"/>
  <c r="M50" i="1" s="1"/>
  <c r="N50" i="1" s="1"/>
  <c r="O50" i="1" s="1"/>
  <c r="P50" i="1" s="1"/>
  <c r="V48" i="1"/>
  <c r="Q31" i="3"/>
  <c r="Q31" i="4"/>
  <c r="U32" i="1"/>
  <c r="H33" i="1" s="1"/>
  <c r="L32" i="1"/>
  <c r="M32" i="1" s="1"/>
  <c r="N32" i="1" s="1"/>
  <c r="O32" i="1" s="1"/>
  <c r="P32" i="1" s="1"/>
  <c r="R14" i="5"/>
  <c r="L15" i="1"/>
  <c r="M15" i="1" s="1"/>
  <c r="N15" i="1" s="1"/>
  <c r="P15" i="1" s="1"/>
  <c r="O15" i="1" s="1"/>
  <c r="U15" i="1"/>
  <c r="Q14" i="4"/>
  <c r="Q14" i="3"/>
  <c r="T29" i="3"/>
  <c r="T29" i="4"/>
  <c r="O29" i="6"/>
  <c r="U29" i="5"/>
  <c r="S12" i="3"/>
  <c r="S12" i="4"/>
  <c r="T12" i="5"/>
  <c r="N12" i="6"/>
  <c r="Z14" i="3"/>
  <c r="AB14" i="3" s="1"/>
  <c r="AE14" i="3" s="1"/>
  <c r="Z14" i="4"/>
  <c r="AB14" i="4" s="1"/>
  <c r="AE14" i="4" s="1"/>
  <c r="AA14" i="5"/>
  <c r="U14" i="6"/>
  <c r="W14" i="6" s="1"/>
  <c r="Y14" i="6" s="1"/>
  <c r="Z14" i="6" s="1"/>
  <c r="AA14" i="6" s="1"/>
  <c r="A33" i="1"/>
  <c r="F32" i="3"/>
  <c r="F32" i="4"/>
  <c r="A32" i="6"/>
  <c r="G32" i="5"/>
  <c r="S30" i="3"/>
  <c r="S30" i="4"/>
  <c r="T30" i="5"/>
  <c r="N30" i="6"/>
  <c r="R13" i="3"/>
  <c r="R13" i="4"/>
  <c r="M13" i="6"/>
  <c r="S13" i="5"/>
  <c r="T28" i="3"/>
  <c r="T28" i="4"/>
  <c r="U28" i="5"/>
  <c r="O28" i="6"/>
  <c r="L32" i="6"/>
  <c r="Z32" i="3"/>
  <c r="AE32" i="3" s="1"/>
  <c r="Z32" i="4"/>
  <c r="AA32" i="5"/>
  <c r="U32" i="6"/>
  <c r="W32" i="6" s="1"/>
  <c r="Y32" i="6" s="1"/>
  <c r="Z32" i="6" s="1"/>
  <c r="AA32" i="6" s="1"/>
  <c r="T11" i="3"/>
  <c r="T11" i="4"/>
  <c r="O11" i="6"/>
  <c r="U11" i="5"/>
  <c r="R31" i="3"/>
  <c r="R31" i="4"/>
  <c r="M31" i="6"/>
  <c r="S31" i="5"/>
  <c r="M32" i="3"/>
  <c r="A32" i="3" s="1"/>
  <c r="M32" i="4"/>
  <c r="N32" i="5"/>
  <c r="E32" i="5" s="1"/>
  <c r="C32" i="5" s="1"/>
  <c r="B32" i="5" s="1"/>
  <c r="A32" i="5" s="1"/>
  <c r="H32" i="6"/>
  <c r="R14" i="3"/>
  <c r="R14" i="4"/>
  <c r="S14" i="5"/>
  <c r="M14" i="6"/>
  <c r="R32" i="5" l="1"/>
  <c r="Q50" i="1"/>
  <c r="U50" i="1"/>
  <c r="Q32" i="4"/>
  <c r="Q32" i="3"/>
  <c r="U33" i="1"/>
  <c r="L33" i="1"/>
  <c r="M33" i="1" s="1"/>
  <c r="N33" i="1" s="1"/>
  <c r="O33" i="1" s="1"/>
  <c r="P33" i="1" s="1"/>
  <c r="H16" i="1"/>
  <c r="T30" i="3"/>
  <c r="T30" i="4"/>
  <c r="U30" i="5"/>
  <c r="O30" i="6"/>
  <c r="M15" i="3"/>
  <c r="D15" i="3" s="1"/>
  <c r="A15" i="3" s="1"/>
  <c r="M15" i="4"/>
  <c r="D15" i="4" s="1"/>
  <c r="A15" i="4" s="1"/>
  <c r="H15" i="6"/>
  <c r="N15" i="5"/>
  <c r="E15" i="5" s="1"/>
  <c r="C15" i="5" s="1"/>
  <c r="B15" i="5" s="1"/>
  <c r="A15" i="5" s="1"/>
  <c r="M33" i="3"/>
  <c r="A33" i="3" s="1"/>
  <c r="M33" i="4"/>
  <c r="H33" i="6"/>
  <c r="N33" i="5"/>
  <c r="E33" i="5" s="1"/>
  <c r="C33" i="5" s="1"/>
  <c r="B33" i="5" s="1"/>
  <c r="A33" i="5" s="1"/>
  <c r="S31" i="3"/>
  <c r="S31" i="4"/>
  <c r="T31" i="5"/>
  <c r="N31" i="6"/>
  <c r="R32" i="3"/>
  <c r="R32" i="4"/>
  <c r="S32" i="5"/>
  <c r="M32" i="6"/>
  <c r="U28" i="3"/>
  <c r="U28" i="4"/>
  <c r="V28" i="5"/>
  <c r="P28" i="6"/>
  <c r="U12" i="3"/>
  <c r="U12" i="4"/>
  <c r="V12" i="5"/>
  <c r="P12" i="6"/>
  <c r="S13" i="3"/>
  <c r="S13" i="4"/>
  <c r="N13" i="6"/>
  <c r="T13" i="5"/>
  <c r="A34" i="1"/>
  <c r="F33" i="3"/>
  <c r="F33" i="4"/>
  <c r="A33" i="6"/>
  <c r="G33" i="5"/>
  <c r="S14" i="3"/>
  <c r="S14" i="4"/>
  <c r="T14" i="5"/>
  <c r="N14" i="6"/>
  <c r="U29" i="3"/>
  <c r="U29" i="4"/>
  <c r="P29" i="6"/>
  <c r="V29" i="5"/>
  <c r="Q27" i="4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10" i="4"/>
  <c r="AE10" i="4" s="1"/>
  <c r="Q10" i="4"/>
  <c r="F10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T50" i="1" l="1"/>
  <c r="V50" i="1"/>
  <c r="U16" i="1"/>
  <c r="L16" i="1"/>
  <c r="M16" i="1" s="1"/>
  <c r="N16" i="1" s="1"/>
  <c r="P16" i="1" s="1"/>
  <c r="O16" i="1" s="1"/>
  <c r="Q15" i="3"/>
  <c r="Q15" i="4"/>
  <c r="L15" i="6"/>
  <c r="R15" i="5"/>
  <c r="Z15" i="3"/>
  <c r="AB15" i="3" s="1"/>
  <c r="AE15" i="3" s="1"/>
  <c r="Z15" i="4"/>
  <c r="AB15" i="4" s="1"/>
  <c r="AE15" i="4" s="1"/>
  <c r="AA15" i="5"/>
  <c r="U15" i="6"/>
  <c r="W15" i="6" s="1"/>
  <c r="Y15" i="6" s="1"/>
  <c r="Z15" i="6" s="1"/>
  <c r="AA15" i="6" s="1"/>
  <c r="T12" i="3"/>
  <c r="T12" i="4"/>
  <c r="U12" i="5"/>
  <c r="O12" i="6"/>
  <c r="A35" i="1"/>
  <c r="F34" i="3"/>
  <c r="F34" i="4"/>
  <c r="G34" i="5"/>
  <c r="A34" i="6"/>
  <c r="Z33" i="3"/>
  <c r="AE33" i="3" s="1"/>
  <c r="Z33" i="4"/>
  <c r="AA33" i="5"/>
  <c r="U33" i="6"/>
  <c r="W33" i="6" s="1"/>
  <c r="Y33" i="6" s="1"/>
  <c r="Z33" i="6" s="1"/>
  <c r="AA33" i="6" s="1"/>
  <c r="Q33" i="3"/>
  <c r="Q33" i="4"/>
  <c r="L33" i="6"/>
  <c r="R33" i="5"/>
  <c r="U13" i="3"/>
  <c r="U13" i="4"/>
  <c r="P13" i="6"/>
  <c r="V13" i="5"/>
  <c r="T31" i="3"/>
  <c r="T31" i="4"/>
  <c r="U31" i="5"/>
  <c r="O31" i="6"/>
  <c r="U14" i="3"/>
  <c r="U14" i="4"/>
  <c r="P14" i="6"/>
  <c r="V14" i="5"/>
  <c r="S32" i="3"/>
  <c r="S32" i="4"/>
  <c r="T32" i="5"/>
  <c r="N32" i="6"/>
  <c r="U30" i="3"/>
  <c r="U30" i="4"/>
  <c r="V30" i="5"/>
  <c r="P30" i="6"/>
  <c r="Q27" i="3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Z10" i="3"/>
  <c r="AE10" i="3" s="1"/>
  <c r="Q10" i="3"/>
  <c r="H10" i="3"/>
  <c r="G10" i="3"/>
  <c r="F10" i="3"/>
  <c r="AA4" i="3"/>
  <c r="AA3" i="3"/>
  <c r="AE8" i="3"/>
  <c r="AE25" i="3" s="1"/>
  <c r="AB8" i="3"/>
  <c r="AB25" i="3" s="1"/>
  <c r="T32" i="3" l="1"/>
  <c r="T32" i="4"/>
  <c r="U32" i="5"/>
  <c r="O32" i="6"/>
  <c r="U31" i="3"/>
  <c r="U31" i="4"/>
  <c r="V31" i="5"/>
  <c r="P31" i="6"/>
  <c r="M16" i="3"/>
  <c r="D16" i="3" s="1"/>
  <c r="A16" i="3" s="1"/>
  <c r="M16" i="4"/>
  <c r="D16" i="4" s="1"/>
  <c r="A16" i="4" s="1"/>
  <c r="N16" i="5"/>
  <c r="E16" i="5" s="1"/>
  <c r="C16" i="5" s="1"/>
  <c r="B16" i="5" s="1"/>
  <c r="A16" i="5" s="1"/>
  <c r="H16" i="6"/>
  <c r="R33" i="3"/>
  <c r="R33" i="4"/>
  <c r="S33" i="5"/>
  <c r="M33" i="6"/>
  <c r="T13" i="3"/>
  <c r="T13" i="4"/>
  <c r="O13" i="6"/>
  <c r="U13" i="5"/>
  <c r="T14" i="3"/>
  <c r="T14" i="4"/>
  <c r="U14" i="5"/>
  <c r="O14" i="6"/>
  <c r="F35" i="3"/>
  <c r="A36" i="1"/>
  <c r="F35" i="4"/>
  <c r="A35" i="6"/>
  <c r="G35" i="5"/>
  <c r="R15" i="3"/>
  <c r="R15" i="4"/>
  <c r="M15" i="6"/>
  <c r="S15" i="5"/>
  <c r="E50" i="1"/>
  <c r="E38" i="1"/>
  <c r="E37" i="1"/>
  <c r="E36" i="1"/>
  <c r="E35" i="1"/>
  <c r="E34" i="1"/>
  <c r="E33" i="1"/>
  <c r="S15" i="3" l="1"/>
  <c r="S15" i="4"/>
  <c r="N15" i="6"/>
  <c r="T15" i="5"/>
  <c r="J33" i="4"/>
  <c r="J33" i="3"/>
  <c r="E33" i="6"/>
  <c r="K33" i="5"/>
  <c r="S33" i="3"/>
  <c r="S33" i="4"/>
  <c r="T33" i="5"/>
  <c r="N33" i="6"/>
  <c r="F36" i="3"/>
  <c r="F36" i="4"/>
  <c r="A36" i="6"/>
  <c r="A37" i="1"/>
  <c r="G36" i="5"/>
  <c r="Q16" i="3"/>
  <c r="Q16" i="4"/>
  <c r="R16" i="5"/>
  <c r="L16" i="6"/>
  <c r="Z16" i="3"/>
  <c r="AB16" i="3" s="1"/>
  <c r="AE16" i="3" s="1"/>
  <c r="Z16" i="4"/>
  <c r="AB16" i="4" s="1"/>
  <c r="AE16" i="4" s="1"/>
  <c r="U16" i="6"/>
  <c r="W16" i="6" s="1"/>
  <c r="Y16" i="6" s="1"/>
  <c r="Z16" i="6" s="1"/>
  <c r="AA16" i="6" s="1"/>
  <c r="AA16" i="5"/>
  <c r="U32" i="4"/>
  <c r="U32" i="3"/>
  <c r="V32" i="5"/>
  <c r="P32" i="6"/>
  <c r="M27" i="6"/>
  <c r="S27" i="5"/>
  <c r="R27" i="4"/>
  <c r="R27" i="3"/>
  <c r="M10" i="6"/>
  <c r="S10" i="5"/>
  <c r="R10" i="4"/>
  <c r="R10" i="3"/>
  <c r="T33" i="3" l="1"/>
  <c r="T33" i="4"/>
  <c r="U33" i="5"/>
  <c r="O33" i="6"/>
  <c r="R16" i="3"/>
  <c r="R16" i="4"/>
  <c r="S16" i="5"/>
  <c r="M16" i="6"/>
  <c r="F37" i="3"/>
  <c r="A38" i="1"/>
  <c r="G37" i="5"/>
  <c r="A37" i="6"/>
  <c r="F37" i="4"/>
  <c r="U15" i="3"/>
  <c r="U15" i="4"/>
  <c r="P15" i="6"/>
  <c r="V15" i="5"/>
  <c r="N27" i="6"/>
  <c r="T27" i="5"/>
  <c r="S27" i="4"/>
  <c r="S27" i="3"/>
  <c r="N10" i="6"/>
  <c r="T10" i="5"/>
  <c r="S10" i="4"/>
  <c r="S10" i="3"/>
  <c r="E15" i="1"/>
  <c r="F38" i="3" l="1"/>
  <c r="F38" i="4"/>
  <c r="G38" i="5"/>
  <c r="A38" i="6"/>
  <c r="S16" i="3"/>
  <c r="S16" i="4"/>
  <c r="T16" i="5"/>
  <c r="N16" i="6"/>
  <c r="J15" i="3"/>
  <c r="J15" i="4"/>
  <c r="K15" i="5"/>
  <c r="E15" i="6"/>
  <c r="T15" i="3"/>
  <c r="T15" i="4"/>
  <c r="O15" i="6"/>
  <c r="U15" i="5"/>
  <c r="U33" i="3"/>
  <c r="U33" i="4"/>
  <c r="V33" i="5"/>
  <c r="P33" i="6"/>
  <c r="O27" i="6"/>
  <c r="U27" i="5"/>
  <c r="T27" i="4"/>
  <c r="T27" i="3"/>
  <c r="P10" i="6"/>
  <c r="V10" i="5"/>
  <c r="U10" i="4"/>
  <c r="U10" i="3"/>
  <c r="E49" i="1"/>
  <c r="E48" i="1"/>
  <c r="E47" i="1"/>
  <c r="E45" i="1"/>
  <c r="E44" i="1"/>
  <c r="E32" i="1"/>
  <c r="E31" i="1"/>
  <c r="E14" i="1"/>
  <c r="E13" i="1"/>
  <c r="E12" i="1"/>
  <c r="E11" i="1"/>
  <c r="E10" i="1"/>
  <c r="J10" i="4" s="1"/>
  <c r="J31" i="4" l="1"/>
  <c r="J31" i="3"/>
  <c r="K31" i="5"/>
  <c r="E31" i="6"/>
  <c r="J32" i="4"/>
  <c r="J32" i="3"/>
  <c r="K32" i="5"/>
  <c r="E32" i="6"/>
  <c r="U16" i="3"/>
  <c r="U16" i="4"/>
  <c r="P16" i="6"/>
  <c r="V16" i="5"/>
  <c r="J11" i="3"/>
  <c r="J11" i="4"/>
  <c r="E11" i="6"/>
  <c r="K11" i="5"/>
  <c r="J12" i="3"/>
  <c r="J12" i="4"/>
  <c r="E12" i="6"/>
  <c r="K12" i="5"/>
  <c r="J13" i="3"/>
  <c r="J13" i="4"/>
  <c r="E13" i="6"/>
  <c r="K13" i="5"/>
  <c r="J14" i="3"/>
  <c r="J14" i="4"/>
  <c r="E14" i="6"/>
  <c r="K14" i="5"/>
  <c r="O10" i="6"/>
  <c r="U10" i="5"/>
  <c r="T10" i="4"/>
  <c r="T10" i="3"/>
  <c r="E10" i="6"/>
  <c r="K10" i="5"/>
  <c r="J10" i="3"/>
  <c r="T16" i="3" l="1"/>
  <c r="T16" i="4"/>
  <c r="U16" i="5"/>
  <c r="O16" i="6"/>
  <c r="W29" i="6"/>
  <c r="Y29" i="6" s="1"/>
  <c r="Z29" i="6" s="1"/>
  <c r="AA29" i="6" s="1"/>
  <c r="AE29" i="3" l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11" i="1" l="1"/>
  <c r="F11" i="4" l="1"/>
  <c r="F11" i="3"/>
  <c r="G11" i="5"/>
  <c r="A11" i="6"/>
  <c r="A12" i="1"/>
  <c r="F12" i="4" l="1"/>
  <c r="F12" i="3"/>
  <c r="G12" i="5"/>
  <c r="A12" i="6"/>
  <c r="A13" i="1"/>
  <c r="F13" i="4" l="1"/>
  <c r="F13" i="3"/>
  <c r="G13" i="5"/>
  <c r="A13" i="6"/>
  <c r="A14" i="1"/>
  <c r="F14" i="4" l="1"/>
  <c r="F14" i="3"/>
  <c r="A14" i="6"/>
  <c r="G14" i="5"/>
  <c r="A15" i="1"/>
  <c r="F15" i="4" l="1"/>
  <c r="F15" i="3"/>
  <c r="A15" i="6"/>
  <c r="G15" i="5"/>
  <c r="A16" i="1"/>
  <c r="F16" i="3" s="1"/>
  <c r="F16" i="4" l="1"/>
  <c r="A16" i="6"/>
  <c r="A17" i="1"/>
  <c r="F17" i="3" s="1"/>
  <c r="G16" i="5"/>
  <c r="F17" i="4" l="1"/>
  <c r="A17" i="6"/>
  <c r="A18" i="1"/>
  <c r="F18" i="3" s="1"/>
  <c r="G17" i="5"/>
  <c r="F18" i="4" l="1"/>
  <c r="A18" i="6"/>
  <c r="A19" i="1"/>
  <c r="F19" i="3" s="1"/>
  <c r="G18" i="5"/>
  <c r="F19" i="4" l="1"/>
  <c r="A19" i="6"/>
  <c r="A20" i="1"/>
  <c r="F20" i="3" s="1"/>
  <c r="G19" i="5"/>
  <c r="F20" i="4" l="1"/>
  <c r="A20" i="6"/>
  <c r="A21" i="1"/>
  <c r="F21" i="3" s="1"/>
  <c r="G20" i="5"/>
  <c r="G21" i="5" l="1"/>
  <c r="F21" i="4"/>
  <c r="A21" i="6"/>
</calcChain>
</file>

<file path=xl/sharedStrings.xml><?xml version="1.0" encoding="utf-8"?>
<sst xmlns="http://schemas.openxmlformats.org/spreadsheetml/2006/main" count="576" uniqueCount="162">
  <si>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</si>
  <si>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</si>
  <si>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</si>
  <si>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</si>
  <si>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</si>
  <si>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</si>
  <si>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</si>
  <si>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</si>
  <si>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</si>
  <si>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</si>
  <si>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</si>
  <si>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</si>
  <si>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</si>
  <si>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</si>
  <si>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</si>
  <si>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</si>
  <si>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</si>
  <si>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</si>
  <si>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</si>
  <si>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</si>
  <si>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</si>
  <si>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</si>
  <si>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</si>
  <si>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</si>
  <si>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</si>
  <si>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</si>
  <si>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</si>
  <si>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</si>
  <si>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</si>
  <si>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</si>
  <si>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</si>
  <si>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</si>
  <si>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</si>
  <si>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</si>
  <si>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</si>
  <si>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</si>
  <si>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</si>
  <si>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</si>
  <si>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</si>
  <si>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</si>
  <si>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</si>
  <si>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</si>
  <si>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</si>
  <si>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</si>
  <si>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</si>
  <si>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</si>
  <si>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</si>
  <si>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</si>
  <si>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</si>
  <si>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</si>
  <si>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</si>
  <si>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</si>
  <si>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</si>
  <si>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</si>
  <si>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</si>
  <si>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</si>
  <si>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</si>
  <si>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</si>
  <si>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</si>
  <si>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</si>
  <si>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</si>
  <si>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</si>
  <si>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</si>
  <si>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</si>
  <si>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</si>
  <si>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</si>
  <si>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</si>
  <si>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</si>
  <si>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</si>
  <si>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</si>
  <si>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03-6400-8180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</si>
  <si>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</si>
  <si>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</si>
  <si>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</si>
  <si>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</si>
  <si>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</si>
  <si>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</si>
  <si>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</si>
  <si>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HAO AN</t>
    <phoneticPr fontId="17"/>
  </si>
  <si>
    <t>HAO AN</t>
  </si>
  <si>
    <t>REFLECTION</t>
  </si>
  <si>
    <t>HYPERION</t>
  </si>
  <si>
    <t>RESOLUTION</t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</si>
  <si>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</si>
  <si>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</si>
  <si>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</si>
  <si>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</si>
  <si>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</si>
  <si>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</si>
  <si>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</si>
  <si>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</si>
  <si>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</si>
  <si>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</si>
  <si>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</si>
  <si>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</si>
  <si>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</si>
  <si>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</si>
  <si>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</si>
  <si>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</si>
  <si>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</si>
  <si>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</si>
  <si>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</si>
  <si>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</si>
  <si>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</si>
  <si>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</si>
  <si>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</si>
  <si>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</si>
  <si>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HAO AN</t>
    <phoneticPr fontId="17"/>
  </si>
  <si>
    <t>REFLECTION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</si>
  <si>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</si>
  <si>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</si>
  <si>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</si>
  <si>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</si>
  <si>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</si>
  <si>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</si>
  <si>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</si>
  <si>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</si>
  <si>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</si>
  <si>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</si>
  <si>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</si>
  <si>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</si>
  <si>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</si>
  <si>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</si>
  <si>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</si>
  <si>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</si>
  <si>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</si>
  <si>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</si>
  <si>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</si>
  <si>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</si>
  <si>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</si>
  <si>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</si>
  <si>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</si>
  <si>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</si>
  <si>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</si>
  <si>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</si>
  <si>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</si>
  <si>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</si>
  <si>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</si>
  <si>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</si>
  <si>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</si>
  <si>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</si>
  <si>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</si>
  <si>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</si>
  <si>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</si>
  <si>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</si>
  <si>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</si>
  <si>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</si>
  <si>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</si>
  <si>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</si>
  <si>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</si>
  <si>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</si>
  <si>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</si>
  <si>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</si>
  <si>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</si>
  <si>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</si>
  <si>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</si>
  <si>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</si>
  <si>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</si>
  <si>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</si>
  <si>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t>2025年4月スケジュール</t>
    <phoneticPr fontId="17"/>
  </si>
  <si>
    <t>No.568</t>
    <phoneticPr fontId="17"/>
  </si>
  <si>
    <t>SKIP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</si>
</sst>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5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sz val="11"/>
      <name val="Yu Mincho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2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177" fontId="19" fillId="6" borderId="8" xfId="4" applyNumberFormat="1" applyFont="1" applyFill="1" applyBorder="1" applyAlignment="1">
      <alignment horizontal="center" vertical="center"/>
    </xf>
    <xf numFmtId="178" fontId="19" fillId="0" borderId="7" xfId="4" quotePrefix="1" applyNumberFormat="1" applyFont="1" applyBorder="1" applyAlignment="1">
      <alignment horizontal="center" vertical="center"/>
    </xf>
    <xf numFmtId="178" fontId="19" fillId="0" borderId="7" xfId="0" applyNumberFormat="1" applyFont="1" applyBorder="1" applyAlignment="1">
      <alignment horizontal="center" vertical="center"/>
    </xf>
    <xf numFmtId="178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horizontal="center" vertical="center"/>
    </xf>
    <xf numFmtId="178" fontId="19" fillId="6" borderId="0" xfId="4" applyNumberFormat="1" applyFont="1" applyFill="1" applyAlignment="1">
      <alignment vertical="center"/>
    </xf>
    <xf numFmtId="178" fontId="19" fillId="6" borderId="7" xfId="4" applyNumberFormat="1" applyFont="1" applyFill="1" applyBorder="1" applyAlignment="1">
      <alignment vertical="center"/>
    </xf>
    <xf numFmtId="178" fontId="19" fillId="6" borderId="12" xfId="4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6" borderId="8" xfId="4" applyNumberFormat="1" applyFont="1" applyFill="1" applyBorder="1" applyAlignment="1">
      <alignment horizontal="right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6" borderId="18" xfId="4" applyNumberFormat="1" applyFont="1" applyFill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6" borderId="0" xfId="4" applyNumberFormat="1" applyFont="1" applyFill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49" fontId="19" fillId="6" borderId="12" xfId="4" applyNumberFormat="1" applyFont="1" applyFill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9" fillId="6" borderId="7" xfId="4" applyFont="1" applyFill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0" borderId="3" xfId="4" applyNumberFormat="1" applyFont="1" applyBorder="1" applyAlignment="1">
      <alignment horizontal="center" vertical="center"/>
    </xf>
    <xf numFmtId="178" fontId="19" fillId="0" borderId="3" xfId="4" applyNumberFormat="1" applyFont="1" applyBorder="1" applyAlignment="1">
      <alignment horizontal="center" vertical="center"/>
    </xf>
    <xf numFmtId="178" fontId="19" fillId="0" borderId="9" xfId="4" applyNumberFormat="1" applyFont="1" applyBorder="1" applyAlignment="1">
      <alignment horizontal="center" vertical="center"/>
    </xf>
    <xf numFmtId="178" fontId="19" fillId="0" borderId="14" xfId="4" applyNumberFormat="1" applyFont="1" applyBorder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6" borderId="21" xfId="4" applyNumberFormat="1" applyFont="1" applyFill="1" applyBorder="1" applyAlignment="1">
      <alignment horizontal="left" vertical="center"/>
    </xf>
    <xf numFmtId="180" fontId="19" fillId="6" borderId="0" xfId="4" applyNumberFormat="1" applyFont="1" applyFill="1" applyAlignment="1">
      <alignment horizontal="right"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8" fontId="19" fillId="0" borderId="7" xfId="6" applyNumberFormat="1" applyFont="1" applyBorder="1" applyAlignment="1">
      <alignment horizontal="center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178" fontId="19" fillId="0" borderId="6" xfId="6" applyNumberFormat="1" applyFont="1" applyBorder="1" applyAlignment="1">
      <alignment horizontal="center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8" fontId="19" fillId="0" borderId="13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4" xfId="4" applyNumberFormat="1" applyFont="1" applyBorder="1" applyAlignment="1">
      <alignment horizontal="center"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3" xfId="4" applyNumberFormat="1" applyFont="1" applyFill="1" applyBorder="1" applyAlignment="1">
      <alignment horizontal="left" vertical="center"/>
    </xf>
    <xf numFmtId="49" fontId="7" fillId="6" borderId="17" xfId="4" applyNumberFormat="1" applyFont="1" applyFill="1" applyBorder="1" applyAlignment="1">
      <alignment horizontal="right" vertical="center"/>
    </xf>
    <xf numFmtId="180" fontId="7" fillId="6" borderId="11" xfId="4" applyNumberFormat="1" applyFont="1" applyFill="1" applyBorder="1" applyAlignment="1">
      <alignment horizontal="left" vertical="center"/>
    </xf>
    <xf numFmtId="49" fontId="7" fillId="6" borderId="5" xfId="4" applyNumberFormat="1" applyFont="1" applyFill="1" applyBorder="1" applyAlignment="1">
      <alignment horizontal="right" vertical="center"/>
    </xf>
    <xf numFmtId="42" fontId="7" fillId="6" borderId="6" xfId="4" applyNumberFormat="1" applyFont="1" applyFill="1" applyBorder="1" applyAlignment="1">
      <alignment horizontal="center" vertical="center" shrinkToFit="1"/>
    </xf>
    <xf numFmtId="180" fontId="7" fillId="0" borderId="12" xfId="4" applyNumberFormat="1" applyFont="1" applyBorder="1" applyAlignment="1">
      <alignment horizontal="left" vertical="center"/>
    </xf>
    <xf numFmtId="49" fontId="7" fillId="0" borderId="18" xfId="4" applyNumberFormat="1" applyFont="1" applyBorder="1" applyAlignment="1">
      <alignment horizontal="right" vertical="center"/>
    </xf>
    <xf numFmtId="180" fontId="7" fillId="0" borderId="0" xfId="4" applyNumberFormat="1" applyFont="1" applyAlignment="1">
      <alignment horizontal="left" vertical="center"/>
    </xf>
    <xf numFmtId="49" fontId="7" fillId="0" borderId="8" xfId="4" applyNumberFormat="1" applyFont="1" applyBorder="1" applyAlignment="1">
      <alignment horizontal="right" vertical="center"/>
    </xf>
    <xf numFmtId="42" fontId="7" fillId="0" borderId="7" xfId="4" applyNumberFormat="1" applyFont="1" applyBorder="1" applyAlignment="1">
      <alignment horizontal="center" vertical="center" shrinkToFit="1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180" fontId="7" fillId="0" borderId="14" xfId="4" applyNumberFormat="1" applyFont="1" applyBorder="1" applyAlignment="1">
      <alignment horizontal="left" vertical="center"/>
    </xf>
    <xf numFmtId="180" fontId="7" fillId="0" borderId="9" xfId="4" applyNumberFormat="1" applyFont="1" applyBorder="1" applyAlignment="1">
      <alignment horizontal="left" vertical="center"/>
    </xf>
    <xf numFmtId="42" fontId="7" fillId="0" borderId="4" xfId="4" applyNumberFormat="1" applyFont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177" fontId="19" fillId="6" borderId="7" xfId="4" applyNumberFormat="1" applyFont="1" applyFill="1" applyBorder="1" applyAlignment="1">
      <alignment horizontal="center" vertical="center"/>
    </xf>
    <xf numFmtId="178" fontId="19" fillId="0" borderId="6" xfId="0" applyNumberFormat="1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 shrinkToFit="1"/>
    </xf>
    <xf numFmtId="177" fontId="19" fillId="0" borderId="4" xfId="4" applyNumberFormat="1" applyFont="1" applyBorder="1" applyAlignment="1">
      <alignment horizontal="center" vertical="center"/>
    </xf>
    <xf numFmtId="177" fontId="19" fillId="0" borderId="3" xfId="4" applyNumberFormat="1" applyFont="1" applyBorder="1" applyAlignment="1">
      <alignment horizontal="center" vertical="center"/>
    </xf>
    <xf numFmtId="181" fontId="19" fillId="0" borderId="8" xfId="4" applyNumberFormat="1" applyFont="1" applyBorder="1" applyAlignment="1">
      <alignment vertical="center"/>
    </xf>
    <xf numFmtId="181" fontId="19" fillId="0" borderId="5" xfId="4" applyNumberFormat="1" applyFont="1" applyBorder="1" applyAlignment="1">
      <alignment vertical="center"/>
    </xf>
    <xf numFmtId="181" fontId="19" fillId="0" borderId="0" xfId="4" applyNumberFormat="1" applyFont="1" applyAlignment="1">
      <alignment vertical="center"/>
    </xf>
    <xf numFmtId="181" fontId="19" fillId="0" borderId="17" xfId="4" applyNumberFormat="1" applyFont="1" applyBorder="1" applyAlignment="1">
      <alignment vertical="center"/>
    </xf>
    <xf numFmtId="181" fontId="19" fillId="0" borderId="3" xfId="4" applyNumberFormat="1" applyFont="1" applyBorder="1" applyAlignment="1">
      <alignment vertical="center"/>
    </xf>
    <xf numFmtId="181" fontId="19" fillId="0" borderId="9" xfId="4" applyNumberFormat="1" applyFont="1" applyBorder="1" applyAlignment="1">
      <alignment vertical="center"/>
    </xf>
    <xf numFmtId="181" fontId="19" fillId="0" borderId="11" xfId="4" applyNumberFormat="1" applyFont="1" applyBorder="1" applyAlignment="1">
      <alignment vertical="center"/>
    </xf>
    <xf numFmtId="181" fontId="19" fillId="6" borderId="8" xfId="4" applyNumberFormat="1" applyFont="1" applyFill="1" applyBorder="1" applyAlignment="1">
      <alignment vertical="center"/>
    </xf>
    <xf numFmtId="181" fontId="19" fillId="6" borderId="0" xfId="4" applyNumberFormat="1" applyFont="1" applyFill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0" borderId="4" xfId="4" applyNumberFormat="1" applyFont="1" applyBorder="1" applyAlignment="1">
      <alignment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0" fontId="34" fillId="0" borderId="4" xfId="4" applyFont="1" applyBorder="1" applyAlignment="1">
      <alignment horizontal="center" vertical="center" shrinkToFit="1"/>
    </xf>
    <xf numFmtId="180" fontId="7" fillId="0" borderId="3" xfId="4" applyNumberFormat="1" applyFont="1" applyBorder="1" applyAlignment="1">
      <alignment horizontal="right" vertical="center"/>
    </xf>
    <xf numFmtId="49" fontId="7" fillId="0" borderId="9" xfId="4" applyNumberFormat="1" applyFont="1" applyBorder="1" applyAlignment="1">
      <alignment horizontal="left" vertical="center"/>
    </xf>
    <xf numFmtId="180" fontId="7" fillId="0" borderId="19" xfId="4" applyNumberFormat="1" applyFont="1" applyBorder="1" applyAlignment="1">
      <alignment horizontal="right" vertical="center"/>
    </xf>
    <xf numFmtId="49" fontId="7" fillId="0" borderId="14" xfId="4" applyNumberFormat="1" applyFont="1" applyBorder="1" applyAlignment="1">
      <alignment horizontal="left" vertical="center"/>
    </xf>
    <xf numFmtId="0" fontId="7" fillId="6" borderId="7" xfId="4" applyFont="1" applyFill="1" applyBorder="1" applyAlignment="1">
      <alignment horizontal="center" vertical="center" shrinkToFit="1"/>
    </xf>
    <xf numFmtId="180" fontId="7" fillId="6" borderId="8" xfId="4" applyNumberFormat="1" applyFont="1" applyFill="1" applyBorder="1" applyAlignment="1">
      <alignment horizontal="right" vertical="center"/>
    </xf>
    <xf numFmtId="49" fontId="7" fillId="6" borderId="0" xfId="4" applyNumberFormat="1" applyFont="1" applyFill="1" applyAlignment="1">
      <alignment horizontal="left" vertical="center"/>
    </xf>
    <xf numFmtId="180" fontId="7" fillId="6" borderId="18" xfId="4" applyNumberFormat="1" applyFont="1" applyFill="1" applyBorder="1" applyAlignment="1">
      <alignment horizontal="right" vertical="center"/>
    </xf>
    <xf numFmtId="49" fontId="7" fillId="6" borderId="12" xfId="4" applyNumberFormat="1" applyFont="1" applyFill="1" applyBorder="1" applyAlignment="1">
      <alignment horizontal="left" vertical="center"/>
    </xf>
    <xf numFmtId="0" fontId="7" fillId="0" borderId="7" xfId="4" applyFont="1" applyBorder="1" applyAlignment="1">
      <alignment horizontal="center" vertical="center" shrinkToFit="1"/>
    </xf>
    <xf numFmtId="180" fontId="7" fillId="0" borderId="8" xfId="4" applyNumberFormat="1" applyFont="1" applyBorder="1" applyAlignment="1">
      <alignment horizontal="right" vertical="center"/>
    </xf>
    <xf numFmtId="49" fontId="7" fillId="0" borderId="0" xfId="4" applyNumberFormat="1" applyFont="1" applyAlignment="1">
      <alignment horizontal="left" vertical="center"/>
    </xf>
    <xf numFmtId="180" fontId="7" fillId="0" borderId="18" xfId="4" applyNumberFormat="1" applyFont="1" applyBorder="1" applyAlignment="1">
      <alignment horizontal="right" vertical="center"/>
    </xf>
    <xf numFmtId="49" fontId="7" fillId="0" borderId="12" xfId="4" applyNumberFormat="1" applyFont="1" applyBorder="1" applyAlignment="1">
      <alignment horizontal="left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177" fontId="22" fillId="8" borderId="8" xfId="4" applyNumberFormat="1" applyFont="1" applyFill="1" applyBorder="1" applyAlignment="1">
      <alignment horizontal="center" vertical="center"/>
    </xf>
    <xf numFmtId="0" fontId="22" fillId="8" borderId="4" xfId="4" applyFont="1" applyFill="1" applyBorder="1" applyAlignment="1">
      <alignment horizontal="center" vertical="center" shrinkToFit="1"/>
    </xf>
    <xf numFmtId="180" fontId="22" fillId="8" borderId="8" xfId="4" applyNumberFormat="1" applyFont="1" applyFill="1" applyBorder="1" applyAlignment="1">
      <alignment horizontal="right" vertical="center"/>
    </xf>
    <xf numFmtId="49" fontId="22" fillId="8" borderId="9" xfId="4" applyNumberFormat="1" applyFont="1" applyFill="1" applyBorder="1" applyAlignment="1">
      <alignment horizontal="left" vertical="center"/>
    </xf>
    <xf numFmtId="180" fontId="22" fillId="8" borderId="18" xfId="4" applyNumberFormat="1" applyFont="1" applyFill="1" applyBorder="1" applyAlignment="1">
      <alignment horizontal="right" vertical="center"/>
    </xf>
    <xf numFmtId="49" fontId="22" fillId="8" borderId="14" xfId="4" applyNumberFormat="1" applyFont="1" applyFill="1" applyBorder="1" applyAlignment="1">
      <alignment horizontal="left" vertical="center"/>
    </xf>
    <xf numFmtId="178" fontId="22" fillId="8" borderId="4" xfId="4" applyNumberFormat="1" applyFont="1" applyFill="1" applyBorder="1" applyAlignment="1">
      <alignment horizontal="center" vertical="center"/>
    </xf>
    <xf numFmtId="178" fontId="22" fillId="8" borderId="7" xfId="4" quotePrefix="1" applyNumberFormat="1" applyFont="1" applyFill="1" applyBorder="1" applyAlignment="1">
      <alignment horizontal="center" vertical="center"/>
    </xf>
    <xf numFmtId="178" fontId="22" fillId="8" borderId="7" xfId="4" applyNumberFormat="1" applyFont="1" applyFill="1" applyBorder="1" applyAlignment="1">
      <alignment horizontal="center" vertical="center"/>
    </xf>
    <xf numFmtId="49" fontId="22" fillId="8" borderId="21" xfId="4" applyNumberFormat="1" applyFont="1" applyFill="1" applyBorder="1" applyAlignment="1">
      <alignment horizontal="left" vertical="center"/>
    </xf>
    <xf numFmtId="180" fontId="22" fillId="8" borderId="0" xfId="4" applyNumberFormat="1" applyFont="1" applyFill="1" applyAlignment="1">
      <alignment horizontal="right" vertical="center"/>
    </xf>
    <xf numFmtId="49" fontId="22" fillId="8" borderId="12" xfId="4" applyNumberFormat="1" applyFont="1" applyFill="1" applyBorder="1" applyAlignment="1">
      <alignment horizontal="left" vertical="center"/>
    </xf>
    <xf numFmtId="181" fontId="22" fillId="8" borderId="8" xfId="4" applyNumberFormat="1" applyFont="1" applyFill="1" applyBorder="1" applyAlignment="1">
      <alignment vertical="center"/>
    </xf>
    <xf numFmtId="181" fontId="22" fillId="8" borderId="0" xfId="4" applyNumberFormat="1" applyFont="1" applyFill="1" applyAlignment="1">
      <alignment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CCFFCC"/>
      <color rgb="FFCCFFFF"/>
      <color rgb="FFFFCCFF"/>
      <color rgb="FF3333FF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54429</xdr:colOff>
      <xdr:row>38</xdr:row>
      <xdr:rowOff>119743</xdr:rowOff>
    </xdr:from>
    <xdr:to>
      <xdr:col>26</xdr:col>
      <xdr:colOff>838202</xdr:colOff>
      <xdr:row>47</xdr:row>
      <xdr:rowOff>29689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 txBox="1"/>
      </xdr:nvSpPr>
      <xdr:spPr>
        <a:xfrm>
          <a:off x="11887200" y="5606143"/>
          <a:ext cx="2862945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174172</xdr:colOff>
      <xdr:row>38</xdr:row>
      <xdr:rowOff>97972</xdr:rowOff>
    </xdr:from>
    <xdr:to>
      <xdr:col>26</xdr:col>
      <xdr:colOff>881746</xdr:colOff>
      <xdr:row>47</xdr:row>
      <xdr:rowOff>7918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/>
      </xdr:nvSpPr>
      <xdr:spPr>
        <a:xfrm>
          <a:off x="11691258" y="5584372"/>
          <a:ext cx="2862945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130629</xdr:colOff>
      <xdr:row>38</xdr:row>
      <xdr:rowOff>108857</xdr:rowOff>
    </xdr:from>
    <xdr:to>
      <xdr:col>30</xdr:col>
      <xdr:colOff>816431</xdr:colOff>
      <xdr:row>47</xdr:row>
      <xdr:rowOff>18803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 txBox="1"/>
      </xdr:nvSpPr>
      <xdr:spPr>
        <a:xfrm>
          <a:off x="12649200" y="5595257"/>
          <a:ext cx="2862945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141514</xdr:colOff>
      <xdr:row>38</xdr:row>
      <xdr:rowOff>97972</xdr:rowOff>
    </xdr:from>
    <xdr:to>
      <xdr:col>30</xdr:col>
      <xdr:colOff>827316</xdr:colOff>
      <xdr:row>47</xdr:row>
      <xdr:rowOff>7918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500-0000F2020000}"/>
            </a:ext>
          </a:extLst>
        </xdr:cNvPr>
        <xdr:cNvSpPr txBox="1"/>
      </xdr:nvSpPr>
      <xdr:spPr>
        <a:xfrm>
          <a:off x="12660085" y="5584372"/>
          <a:ext cx="2862945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67" zoomScaleNormal="70" zoomScaleSheetLayoutView="67" workbookViewId="0"/>
  </sheetViews>
  <sheetFormatPr defaultColWidth="7.6328125" defaultRowHeight="15.75" customHeight="1" outlineLevelCol="1"/>
  <cols>
    <col min="1" max="1" width="9.1796875" style="1" customWidth="1"/>
    <col min="2" max="2" width="20.6328125" style="1" customWidth="1"/>
    <col min="3" max="3" width="6.90625" style="1" customWidth="1"/>
    <col min="4" max="4" width="4.1796875" style="1" customWidth="1"/>
    <col min="5" max="5" width="6.81640625" style="1" customWidth="1"/>
    <col min="6" max="6" width="4.1796875" style="1" customWidth="1"/>
    <col min="7" max="9" width="15.6328125" style="1" customWidth="1"/>
    <col min="10" max="10" width="4.81640625" style="1" customWidth="1"/>
    <col min="11" max="11" width="15.6328125" style="1" hidden="1" customWidth="1" outlineLevel="1"/>
    <col min="12" max="12" width="15.6328125" style="1" customWidth="1" collapsed="1"/>
    <col min="13" max="16" width="15.6328125" style="1" customWidth="1"/>
    <col min="17" max="17" width="15.81640625" style="1" customWidth="1"/>
    <col min="18" max="18" width="15.81640625" style="1" hidden="1" customWidth="1" outlineLevel="1"/>
    <col min="19" max="19" width="4.54296875" style="1" customWidth="1" collapsed="1"/>
    <col min="20" max="22" width="15.6328125" style="1" customWidth="1"/>
    <col min="23" max="36" width="13.81640625" style="1" customWidth="1"/>
    <col min="37" max="16384" width="7.6328125" style="1"/>
  </cols>
  <sheetData>
    <row r="1" spans="1:24" ht="15.75" customHeight="1">
      <c r="H1" s="2"/>
      <c r="I1" s="97"/>
      <c r="J1" s="97"/>
      <c r="K1" s="97"/>
      <c r="L1" s="97"/>
      <c r="M1" s="97"/>
      <c r="N1" s="97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259" t="s">
        <v>139</v>
      </c>
      <c r="H2" s="260"/>
      <c r="I2" s="260"/>
      <c r="J2" s="260"/>
      <c r="K2" s="97"/>
      <c r="L2" s="97"/>
      <c r="M2" s="259" t="s">
        <v>159</v>
      </c>
      <c r="N2" s="260"/>
      <c r="O2" s="260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260"/>
      <c r="H3" s="260"/>
      <c r="I3" s="260"/>
      <c r="J3" s="260"/>
      <c r="K3" s="97"/>
      <c r="L3" s="97"/>
      <c r="M3" s="260"/>
      <c r="N3" s="260"/>
      <c r="O3" s="260"/>
      <c r="P3" s="98"/>
      <c r="T3" s="10" t="s">
        <v>3</v>
      </c>
      <c r="U3" s="70">
        <v>45735</v>
      </c>
    </row>
    <row r="4" spans="1:24" ht="15.75" customHeight="1">
      <c r="C4" s="4"/>
      <c r="D4" s="4"/>
      <c r="E4" s="4"/>
      <c r="F4" s="4"/>
      <c r="G4" s="261" t="s">
        <v>140</v>
      </c>
      <c r="H4" s="262"/>
      <c r="I4" s="262"/>
      <c r="J4" s="262"/>
      <c r="K4" s="99"/>
      <c r="L4" s="99"/>
      <c r="M4" s="98" t="s">
        <v>141</v>
      </c>
      <c r="N4" s="4"/>
      <c r="O4" s="98"/>
      <c r="P4" s="98"/>
      <c r="T4" s="11" t="s">
        <v>5</v>
      </c>
      <c r="U4" s="54" t="s">
        <v>160</v>
      </c>
      <c r="X4" s="14"/>
    </row>
    <row r="5" spans="1:24" ht="15.75" customHeight="1" thickBot="1">
      <c r="A5" s="72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154" t="s">
        <v>142</v>
      </c>
      <c r="O5" s="74"/>
      <c r="P5" s="74"/>
      <c r="Q5" s="72"/>
      <c r="R5" s="72"/>
      <c r="S5" s="72"/>
      <c r="T5" s="72"/>
      <c r="U5" s="72"/>
      <c r="V5" s="72"/>
      <c r="X5" s="14"/>
    </row>
    <row r="6" spans="1:24" ht="15" customHeight="1">
      <c r="L6" s="71"/>
    </row>
    <row r="7" spans="1:24" ht="15" customHeight="1">
      <c r="A7" s="150" t="s">
        <v>127</v>
      </c>
      <c r="B7" s="5"/>
      <c r="L7" s="12"/>
    </row>
    <row r="8" spans="1:24" ht="15" customHeight="1">
      <c r="A8" s="256" t="s">
        <v>6</v>
      </c>
      <c r="B8" s="235" t="s">
        <v>7</v>
      </c>
      <c r="C8" s="235" t="s">
        <v>8</v>
      </c>
      <c r="D8" s="241"/>
      <c r="E8" s="241"/>
      <c r="F8" s="242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33"/>
      <c r="R8" s="33"/>
      <c r="S8" s="42"/>
      <c r="T8" s="42"/>
      <c r="U8" s="33" t="s">
        <v>9</v>
      </c>
      <c r="V8" s="42"/>
    </row>
    <row r="9" spans="1:24" ht="15" customHeight="1">
      <c r="A9" s="256"/>
      <c r="B9" s="236"/>
      <c r="C9" s="236" t="s">
        <v>85</v>
      </c>
      <c r="D9" s="243"/>
      <c r="E9" s="244" t="s">
        <v>86</v>
      </c>
      <c r="F9" s="245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34"/>
      <c r="R9" s="52"/>
      <c r="S9" s="43"/>
      <c r="T9" s="43"/>
      <c r="U9" s="34" t="s">
        <v>146</v>
      </c>
      <c r="V9" s="43"/>
    </row>
    <row r="10" spans="1:24" s="44" customFormat="1" ht="15" customHeight="1">
      <c r="A10" s="281">
        <f>13</f>
        <v>13</v>
      </c>
      <c r="B10" s="282" t="s">
        <v>107</v>
      </c>
      <c r="C10" s="283">
        <v>550</v>
      </c>
      <c r="D10" s="284" t="s">
        <v>87</v>
      </c>
      <c r="E10" s="285">
        <f t="shared" ref="E10:E21" si="0">C10</f>
        <v>550</v>
      </c>
      <c r="F10" s="286" t="s">
        <v>93</v>
      </c>
      <c r="G10" s="287"/>
      <c r="H10" s="287" t="s">
        <v>161</v>
      </c>
      <c r="I10" s="287"/>
      <c r="J10" s="287"/>
      <c r="K10" s="287"/>
      <c r="L10" s="288" t="str">
        <f>IF(H10="","",H10)</f>
        <v>SKIP</v>
      </c>
      <c r="M10" s="289" t="str">
        <f>IF(L10="","",L10)</f>
        <v>SKIP</v>
      </c>
      <c r="N10" s="289" t="str">
        <f>IF(M10="","",M10)</f>
        <v>SKIP</v>
      </c>
      <c r="O10" s="287" t="str">
        <f>IF(P10="","",P10)</f>
        <v>SKIP</v>
      </c>
      <c r="P10" s="289" t="str">
        <f>IF(N10="","",N10)</f>
        <v>SKIP</v>
      </c>
      <c r="Q10" s="287"/>
      <c r="R10" s="287"/>
      <c r="S10" s="287"/>
      <c r="T10" s="287"/>
      <c r="U10" s="287" t="str">
        <f>IF(H10="","",H10)</f>
        <v>SKIP</v>
      </c>
      <c r="V10" s="287"/>
    </row>
    <row r="11" spans="1:24" s="150" customFormat="1" ht="15" customHeight="1">
      <c r="A11" s="186">
        <f>A10+1</f>
        <v>14</v>
      </c>
      <c r="B11" s="87" t="s">
        <v>79</v>
      </c>
      <c r="C11" s="78">
        <v>551</v>
      </c>
      <c r="D11" s="83" t="s">
        <v>88</v>
      </c>
      <c r="E11" s="80">
        <f t="shared" si="0"/>
        <v>551</v>
      </c>
      <c r="F11" s="85" t="s">
        <v>94</v>
      </c>
      <c r="G11" s="157"/>
      <c r="H11" s="157">
        <v>45748</v>
      </c>
      <c r="I11" s="157"/>
      <c r="J11" s="157"/>
      <c r="K11" s="157"/>
      <c r="L11" s="157">
        <f t="shared" ref="L11:L16" si="1">IF(H11="","",H11+2)</f>
        <v>45750</v>
      </c>
      <c r="M11" s="157">
        <f t="shared" ref="M11:M16" si="2">IF(L11="","",L11+1)</f>
        <v>45751</v>
      </c>
      <c r="N11" s="157">
        <f t="shared" ref="N11:N16" si="3">IF(M11="","",M11)</f>
        <v>45751</v>
      </c>
      <c r="O11" s="157">
        <f t="shared" ref="O11:O16" si="4">IF(P11="","",P11)</f>
        <v>45752</v>
      </c>
      <c r="P11" s="157">
        <f t="shared" ref="P11:P16" si="5">IF(N11="","",N11+1)</f>
        <v>45752</v>
      </c>
      <c r="Q11" s="157"/>
      <c r="R11" s="157"/>
      <c r="S11" s="157"/>
      <c r="T11" s="157"/>
      <c r="U11" s="157">
        <f t="shared" ref="U11:U16" si="6">IF(H11="","",H11+7)</f>
        <v>45755</v>
      </c>
      <c r="V11" s="157"/>
    </row>
    <row r="12" spans="1:24" s="44" customFormat="1" ht="15" customHeight="1">
      <c r="A12" s="55">
        <f>A11+1</f>
        <v>15</v>
      </c>
      <c r="B12" s="86" t="s">
        <v>78</v>
      </c>
      <c r="C12" s="79">
        <v>552</v>
      </c>
      <c r="D12" s="82" t="s">
        <v>87</v>
      </c>
      <c r="E12" s="81">
        <f t="shared" si="0"/>
        <v>552</v>
      </c>
      <c r="F12" s="84" t="s">
        <v>95</v>
      </c>
      <c r="G12" s="156"/>
      <c r="H12" s="156">
        <f t="shared" ref="H12:H16" si="7">IF(U11="","",U11)</f>
        <v>45755</v>
      </c>
      <c r="I12" s="156"/>
      <c r="J12" s="156"/>
      <c r="K12" s="156"/>
      <c r="L12" s="156">
        <f t="shared" si="1"/>
        <v>45757</v>
      </c>
      <c r="M12" s="156">
        <f t="shared" si="2"/>
        <v>45758</v>
      </c>
      <c r="N12" s="156">
        <f t="shared" si="3"/>
        <v>45758</v>
      </c>
      <c r="O12" s="156">
        <f t="shared" si="4"/>
        <v>45759</v>
      </c>
      <c r="P12" s="156">
        <f t="shared" si="5"/>
        <v>45759</v>
      </c>
      <c r="Q12" s="156"/>
      <c r="R12" s="156"/>
      <c r="S12" s="156"/>
      <c r="T12" s="156"/>
      <c r="U12" s="156">
        <f t="shared" si="6"/>
        <v>45762</v>
      </c>
      <c r="V12" s="156"/>
    </row>
    <row r="13" spans="1:24" s="44" customFormat="1" ht="15" customHeight="1">
      <c r="A13" s="62">
        <f>A12+1</f>
        <v>16</v>
      </c>
      <c r="B13" s="87" t="s">
        <v>78</v>
      </c>
      <c r="C13" s="78">
        <v>553</v>
      </c>
      <c r="D13" s="83" t="s">
        <v>89</v>
      </c>
      <c r="E13" s="80">
        <f t="shared" si="0"/>
        <v>553</v>
      </c>
      <c r="F13" s="85" t="s">
        <v>94</v>
      </c>
      <c r="G13" s="157"/>
      <c r="H13" s="157">
        <f t="shared" si="7"/>
        <v>45762</v>
      </c>
      <c r="I13" s="157"/>
      <c r="J13" s="157"/>
      <c r="K13" s="157"/>
      <c r="L13" s="157">
        <f t="shared" si="1"/>
        <v>45764</v>
      </c>
      <c r="M13" s="157">
        <f t="shared" si="2"/>
        <v>45765</v>
      </c>
      <c r="N13" s="157">
        <f t="shared" si="3"/>
        <v>45765</v>
      </c>
      <c r="O13" s="157">
        <f t="shared" si="4"/>
        <v>45766</v>
      </c>
      <c r="P13" s="157">
        <f t="shared" si="5"/>
        <v>45766</v>
      </c>
      <c r="Q13" s="157"/>
      <c r="R13" s="157"/>
      <c r="S13" s="157"/>
      <c r="T13" s="157"/>
      <c r="U13" s="157">
        <f t="shared" si="6"/>
        <v>45769</v>
      </c>
      <c r="V13" s="157"/>
    </row>
    <row r="14" spans="1:24" s="44" customFormat="1" ht="15" customHeight="1">
      <c r="A14" s="59">
        <f>A13+1</f>
        <v>17</v>
      </c>
      <c r="B14" s="86" t="s">
        <v>78</v>
      </c>
      <c r="C14" s="79">
        <v>554</v>
      </c>
      <c r="D14" s="82" t="s">
        <v>90</v>
      </c>
      <c r="E14" s="81">
        <f t="shared" si="0"/>
        <v>554</v>
      </c>
      <c r="F14" s="84" t="s">
        <v>94</v>
      </c>
      <c r="G14" s="156"/>
      <c r="H14" s="156">
        <f t="shared" si="7"/>
        <v>45769</v>
      </c>
      <c r="I14" s="156"/>
      <c r="J14" s="156"/>
      <c r="K14" s="156"/>
      <c r="L14" s="156">
        <f t="shared" si="1"/>
        <v>45771</v>
      </c>
      <c r="M14" s="156">
        <f t="shared" si="2"/>
        <v>45772</v>
      </c>
      <c r="N14" s="156">
        <f t="shared" si="3"/>
        <v>45772</v>
      </c>
      <c r="O14" s="156">
        <f t="shared" si="4"/>
        <v>45773</v>
      </c>
      <c r="P14" s="156">
        <f t="shared" si="5"/>
        <v>45773</v>
      </c>
      <c r="Q14" s="156"/>
      <c r="R14" s="156"/>
      <c r="S14" s="156"/>
      <c r="T14" s="156"/>
      <c r="U14" s="156">
        <f t="shared" si="6"/>
        <v>45776</v>
      </c>
      <c r="V14" s="156"/>
    </row>
    <row r="15" spans="1:24" s="44" customFormat="1" ht="15" customHeight="1">
      <c r="A15" s="62">
        <f>A14+1</f>
        <v>18</v>
      </c>
      <c r="B15" s="87" t="s">
        <v>78</v>
      </c>
      <c r="C15" s="78">
        <v>555</v>
      </c>
      <c r="D15" s="83" t="s">
        <v>91</v>
      </c>
      <c r="E15" s="80">
        <f t="shared" si="0"/>
        <v>555</v>
      </c>
      <c r="F15" s="85" t="s">
        <v>94</v>
      </c>
      <c r="G15" s="157"/>
      <c r="H15" s="157">
        <f t="shared" si="7"/>
        <v>45776</v>
      </c>
      <c r="I15" s="157"/>
      <c r="J15" s="157"/>
      <c r="K15" s="157"/>
      <c r="L15" s="157">
        <f t="shared" si="1"/>
        <v>45778</v>
      </c>
      <c r="M15" s="157">
        <f t="shared" si="2"/>
        <v>45779</v>
      </c>
      <c r="N15" s="157">
        <f t="shared" si="3"/>
        <v>45779</v>
      </c>
      <c r="O15" s="157">
        <f t="shared" si="4"/>
        <v>45780</v>
      </c>
      <c r="P15" s="157">
        <f t="shared" si="5"/>
        <v>45780</v>
      </c>
      <c r="Q15" s="157"/>
      <c r="R15" s="157"/>
      <c r="S15" s="157"/>
      <c r="T15" s="157"/>
      <c r="U15" s="157">
        <f t="shared" si="6"/>
        <v>45783</v>
      </c>
      <c r="V15" s="157"/>
    </row>
    <row r="16" spans="1:24" s="44" customFormat="1" ht="15" customHeight="1">
      <c r="A16" s="126">
        <f t="shared" ref="A16:A21" si="8">A15+1</f>
        <v>19</v>
      </c>
      <c r="B16" s="120" t="s">
        <v>78</v>
      </c>
      <c r="C16" s="121">
        <v>556</v>
      </c>
      <c r="D16" s="127" t="s">
        <v>96</v>
      </c>
      <c r="E16" s="128">
        <f t="shared" si="0"/>
        <v>556</v>
      </c>
      <c r="F16" s="124" t="s">
        <v>94</v>
      </c>
      <c r="G16" s="119"/>
      <c r="H16" s="119">
        <f t="shared" si="7"/>
        <v>45783</v>
      </c>
      <c r="I16" s="119"/>
      <c r="J16" s="119"/>
      <c r="K16" s="119"/>
      <c r="L16" s="119">
        <f t="shared" si="1"/>
        <v>45785</v>
      </c>
      <c r="M16" s="119">
        <f t="shared" si="2"/>
        <v>45786</v>
      </c>
      <c r="N16" s="119">
        <f t="shared" si="3"/>
        <v>45786</v>
      </c>
      <c r="O16" s="119">
        <f t="shared" si="4"/>
        <v>45787</v>
      </c>
      <c r="P16" s="119">
        <f t="shared" si="5"/>
        <v>45787</v>
      </c>
      <c r="Q16" s="119"/>
      <c r="R16" s="119"/>
      <c r="S16" s="119"/>
      <c r="T16" s="119"/>
      <c r="U16" s="119">
        <f t="shared" si="6"/>
        <v>45790</v>
      </c>
      <c r="V16" s="119"/>
    </row>
    <row r="17" spans="1:22" s="15" customFormat="1" ht="15" hidden="1" customHeight="1">
      <c r="A17" s="6">
        <f t="shared" si="8"/>
        <v>20</v>
      </c>
      <c r="B17" s="86"/>
      <c r="C17" s="79"/>
      <c r="D17" s="82" t="s">
        <v>91</v>
      </c>
      <c r="E17" s="81">
        <f t="shared" si="0"/>
        <v>0</v>
      </c>
      <c r="F17" s="84" t="s">
        <v>94</v>
      </c>
      <c r="G17" s="156"/>
      <c r="H17" s="156"/>
      <c r="I17" s="156"/>
      <c r="J17" s="63"/>
      <c r="K17" s="156"/>
      <c r="L17" s="156"/>
      <c r="M17" s="156"/>
      <c r="N17" s="156"/>
      <c r="O17" s="63"/>
      <c r="P17" s="156"/>
      <c r="Q17" s="156"/>
      <c r="R17" s="156"/>
      <c r="S17" s="156"/>
      <c r="T17" s="156"/>
      <c r="U17" s="64"/>
      <c r="V17" s="156"/>
    </row>
    <row r="18" spans="1:22" s="15" customFormat="1" ht="15" hidden="1" customHeight="1">
      <c r="A18" s="6">
        <f t="shared" si="8"/>
        <v>21</v>
      </c>
      <c r="B18" s="86"/>
      <c r="C18" s="79"/>
      <c r="D18" s="82" t="s">
        <v>91</v>
      </c>
      <c r="E18" s="81">
        <f t="shared" si="0"/>
        <v>0</v>
      </c>
      <c r="F18" s="84" t="s">
        <v>94</v>
      </c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64"/>
      <c r="V18" s="156"/>
    </row>
    <row r="19" spans="1:22" s="15" customFormat="1" ht="15" hidden="1" customHeight="1">
      <c r="A19" s="6">
        <f t="shared" si="8"/>
        <v>22</v>
      </c>
      <c r="B19" s="86"/>
      <c r="C19" s="79"/>
      <c r="D19" s="82" t="s">
        <v>91</v>
      </c>
      <c r="E19" s="81">
        <f t="shared" si="0"/>
        <v>0</v>
      </c>
      <c r="F19" s="84" t="s">
        <v>94</v>
      </c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64"/>
      <c r="V19" s="156"/>
    </row>
    <row r="20" spans="1:22" s="15" customFormat="1" ht="15" hidden="1" customHeight="1">
      <c r="A20" s="6">
        <f t="shared" si="8"/>
        <v>23</v>
      </c>
      <c r="B20" s="86"/>
      <c r="C20" s="79"/>
      <c r="D20" s="82" t="s">
        <v>91</v>
      </c>
      <c r="E20" s="81">
        <f t="shared" si="0"/>
        <v>0</v>
      </c>
      <c r="F20" s="84" t="s">
        <v>97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64"/>
      <c r="V20" s="156"/>
    </row>
    <row r="21" spans="1:22" s="15" customFormat="1" ht="15" hidden="1" customHeight="1">
      <c r="A21" s="126">
        <f t="shared" si="8"/>
        <v>24</v>
      </c>
      <c r="B21" s="120"/>
      <c r="C21" s="121"/>
      <c r="D21" s="127" t="s">
        <v>91</v>
      </c>
      <c r="E21" s="128">
        <f t="shared" si="0"/>
        <v>0</v>
      </c>
      <c r="F21" s="124" t="s">
        <v>94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87"/>
      <c r="V21" s="119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50" t="s">
        <v>128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257" t="s">
        <v>6</v>
      </c>
      <c r="B25" s="237" t="s">
        <v>7</v>
      </c>
      <c r="C25" s="237" t="s">
        <v>8</v>
      </c>
      <c r="D25" s="246"/>
      <c r="E25" s="246"/>
      <c r="F25" s="247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257"/>
      <c r="B26" s="238"/>
      <c r="C26" s="238" t="s">
        <v>98</v>
      </c>
      <c r="D26" s="250"/>
      <c r="E26" s="248" t="s">
        <v>86</v>
      </c>
      <c r="F26" s="249"/>
      <c r="G26" s="50"/>
      <c r="H26" s="40" t="s">
        <v>17</v>
      </c>
      <c r="I26" s="51"/>
      <c r="J26" s="40"/>
      <c r="K26" s="40"/>
      <c r="L26" s="40" t="s">
        <v>147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44" customFormat="1" ht="15" customHeight="1">
      <c r="A27" s="189">
        <f>13</f>
        <v>13</v>
      </c>
      <c r="B27" s="188" t="s">
        <v>108</v>
      </c>
      <c r="C27" s="79">
        <v>2512</v>
      </c>
      <c r="D27" s="82" t="s">
        <v>83</v>
      </c>
      <c r="E27" s="81">
        <f t="shared" ref="E27:E30" si="9">C27</f>
        <v>2512</v>
      </c>
      <c r="F27" s="84" t="s">
        <v>92</v>
      </c>
      <c r="G27" s="92"/>
      <c r="H27" s="155">
        <v>45738</v>
      </c>
      <c r="I27" s="93"/>
      <c r="J27" s="155"/>
      <c r="K27" s="155"/>
      <c r="L27" s="155">
        <f>IF(H27="","",H27+3)</f>
        <v>45741</v>
      </c>
      <c r="M27" s="93">
        <f>IF(L27="","",L27)</f>
        <v>45741</v>
      </c>
      <c r="N27" s="155">
        <f>IF(M27="","",M27)</f>
        <v>45741</v>
      </c>
      <c r="O27" s="93">
        <f>IF(N27="","",N27+1)</f>
        <v>45742</v>
      </c>
      <c r="P27" s="155">
        <f>IF(O27="","",O27)</f>
        <v>45742</v>
      </c>
      <c r="Q27" s="155"/>
      <c r="R27" s="155"/>
      <c r="S27" s="94"/>
      <c r="T27" s="94"/>
      <c r="U27" s="155">
        <f>IF(H27="","",H27+7)</f>
        <v>45745</v>
      </c>
      <c r="V27" s="94"/>
    </row>
    <row r="28" spans="1:22" s="44" customFormat="1" ht="15" customHeight="1">
      <c r="A28" s="186">
        <f>A27+1</f>
        <v>14</v>
      </c>
      <c r="B28" s="87" t="s">
        <v>80</v>
      </c>
      <c r="C28" s="78">
        <v>2513</v>
      </c>
      <c r="D28" s="83" t="s">
        <v>83</v>
      </c>
      <c r="E28" s="80">
        <f t="shared" si="9"/>
        <v>2513</v>
      </c>
      <c r="F28" s="85" t="s">
        <v>92</v>
      </c>
      <c r="G28" s="157"/>
      <c r="H28" s="157">
        <f>IF(U27="","",U27)</f>
        <v>45745</v>
      </c>
      <c r="I28" s="65"/>
      <c r="J28" s="157"/>
      <c r="K28" s="157"/>
      <c r="L28" s="157">
        <f t="shared" ref="L28:L33" si="10">IF(H28="","",H28+3)</f>
        <v>45748</v>
      </c>
      <c r="M28" s="66">
        <f t="shared" ref="M28:N28" si="11">IF(L28="","",L28)</f>
        <v>45748</v>
      </c>
      <c r="N28" s="157">
        <f t="shared" si="11"/>
        <v>45748</v>
      </c>
      <c r="O28" s="69">
        <f t="shared" ref="O28:O33" si="12">IF(N28="","",N28+1)</f>
        <v>45749</v>
      </c>
      <c r="P28" s="157">
        <f t="shared" ref="P28:P33" si="13">IF(O28="","",O28)</f>
        <v>45749</v>
      </c>
      <c r="Q28" s="157"/>
      <c r="R28" s="157"/>
      <c r="S28" s="69"/>
      <c r="T28" s="69"/>
      <c r="U28" s="157">
        <f t="shared" ref="U28:U33" si="14">IF(H28="","",H28+7)</f>
        <v>45752</v>
      </c>
      <c r="V28" s="157"/>
    </row>
    <row r="29" spans="1:22" s="204" customFormat="1" ht="15" customHeight="1">
      <c r="A29" s="55">
        <f t="shared" ref="A29:A38" si="15">A28+1</f>
        <v>15</v>
      </c>
      <c r="B29" s="86" t="s">
        <v>80</v>
      </c>
      <c r="C29" s="79">
        <v>2514</v>
      </c>
      <c r="D29" s="82" t="s">
        <v>83</v>
      </c>
      <c r="E29" s="81">
        <f t="shared" si="9"/>
        <v>2514</v>
      </c>
      <c r="F29" s="84" t="s">
        <v>92</v>
      </c>
      <c r="G29" s="56"/>
      <c r="H29" s="156">
        <f t="shared" ref="H29:H33" si="16">IF(U28="","",U28)</f>
        <v>45752</v>
      </c>
      <c r="I29" s="57"/>
      <c r="J29" s="156"/>
      <c r="K29" s="156"/>
      <c r="L29" s="156">
        <f t="shared" si="10"/>
        <v>45755</v>
      </c>
      <c r="M29" s="57">
        <f t="shared" ref="M29:N29" si="17">IF(L29="","",L29)</f>
        <v>45755</v>
      </c>
      <c r="N29" s="156">
        <f t="shared" si="17"/>
        <v>45755</v>
      </c>
      <c r="O29" s="57">
        <f t="shared" si="12"/>
        <v>45756</v>
      </c>
      <c r="P29" s="156">
        <f t="shared" si="13"/>
        <v>45756</v>
      </c>
      <c r="Q29" s="156"/>
      <c r="R29" s="156"/>
      <c r="S29" s="156"/>
      <c r="T29" s="156"/>
      <c r="U29" s="156">
        <f t="shared" si="14"/>
        <v>45759</v>
      </c>
      <c r="V29" s="156"/>
    </row>
    <row r="30" spans="1:22" s="204" customFormat="1" ht="15" customHeight="1">
      <c r="A30" s="186">
        <f t="shared" si="15"/>
        <v>16</v>
      </c>
      <c r="B30" s="87" t="s">
        <v>80</v>
      </c>
      <c r="C30" s="78">
        <v>2515</v>
      </c>
      <c r="D30" s="83" t="s">
        <v>83</v>
      </c>
      <c r="E30" s="80">
        <f t="shared" si="9"/>
        <v>2515</v>
      </c>
      <c r="F30" s="85" t="s">
        <v>92</v>
      </c>
      <c r="G30" s="157"/>
      <c r="H30" s="157">
        <f t="shared" si="16"/>
        <v>45759</v>
      </c>
      <c r="I30" s="65"/>
      <c r="J30" s="157"/>
      <c r="K30" s="157"/>
      <c r="L30" s="157">
        <f t="shared" si="10"/>
        <v>45762</v>
      </c>
      <c r="M30" s="66">
        <f t="shared" ref="M30:N30" si="18">IF(L30="","",L30)</f>
        <v>45762</v>
      </c>
      <c r="N30" s="157">
        <f t="shared" si="18"/>
        <v>45762</v>
      </c>
      <c r="O30" s="66">
        <f t="shared" si="12"/>
        <v>45763</v>
      </c>
      <c r="P30" s="157">
        <f t="shared" si="13"/>
        <v>45763</v>
      </c>
      <c r="Q30" s="157"/>
      <c r="R30" s="157"/>
      <c r="S30" s="157"/>
      <c r="T30" s="157"/>
      <c r="U30" s="157">
        <f t="shared" si="14"/>
        <v>45766</v>
      </c>
      <c r="V30" s="157"/>
    </row>
    <row r="31" spans="1:22" s="44" customFormat="1" ht="15" customHeight="1">
      <c r="A31" s="59">
        <f t="shared" si="15"/>
        <v>17</v>
      </c>
      <c r="B31" s="86" t="s">
        <v>80</v>
      </c>
      <c r="C31" s="79">
        <v>2516</v>
      </c>
      <c r="D31" s="82" t="s">
        <v>83</v>
      </c>
      <c r="E31" s="81">
        <f t="shared" ref="E31:E38" si="19">C31</f>
        <v>2516</v>
      </c>
      <c r="F31" s="84" t="s">
        <v>92</v>
      </c>
      <c r="G31" s="56"/>
      <c r="H31" s="156">
        <f t="shared" si="16"/>
        <v>45766</v>
      </c>
      <c r="I31" s="60"/>
      <c r="J31" s="61"/>
      <c r="K31" s="61"/>
      <c r="L31" s="156">
        <f t="shared" si="10"/>
        <v>45769</v>
      </c>
      <c r="M31" s="57">
        <f t="shared" ref="M31:N31" si="20">IF(L31="","",L31)</f>
        <v>45769</v>
      </c>
      <c r="N31" s="156">
        <f t="shared" si="20"/>
        <v>45769</v>
      </c>
      <c r="O31" s="57">
        <f t="shared" si="12"/>
        <v>45770</v>
      </c>
      <c r="P31" s="156">
        <f t="shared" si="13"/>
        <v>45770</v>
      </c>
      <c r="Q31" s="156"/>
      <c r="R31" s="156"/>
      <c r="S31" s="58"/>
      <c r="T31" s="58"/>
      <c r="U31" s="58">
        <f t="shared" si="14"/>
        <v>45773</v>
      </c>
      <c r="V31" s="58"/>
    </row>
    <row r="32" spans="1:22" s="204" customFormat="1" ht="15" customHeight="1">
      <c r="A32" s="62">
        <f t="shared" si="15"/>
        <v>18</v>
      </c>
      <c r="B32" s="87" t="s">
        <v>80</v>
      </c>
      <c r="C32" s="78">
        <v>2517</v>
      </c>
      <c r="D32" s="83" t="s">
        <v>83</v>
      </c>
      <c r="E32" s="80">
        <f t="shared" si="19"/>
        <v>2517</v>
      </c>
      <c r="F32" s="85" t="s">
        <v>92</v>
      </c>
      <c r="G32" s="65"/>
      <c r="H32" s="157">
        <f t="shared" si="16"/>
        <v>45773</v>
      </c>
      <c r="I32" s="67"/>
      <c r="J32" s="68"/>
      <c r="K32" s="68"/>
      <c r="L32" s="157">
        <f t="shared" si="10"/>
        <v>45776</v>
      </c>
      <c r="M32" s="66">
        <f t="shared" ref="M32:N32" si="21">IF(L32="","",L32)</f>
        <v>45776</v>
      </c>
      <c r="N32" s="157">
        <f t="shared" si="21"/>
        <v>45776</v>
      </c>
      <c r="O32" s="66">
        <f t="shared" si="12"/>
        <v>45777</v>
      </c>
      <c r="P32" s="157">
        <f t="shared" si="13"/>
        <v>45777</v>
      </c>
      <c r="Q32" s="157"/>
      <c r="R32" s="157"/>
      <c r="S32" s="69"/>
      <c r="T32" s="69"/>
      <c r="U32" s="69">
        <f t="shared" si="14"/>
        <v>45780</v>
      </c>
      <c r="V32" s="69"/>
    </row>
    <row r="33" spans="1:22" s="44" customFormat="1" ht="15" customHeight="1">
      <c r="A33" s="136">
        <f t="shared" si="15"/>
        <v>19</v>
      </c>
      <c r="B33" s="120" t="s">
        <v>80</v>
      </c>
      <c r="C33" s="121">
        <v>2518</v>
      </c>
      <c r="D33" s="127" t="s">
        <v>83</v>
      </c>
      <c r="E33" s="128">
        <f t="shared" si="19"/>
        <v>2518</v>
      </c>
      <c r="F33" s="124" t="s">
        <v>92</v>
      </c>
      <c r="G33" s="131"/>
      <c r="H33" s="119">
        <f t="shared" si="16"/>
        <v>45780</v>
      </c>
      <c r="I33" s="132"/>
      <c r="J33" s="133"/>
      <c r="K33" s="133"/>
      <c r="L33" s="119">
        <f t="shared" si="10"/>
        <v>45783</v>
      </c>
      <c r="M33" s="134">
        <f t="shared" ref="M33:N33" si="22">IF(L33="","",L33)</f>
        <v>45783</v>
      </c>
      <c r="N33" s="119">
        <f t="shared" si="22"/>
        <v>45783</v>
      </c>
      <c r="O33" s="134">
        <f t="shared" si="12"/>
        <v>45784</v>
      </c>
      <c r="P33" s="119">
        <f t="shared" si="13"/>
        <v>45784</v>
      </c>
      <c r="Q33" s="119"/>
      <c r="R33" s="119"/>
      <c r="S33" s="135"/>
      <c r="T33" s="135"/>
      <c r="U33" s="135">
        <f t="shared" si="14"/>
        <v>45787</v>
      </c>
      <c r="V33" s="135"/>
    </row>
    <row r="34" spans="1:22" s="96" customFormat="1" ht="15" hidden="1" customHeight="1">
      <c r="A34" s="55">
        <f t="shared" si="15"/>
        <v>20</v>
      </c>
      <c r="B34" s="86"/>
      <c r="C34" s="79"/>
      <c r="D34" s="82" t="s">
        <v>83</v>
      </c>
      <c r="E34" s="81">
        <f t="shared" si="19"/>
        <v>0</v>
      </c>
      <c r="F34" s="84" t="s">
        <v>92</v>
      </c>
      <c r="G34" s="56"/>
      <c r="H34" s="156"/>
      <c r="I34" s="60"/>
      <c r="J34" s="61"/>
      <c r="K34" s="156"/>
      <c r="L34" s="156"/>
      <c r="M34" s="57"/>
      <c r="N34" s="156"/>
      <c r="O34" s="57"/>
      <c r="P34" s="156"/>
      <c r="Q34" s="156"/>
      <c r="R34" s="156"/>
      <c r="S34" s="156"/>
      <c r="T34" s="156"/>
      <c r="U34" s="156"/>
      <c r="V34" s="156"/>
    </row>
    <row r="35" spans="1:22" s="15" customFormat="1" ht="15" hidden="1" customHeight="1">
      <c r="A35" s="59">
        <f t="shared" si="15"/>
        <v>21</v>
      </c>
      <c r="B35" s="86"/>
      <c r="C35" s="79"/>
      <c r="D35" s="82" t="s">
        <v>83</v>
      </c>
      <c r="E35" s="81">
        <f t="shared" si="19"/>
        <v>0</v>
      </c>
      <c r="F35" s="84" t="s">
        <v>92</v>
      </c>
      <c r="G35" s="56"/>
      <c r="H35" s="156"/>
      <c r="I35" s="60"/>
      <c r="J35" s="61"/>
      <c r="K35" s="156"/>
      <c r="L35" s="156"/>
      <c r="M35" s="57"/>
      <c r="N35" s="156"/>
      <c r="O35" s="57"/>
      <c r="P35" s="156"/>
      <c r="Q35" s="156"/>
      <c r="R35" s="156"/>
      <c r="S35" s="58"/>
      <c r="T35" s="58"/>
      <c r="U35" s="58"/>
      <c r="V35" s="58"/>
    </row>
    <row r="36" spans="1:22" s="15" customFormat="1" ht="15" hidden="1" customHeight="1">
      <c r="A36" s="55">
        <f t="shared" si="15"/>
        <v>22</v>
      </c>
      <c r="B36" s="86"/>
      <c r="C36" s="79"/>
      <c r="D36" s="82" t="s">
        <v>83</v>
      </c>
      <c r="E36" s="81">
        <f t="shared" si="19"/>
        <v>0</v>
      </c>
      <c r="F36" s="84" t="s">
        <v>92</v>
      </c>
      <c r="G36" s="56"/>
      <c r="H36" s="156"/>
      <c r="I36" s="60"/>
      <c r="J36" s="61"/>
      <c r="K36" s="156"/>
      <c r="L36" s="156"/>
      <c r="M36" s="57"/>
      <c r="N36" s="156"/>
      <c r="O36" s="57"/>
      <c r="P36" s="156"/>
      <c r="Q36" s="156"/>
      <c r="R36" s="156"/>
      <c r="S36" s="156"/>
      <c r="T36" s="156"/>
      <c r="U36" s="156"/>
      <c r="V36" s="156"/>
    </row>
    <row r="37" spans="1:22" s="15" customFormat="1" ht="15" hidden="1" customHeight="1">
      <c r="A37" s="55">
        <f t="shared" si="15"/>
        <v>23</v>
      </c>
      <c r="B37" s="86"/>
      <c r="C37" s="79"/>
      <c r="D37" s="82" t="s">
        <v>83</v>
      </c>
      <c r="E37" s="81">
        <f t="shared" si="19"/>
        <v>0</v>
      </c>
      <c r="F37" s="84" t="s">
        <v>92</v>
      </c>
      <c r="G37" s="56"/>
      <c r="H37" s="156"/>
      <c r="I37" s="60"/>
      <c r="J37" s="61"/>
      <c r="K37" s="156"/>
      <c r="L37" s="156"/>
      <c r="M37" s="57"/>
      <c r="N37" s="156"/>
      <c r="O37" s="57"/>
      <c r="P37" s="156"/>
      <c r="Q37" s="156"/>
      <c r="R37" s="156"/>
      <c r="S37" s="156"/>
      <c r="T37" s="156"/>
      <c r="U37" s="156"/>
      <c r="V37" s="156"/>
    </row>
    <row r="38" spans="1:22" s="15" customFormat="1" ht="15" hidden="1" customHeight="1">
      <c r="A38" s="136">
        <f t="shared" si="15"/>
        <v>24</v>
      </c>
      <c r="B38" s="120"/>
      <c r="C38" s="121"/>
      <c r="D38" s="127" t="s">
        <v>83</v>
      </c>
      <c r="E38" s="128">
        <f t="shared" si="19"/>
        <v>0</v>
      </c>
      <c r="F38" s="124" t="s">
        <v>92</v>
      </c>
      <c r="G38" s="131"/>
      <c r="H38" s="119"/>
      <c r="I38" s="132"/>
      <c r="J38" s="133"/>
      <c r="K38" s="119"/>
      <c r="L38" s="119"/>
      <c r="M38" s="134"/>
      <c r="N38" s="119"/>
      <c r="O38" s="134"/>
      <c r="P38" s="119"/>
      <c r="Q38" s="119"/>
      <c r="R38" s="119"/>
      <c r="S38" s="119"/>
      <c r="T38" s="119"/>
      <c r="U38" s="119"/>
      <c r="V38" s="119"/>
    </row>
    <row r="39" spans="1:22" ht="15" customHeight="1">
      <c r="A39" s="15" t="s">
        <v>67</v>
      </c>
      <c r="B39" s="75"/>
      <c r="C39" s="76"/>
      <c r="D39" s="76"/>
      <c r="E39" s="76"/>
      <c r="F39" s="76"/>
      <c r="G39" s="77"/>
      <c r="H39" s="8"/>
      <c r="I39" s="7"/>
      <c r="J39" s="7"/>
      <c r="K39" s="7"/>
      <c r="L39" s="7"/>
      <c r="M39" s="7"/>
      <c r="N39" s="8"/>
      <c r="O39" s="7"/>
    </row>
    <row r="40" spans="1:22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</row>
    <row r="41" spans="1:22" ht="15" customHeight="1">
      <c r="A41" s="151" t="s">
        <v>131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</row>
    <row r="42" spans="1:22" ht="15" customHeight="1">
      <c r="A42" s="234" t="s">
        <v>6</v>
      </c>
      <c r="B42" s="239" t="s">
        <v>7</v>
      </c>
      <c r="C42" s="239" t="s">
        <v>8</v>
      </c>
      <c r="D42" s="251"/>
      <c r="E42" s="251"/>
      <c r="F42" s="252"/>
      <c r="G42" s="17" t="s">
        <v>23</v>
      </c>
      <c r="H42" s="17" t="s">
        <v>24</v>
      </c>
      <c r="I42" s="17" t="s">
        <v>25</v>
      </c>
      <c r="J42" s="46"/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17"/>
      <c r="S42" s="46"/>
      <c r="T42" s="46" t="s">
        <v>23</v>
      </c>
      <c r="U42" s="46" t="s">
        <v>24</v>
      </c>
      <c r="V42" s="17" t="s">
        <v>25</v>
      </c>
    </row>
    <row r="43" spans="1:22" ht="15" customHeight="1">
      <c r="A43" s="234"/>
      <c r="B43" s="240"/>
      <c r="C43" s="240" t="s">
        <v>85</v>
      </c>
      <c r="D43" s="255"/>
      <c r="E43" s="253" t="s">
        <v>99</v>
      </c>
      <c r="F43" s="254"/>
      <c r="G43" s="32" t="s">
        <v>58</v>
      </c>
      <c r="H43" s="47" t="s">
        <v>15</v>
      </c>
      <c r="I43" s="47" t="s">
        <v>17</v>
      </c>
      <c r="J43" s="32"/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47"/>
      <c r="S43" s="32"/>
      <c r="T43" s="32" t="s">
        <v>147</v>
      </c>
      <c r="U43" s="32" t="s">
        <v>59</v>
      </c>
      <c r="V43" s="47" t="s">
        <v>17</v>
      </c>
    </row>
    <row r="44" spans="1:22" s="44" customFormat="1" ht="15" customHeight="1">
      <c r="A44" s="190">
        <f>13</f>
        <v>13</v>
      </c>
      <c r="B44" s="205" t="s">
        <v>82</v>
      </c>
      <c r="C44" s="206">
        <v>2506</v>
      </c>
      <c r="D44" s="207" t="s">
        <v>84</v>
      </c>
      <c r="E44" s="208">
        <f>C44</f>
        <v>2506</v>
      </c>
      <c r="F44" s="209" t="s">
        <v>104</v>
      </c>
      <c r="G44" s="155">
        <v>45734</v>
      </c>
      <c r="H44" s="155">
        <f>IF(G44="","",G44+2)</f>
        <v>45736</v>
      </c>
      <c r="I44" s="155">
        <f>IF(H44="","",H44+2)</f>
        <v>45738</v>
      </c>
      <c r="J44" s="155"/>
      <c r="K44" s="155"/>
      <c r="L44" s="155">
        <f>IF(I44="","",I44+1)</f>
        <v>45739</v>
      </c>
      <c r="M44" s="155">
        <f>IF(L44="","",L44+1)</f>
        <v>45740</v>
      </c>
      <c r="N44" s="155">
        <f>IF(M44="","",M44+1)</f>
        <v>45741</v>
      </c>
      <c r="O44" s="155">
        <f>IF(N44="","",N44)</f>
        <v>45741</v>
      </c>
      <c r="P44" s="155">
        <f>IF(O44="","",O44+1)</f>
        <v>45742</v>
      </c>
      <c r="Q44" s="155">
        <f>IF(P44="","",P44+1)</f>
        <v>45743</v>
      </c>
      <c r="R44" s="155"/>
      <c r="S44" s="155"/>
      <c r="T44" s="155">
        <f>IF(U44="","",U44-1)</f>
        <v>45748</v>
      </c>
      <c r="U44" s="155">
        <f>IF(P44="","",P44+7)</f>
        <v>45749</v>
      </c>
      <c r="V44" s="155">
        <f>IF(U44="","",U44+3)</f>
        <v>45752</v>
      </c>
    </row>
    <row r="45" spans="1:22" s="44" customFormat="1" ht="15" customHeight="1">
      <c r="A45" s="62">
        <f>A44+1</f>
        <v>14</v>
      </c>
      <c r="B45" s="210" t="s">
        <v>81</v>
      </c>
      <c r="C45" s="211">
        <v>2506</v>
      </c>
      <c r="D45" s="212" t="s">
        <v>84</v>
      </c>
      <c r="E45" s="213">
        <f t="shared" ref="E45:E50" si="23">C45</f>
        <v>2506</v>
      </c>
      <c r="F45" s="214" t="s">
        <v>104</v>
      </c>
      <c r="G45" s="157">
        <f>IF(G44="","",G44+7)</f>
        <v>45741</v>
      </c>
      <c r="H45" s="157">
        <f t="shared" ref="H45:I45" si="24">IF(G45="","",G45+2)</f>
        <v>45743</v>
      </c>
      <c r="I45" s="157">
        <f t="shared" si="24"/>
        <v>45745</v>
      </c>
      <c r="J45" s="157"/>
      <c r="K45" s="157"/>
      <c r="L45" s="157">
        <f t="shared" ref="L45:L49" si="25">IF(I45="","",I45+1)</f>
        <v>45746</v>
      </c>
      <c r="M45" s="157">
        <f t="shared" ref="M45:N45" si="26">IF(L45="","",L45+1)</f>
        <v>45747</v>
      </c>
      <c r="N45" s="157">
        <f t="shared" si="26"/>
        <v>45748</v>
      </c>
      <c r="O45" s="157">
        <f t="shared" ref="O45:O49" si="27">IF(N45="","",N45)</f>
        <v>45748</v>
      </c>
      <c r="P45" s="157">
        <f t="shared" ref="P45:Q45" si="28">IF(O45="","",O45+1)</f>
        <v>45749</v>
      </c>
      <c r="Q45" s="157">
        <f t="shared" si="28"/>
        <v>45750</v>
      </c>
      <c r="R45" s="157"/>
      <c r="S45" s="157"/>
      <c r="T45" s="157">
        <f t="shared" ref="T45:T49" si="29">IF(U45="","",U45-1)</f>
        <v>45755</v>
      </c>
      <c r="U45" s="157">
        <f t="shared" ref="U45:U49" si="30">IF(P45="","",P45+7)</f>
        <v>45756</v>
      </c>
      <c r="V45" s="157">
        <f t="shared" ref="V45:V49" si="31">IF(U45="","",U45+3)</f>
        <v>45759</v>
      </c>
    </row>
    <row r="46" spans="1:22" s="44" customFormat="1" ht="15" customHeight="1">
      <c r="A46" s="59">
        <f t="shared" ref="A46:A55" si="32">A45+1</f>
        <v>15</v>
      </c>
      <c r="B46" s="215" t="s">
        <v>82</v>
      </c>
      <c r="C46" s="216">
        <v>2507</v>
      </c>
      <c r="D46" s="217" t="s">
        <v>84</v>
      </c>
      <c r="E46" s="218">
        <f t="shared" ref="E46" si="33">C46</f>
        <v>2507</v>
      </c>
      <c r="F46" s="219" t="s">
        <v>93</v>
      </c>
      <c r="G46" s="156">
        <f>IF(T44="","",T44)</f>
        <v>45748</v>
      </c>
      <c r="H46" s="156">
        <f t="shared" ref="H46:I46" si="34">IF(G46="","",G46+2)</f>
        <v>45750</v>
      </c>
      <c r="I46" s="156">
        <f t="shared" si="34"/>
        <v>45752</v>
      </c>
      <c r="J46" s="156"/>
      <c r="K46" s="156"/>
      <c r="L46" s="156">
        <f t="shared" si="25"/>
        <v>45753</v>
      </c>
      <c r="M46" s="156">
        <f t="shared" ref="M46:N46" si="35">IF(L46="","",L46+1)</f>
        <v>45754</v>
      </c>
      <c r="N46" s="156">
        <f t="shared" si="35"/>
        <v>45755</v>
      </c>
      <c r="O46" s="156">
        <f t="shared" si="27"/>
        <v>45755</v>
      </c>
      <c r="P46" s="156">
        <f t="shared" ref="P46:Q46" si="36">IF(O46="","",O46+1)</f>
        <v>45756</v>
      </c>
      <c r="Q46" s="156">
        <f t="shared" si="36"/>
        <v>45757</v>
      </c>
      <c r="R46" s="156"/>
      <c r="S46" s="156"/>
      <c r="T46" s="156">
        <f t="shared" si="29"/>
        <v>45762</v>
      </c>
      <c r="U46" s="156">
        <f t="shared" si="30"/>
        <v>45763</v>
      </c>
      <c r="V46" s="156">
        <f t="shared" si="31"/>
        <v>45766</v>
      </c>
    </row>
    <row r="47" spans="1:22" s="44" customFormat="1" ht="15" customHeight="1">
      <c r="A47" s="62">
        <f t="shared" si="32"/>
        <v>16</v>
      </c>
      <c r="B47" s="210" t="s">
        <v>81</v>
      </c>
      <c r="C47" s="211">
        <v>2507</v>
      </c>
      <c r="D47" s="212" t="s">
        <v>100</v>
      </c>
      <c r="E47" s="213">
        <f t="shared" si="23"/>
        <v>2507</v>
      </c>
      <c r="F47" s="214" t="s">
        <v>104</v>
      </c>
      <c r="G47" s="157">
        <f t="shared" ref="G47:G49" si="37">IF(T45="","",T45)</f>
        <v>45755</v>
      </c>
      <c r="H47" s="157">
        <f t="shared" ref="H47:I47" si="38">IF(G47="","",G47+2)</f>
        <v>45757</v>
      </c>
      <c r="I47" s="157">
        <f t="shared" si="38"/>
        <v>45759</v>
      </c>
      <c r="J47" s="157"/>
      <c r="K47" s="157"/>
      <c r="L47" s="157">
        <f t="shared" si="25"/>
        <v>45760</v>
      </c>
      <c r="M47" s="157">
        <f t="shared" ref="M47:N47" si="39">IF(L47="","",L47+1)</f>
        <v>45761</v>
      </c>
      <c r="N47" s="157">
        <f t="shared" si="39"/>
        <v>45762</v>
      </c>
      <c r="O47" s="157">
        <f t="shared" si="27"/>
        <v>45762</v>
      </c>
      <c r="P47" s="157">
        <f t="shared" ref="P47:Q47" si="40">IF(O47="","",O47+1)</f>
        <v>45763</v>
      </c>
      <c r="Q47" s="157">
        <f t="shared" si="40"/>
        <v>45764</v>
      </c>
      <c r="R47" s="157"/>
      <c r="S47" s="157"/>
      <c r="T47" s="157">
        <f t="shared" si="29"/>
        <v>45769</v>
      </c>
      <c r="U47" s="157">
        <f t="shared" si="30"/>
        <v>45770</v>
      </c>
      <c r="V47" s="157">
        <f t="shared" si="31"/>
        <v>45773</v>
      </c>
    </row>
    <row r="48" spans="1:22" s="44" customFormat="1" ht="15" customHeight="1">
      <c r="A48" s="55">
        <f t="shared" si="32"/>
        <v>17</v>
      </c>
      <c r="B48" s="215" t="s">
        <v>82</v>
      </c>
      <c r="C48" s="216">
        <v>2508</v>
      </c>
      <c r="D48" s="217" t="s">
        <v>101</v>
      </c>
      <c r="E48" s="218">
        <f t="shared" si="23"/>
        <v>2508</v>
      </c>
      <c r="F48" s="219" t="s">
        <v>104</v>
      </c>
      <c r="G48" s="156">
        <f t="shared" si="37"/>
        <v>45762</v>
      </c>
      <c r="H48" s="156">
        <f t="shared" ref="H48:I48" si="41">IF(G48="","",G48+2)</f>
        <v>45764</v>
      </c>
      <c r="I48" s="156">
        <f t="shared" si="41"/>
        <v>45766</v>
      </c>
      <c r="J48" s="156"/>
      <c r="K48" s="156"/>
      <c r="L48" s="156">
        <f t="shared" si="25"/>
        <v>45767</v>
      </c>
      <c r="M48" s="156">
        <f t="shared" ref="M48:N48" si="42">IF(L48="","",L48+1)</f>
        <v>45768</v>
      </c>
      <c r="N48" s="156">
        <f t="shared" si="42"/>
        <v>45769</v>
      </c>
      <c r="O48" s="156">
        <f t="shared" si="27"/>
        <v>45769</v>
      </c>
      <c r="P48" s="156">
        <f t="shared" ref="P48:Q48" si="43">IF(O48="","",O48+1)</f>
        <v>45770</v>
      </c>
      <c r="Q48" s="156">
        <f t="shared" si="43"/>
        <v>45771</v>
      </c>
      <c r="R48" s="156"/>
      <c r="S48" s="156"/>
      <c r="T48" s="156">
        <f t="shared" si="29"/>
        <v>45776</v>
      </c>
      <c r="U48" s="156">
        <f t="shared" si="30"/>
        <v>45777</v>
      </c>
      <c r="V48" s="156">
        <f t="shared" si="31"/>
        <v>45780</v>
      </c>
    </row>
    <row r="49" spans="1:22" s="44" customFormat="1" ht="15" customHeight="1">
      <c r="A49" s="186">
        <f t="shared" si="32"/>
        <v>18</v>
      </c>
      <c r="B49" s="210" t="s">
        <v>81</v>
      </c>
      <c r="C49" s="211">
        <v>2508</v>
      </c>
      <c r="D49" s="212" t="s">
        <v>84</v>
      </c>
      <c r="E49" s="213">
        <f t="shared" si="23"/>
        <v>2508</v>
      </c>
      <c r="F49" s="214" t="s">
        <v>104</v>
      </c>
      <c r="G49" s="157">
        <f t="shared" si="37"/>
        <v>45769</v>
      </c>
      <c r="H49" s="157">
        <f t="shared" ref="H49:I49" si="44">IF(G49="","",G49+2)</f>
        <v>45771</v>
      </c>
      <c r="I49" s="157">
        <f t="shared" si="44"/>
        <v>45773</v>
      </c>
      <c r="J49" s="157"/>
      <c r="K49" s="157"/>
      <c r="L49" s="157">
        <f t="shared" si="25"/>
        <v>45774</v>
      </c>
      <c r="M49" s="157">
        <f t="shared" ref="M49:N49" si="45">IF(L49="","",L49+1)</f>
        <v>45775</v>
      </c>
      <c r="N49" s="157">
        <f t="shared" si="45"/>
        <v>45776</v>
      </c>
      <c r="O49" s="157">
        <f t="shared" si="27"/>
        <v>45776</v>
      </c>
      <c r="P49" s="157">
        <f t="shared" ref="P49:Q49" si="46">IF(O49="","",O49+1)</f>
        <v>45777</v>
      </c>
      <c r="Q49" s="157">
        <f t="shared" si="46"/>
        <v>45778</v>
      </c>
      <c r="R49" s="157"/>
      <c r="S49" s="157"/>
      <c r="T49" s="157">
        <f t="shared" si="29"/>
        <v>45783</v>
      </c>
      <c r="U49" s="157">
        <f t="shared" si="30"/>
        <v>45784</v>
      </c>
      <c r="V49" s="157">
        <f t="shared" si="31"/>
        <v>45787</v>
      </c>
    </row>
    <row r="50" spans="1:22" s="44" customFormat="1" ht="15" customHeight="1">
      <c r="A50" s="136">
        <f t="shared" si="32"/>
        <v>19</v>
      </c>
      <c r="B50" s="220" t="s">
        <v>82</v>
      </c>
      <c r="C50" s="221">
        <v>2509</v>
      </c>
      <c r="D50" s="222" t="s">
        <v>91</v>
      </c>
      <c r="E50" s="223">
        <f t="shared" si="23"/>
        <v>2509</v>
      </c>
      <c r="F50" s="224" t="s">
        <v>94</v>
      </c>
      <c r="G50" s="119">
        <f>IF(T48="","",T48)</f>
        <v>45776</v>
      </c>
      <c r="H50" s="119">
        <f>IF(G50="","",G50+2)</f>
        <v>45778</v>
      </c>
      <c r="I50" s="119">
        <f>IF(H50="","",H50+2)</f>
        <v>45780</v>
      </c>
      <c r="J50" s="119"/>
      <c r="K50" s="119"/>
      <c r="L50" s="119">
        <f>IF(I50="","",I50+1)</f>
        <v>45781</v>
      </c>
      <c r="M50" s="119">
        <f>IF(L50="","",L50+1)</f>
        <v>45782</v>
      </c>
      <c r="N50" s="119">
        <f>IF(M50="","",M50+1)</f>
        <v>45783</v>
      </c>
      <c r="O50" s="119">
        <f>IF(N50="","",N50)</f>
        <v>45783</v>
      </c>
      <c r="P50" s="119">
        <f>IF(O50="","",O50+1)</f>
        <v>45784</v>
      </c>
      <c r="Q50" s="119">
        <f>IF(P50="","",P50+1)</f>
        <v>45785</v>
      </c>
      <c r="R50" s="119"/>
      <c r="S50" s="119"/>
      <c r="T50" s="119">
        <f>IF(U50="","",U50-1)</f>
        <v>45790</v>
      </c>
      <c r="U50" s="119">
        <f>IF(P50="","",P50+7)</f>
        <v>45791</v>
      </c>
      <c r="V50" s="119">
        <f>IF(U50="","",U50+3)</f>
        <v>45794</v>
      </c>
    </row>
    <row r="51" spans="1:22" s="15" customFormat="1" ht="15" hidden="1" customHeight="1">
      <c r="A51" s="59">
        <f t="shared" si="32"/>
        <v>20</v>
      </c>
      <c r="B51" s="86"/>
      <c r="C51" s="79"/>
      <c r="D51" s="82" t="s">
        <v>102</v>
      </c>
      <c r="E51" s="81"/>
      <c r="F51" s="84" t="s">
        <v>105</v>
      </c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</row>
    <row r="52" spans="1:22" s="15" customFormat="1" ht="15" hidden="1" customHeight="1">
      <c r="A52" s="59">
        <f t="shared" si="32"/>
        <v>21</v>
      </c>
      <c r="B52" s="86"/>
      <c r="C52" s="79"/>
      <c r="D52" s="82" t="s">
        <v>91</v>
      </c>
      <c r="E52" s="81"/>
      <c r="F52" s="84" t="s">
        <v>106</v>
      </c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</row>
    <row r="53" spans="1:22" s="15" customFormat="1" ht="15" hidden="1" customHeight="1">
      <c r="A53" s="59">
        <f t="shared" si="32"/>
        <v>22</v>
      </c>
      <c r="B53" s="86"/>
      <c r="C53" s="79"/>
      <c r="D53" s="82" t="s">
        <v>91</v>
      </c>
      <c r="E53" s="81"/>
      <c r="F53" s="84" t="s">
        <v>94</v>
      </c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</row>
    <row r="54" spans="1:22" s="15" customFormat="1" ht="15" hidden="1" customHeight="1">
      <c r="A54" s="59">
        <f t="shared" si="32"/>
        <v>23</v>
      </c>
      <c r="B54" s="86"/>
      <c r="C54" s="79"/>
      <c r="D54" s="82" t="s">
        <v>103</v>
      </c>
      <c r="E54" s="81"/>
      <c r="F54" s="84" t="s">
        <v>94</v>
      </c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</row>
    <row r="55" spans="1:22" s="15" customFormat="1" ht="15" hidden="1" customHeight="1">
      <c r="A55" s="126">
        <f t="shared" si="32"/>
        <v>24</v>
      </c>
      <c r="B55" s="120"/>
      <c r="C55" s="121"/>
      <c r="D55" s="127" t="s">
        <v>91</v>
      </c>
      <c r="E55" s="128"/>
      <c r="F55" s="124" t="s">
        <v>94</v>
      </c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</row>
    <row r="56" spans="1:22" ht="15" customHeight="1">
      <c r="A56" s="15" t="s">
        <v>66</v>
      </c>
    </row>
    <row r="57" spans="1:22" ht="15" customHeight="1">
      <c r="A57" s="37"/>
    </row>
    <row r="58" spans="1:22" ht="15" customHeight="1">
      <c r="A58" s="37"/>
    </row>
    <row r="59" spans="1:22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2" ht="15" customHeight="1">
      <c r="B60" s="1" t="s">
        <v>32</v>
      </c>
      <c r="C60" s="5" t="s">
        <v>76</v>
      </c>
      <c r="D60" s="5"/>
      <c r="E60" s="5"/>
      <c r="F60" s="5"/>
    </row>
    <row r="61" spans="1:22" ht="15" customHeight="1">
      <c r="B61" s="1" t="s">
        <v>33</v>
      </c>
      <c r="C61" s="44" t="s">
        <v>74</v>
      </c>
      <c r="D61" s="44"/>
      <c r="E61" s="44"/>
      <c r="F61" s="44"/>
    </row>
    <row r="62" spans="1:22" ht="15" customHeight="1">
      <c r="B62" s="1" t="s">
        <v>64</v>
      </c>
      <c r="C62" s="18"/>
      <c r="D62" s="18"/>
      <c r="E62" s="18"/>
      <c r="F62" s="18"/>
    </row>
    <row r="63" spans="1:22" ht="15" customHeight="1">
      <c r="B63" s="5" t="s">
        <v>34</v>
      </c>
      <c r="C63" s="19" t="s">
        <v>35</v>
      </c>
      <c r="D63" s="19"/>
      <c r="E63" s="19"/>
      <c r="F63" s="19"/>
    </row>
    <row r="64" spans="1:22" ht="15" customHeight="1">
      <c r="B64" s="5" t="s">
        <v>36</v>
      </c>
      <c r="C64" s="15" t="s">
        <v>77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228" t="s">
        <v>40</v>
      </c>
      <c r="C68" s="228"/>
      <c r="D68" s="228" t="s">
        <v>39</v>
      </c>
      <c r="E68" s="228"/>
      <c r="F68" s="228"/>
      <c r="G68" s="228"/>
      <c r="H68" s="232" t="s">
        <v>69</v>
      </c>
      <c r="I68" s="232"/>
      <c r="J68" s="148"/>
      <c r="K68" s="148"/>
      <c r="L68" s="232" t="s">
        <v>72</v>
      </c>
      <c r="M68" s="228"/>
      <c r="N68" s="228" t="s">
        <v>41</v>
      </c>
      <c r="O68" s="228"/>
      <c r="P68" s="228" t="s">
        <v>12</v>
      </c>
      <c r="Q68" s="228"/>
      <c r="T68" s="13"/>
    </row>
    <row r="69" spans="2:21" ht="15.75" customHeight="1">
      <c r="B69" s="227" t="s">
        <v>0</v>
      </c>
      <c r="C69" s="227"/>
      <c r="D69" s="227" t="s">
        <v>2</v>
      </c>
      <c r="E69" s="227"/>
      <c r="F69" s="227"/>
      <c r="G69" s="227"/>
      <c r="H69" s="230" t="s">
        <v>68</v>
      </c>
      <c r="I69" s="230"/>
      <c r="J69" s="147"/>
      <c r="K69" s="147"/>
      <c r="L69" s="230" t="s">
        <v>68</v>
      </c>
      <c r="M69" s="227"/>
      <c r="N69" s="229" t="s">
        <v>42</v>
      </c>
      <c r="O69" s="229"/>
      <c r="P69" s="227" t="s">
        <v>65</v>
      </c>
      <c r="Q69" s="227"/>
      <c r="T69" s="13"/>
    </row>
    <row r="70" spans="2:21" ht="15.75" customHeight="1">
      <c r="B70" s="226" t="s">
        <v>43</v>
      </c>
      <c r="C70" s="226"/>
      <c r="D70" s="258" t="s">
        <v>60</v>
      </c>
      <c r="E70" s="258"/>
      <c r="F70" s="258"/>
      <c r="G70" s="258"/>
      <c r="H70" s="226" t="s">
        <v>70</v>
      </c>
      <c r="I70" s="226"/>
      <c r="J70" s="146"/>
      <c r="K70" s="146"/>
      <c r="L70" s="226" t="s">
        <v>75</v>
      </c>
      <c r="M70" s="226"/>
      <c r="N70" s="226" t="s">
        <v>71</v>
      </c>
      <c r="O70" s="226"/>
      <c r="P70" s="226" t="s">
        <v>44</v>
      </c>
      <c r="Q70" s="226"/>
      <c r="T70" s="13"/>
    </row>
    <row r="72" spans="2:21" ht="15.75" customHeight="1">
      <c r="B72" s="231" t="s">
        <v>11</v>
      </c>
      <c r="C72" s="231"/>
      <c r="D72" s="228" t="s">
        <v>18</v>
      </c>
      <c r="E72" s="228"/>
      <c r="F72" s="228"/>
      <c r="G72" s="228"/>
      <c r="H72" s="228" t="s">
        <v>19</v>
      </c>
      <c r="I72" s="228"/>
      <c r="J72" s="148"/>
      <c r="K72" s="148"/>
      <c r="L72" s="228" t="s">
        <v>26</v>
      </c>
      <c r="M72" s="228"/>
      <c r="N72" s="228" t="s">
        <v>45</v>
      </c>
      <c r="O72" s="228"/>
      <c r="P72" s="231" t="s">
        <v>61</v>
      </c>
      <c r="Q72" s="231"/>
      <c r="R72" s="13"/>
      <c r="S72" s="13"/>
      <c r="T72" s="225"/>
      <c r="U72" s="225"/>
    </row>
    <row r="73" spans="2:21" ht="15.75" customHeight="1">
      <c r="B73" s="233" t="s">
        <v>49</v>
      </c>
      <c r="C73" s="233"/>
      <c r="D73" s="227" t="s">
        <v>46</v>
      </c>
      <c r="E73" s="227"/>
      <c r="F73" s="227"/>
      <c r="G73" s="227"/>
      <c r="H73" s="227" t="s">
        <v>47</v>
      </c>
      <c r="I73" s="227"/>
      <c r="J73" s="147"/>
      <c r="K73" s="147"/>
      <c r="L73" s="227" t="s">
        <v>48</v>
      </c>
      <c r="M73" s="227"/>
      <c r="N73" s="227" t="s">
        <v>46</v>
      </c>
      <c r="O73" s="227"/>
      <c r="P73" s="225" t="s">
        <v>62</v>
      </c>
      <c r="Q73" s="225"/>
      <c r="R73" s="13"/>
      <c r="S73" s="13"/>
      <c r="T73" s="225"/>
      <c r="U73" s="225"/>
    </row>
    <row r="74" spans="2:21" ht="15.75" customHeight="1">
      <c r="B74" s="226" t="s">
        <v>53</v>
      </c>
      <c r="C74" s="226"/>
      <c r="D74" s="226" t="s">
        <v>73</v>
      </c>
      <c r="E74" s="226"/>
      <c r="F74" s="226"/>
      <c r="G74" s="226"/>
      <c r="H74" s="226" t="s">
        <v>50</v>
      </c>
      <c r="I74" s="226"/>
      <c r="J74" s="146"/>
      <c r="K74" s="146"/>
      <c r="L74" s="226" t="s">
        <v>51</v>
      </c>
      <c r="M74" s="226"/>
      <c r="N74" s="226" t="s">
        <v>52</v>
      </c>
      <c r="O74" s="226"/>
      <c r="P74" s="226" t="s">
        <v>63</v>
      </c>
      <c r="Q74" s="226"/>
      <c r="R74" s="13"/>
      <c r="S74" s="13"/>
      <c r="T74" s="225"/>
      <c r="U74" s="225"/>
    </row>
  </sheetData>
  <mergeCells count="57">
    <mergeCell ref="B69:C69"/>
    <mergeCell ref="D69:G69"/>
    <mergeCell ref="D70:G70"/>
    <mergeCell ref="G2:J3"/>
    <mergeCell ref="M2:O3"/>
    <mergeCell ref="G4:J4"/>
    <mergeCell ref="B68:C68"/>
    <mergeCell ref="D68:G68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T74:U74"/>
    <mergeCell ref="T73:U73"/>
    <mergeCell ref="T72:U72"/>
    <mergeCell ref="N74:O74"/>
    <mergeCell ref="N73:O73"/>
    <mergeCell ref="N72:O72"/>
    <mergeCell ref="P74:Q74"/>
    <mergeCell ref="P73:Q73"/>
  </mergeCells>
  <phoneticPr fontId="17"/>
  <printOptions horizontalCentered="1"/>
  <pageMargins left="0.39370078740157483" right="0.39370078740157483" top="0.39370078740157483" bottom="0.39370078740157483" header="0" footer="0"/>
  <pageSetup paperSize="9" scale="57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="70" zoomScaleNormal="70" zoomScaleSheetLayoutView="70" workbookViewId="0"/>
  </sheetViews>
  <sheetFormatPr defaultColWidth="13.81640625" defaultRowHeight="15.75" customHeight="1"/>
  <cols>
    <col min="1" max="1" width="7.6328125" style="21" customWidth="1"/>
    <col min="2" max="2" width="20.6328125" style="21" customWidth="1"/>
    <col min="3" max="3" width="3" style="21" bestFit="1" customWidth="1"/>
    <col min="4" max="4" width="5.6328125" style="21" bestFit="1" customWidth="1"/>
    <col min="5" max="5" width="3.453125" style="21" bestFit="1" customWidth="1"/>
    <col min="6" max="6" width="5.6328125" style="21" bestFit="1" customWidth="1"/>
    <col min="7" max="16" width="15.6328125" style="21" customWidth="1"/>
    <col min="17" max="17" width="15.81640625" style="21" customWidth="1"/>
    <col min="18" max="20" width="15.6328125" style="21" customWidth="1"/>
    <col min="21" max="16384" width="13.81640625" style="21"/>
  </cols>
  <sheetData>
    <row r="1" spans="1:23" ht="15.75" customHeight="1">
      <c r="H1" s="30"/>
      <c r="I1" s="185"/>
      <c r="J1" s="185"/>
      <c r="K1" s="185"/>
      <c r="L1" s="185"/>
      <c r="M1" s="30"/>
      <c r="N1" s="102"/>
      <c r="O1" s="102"/>
      <c r="P1" s="102"/>
      <c r="Q1" s="102"/>
      <c r="R1" s="102"/>
    </row>
    <row r="2" spans="1:23" ht="15.75" customHeight="1">
      <c r="C2" s="266" t="str">
        <f>'1) 日本 - 中国'!G2</f>
        <v>上海民生輪船有限公司</v>
      </c>
      <c r="D2" s="266"/>
      <c r="E2" s="266"/>
      <c r="F2" s="266"/>
      <c r="G2" s="266"/>
      <c r="H2" s="266"/>
      <c r="I2" s="185"/>
      <c r="J2" s="268" t="str">
        <f>'1) 日本 - 中国'!M2</f>
        <v>2025年4月スケジュール</v>
      </c>
      <c r="K2" s="268"/>
      <c r="L2" s="268"/>
      <c r="M2" s="29"/>
      <c r="N2" s="102"/>
      <c r="O2" s="102"/>
      <c r="P2" s="102"/>
      <c r="Q2" s="102"/>
      <c r="R2" s="102"/>
    </row>
    <row r="3" spans="1:23" ht="15.75" customHeight="1">
      <c r="C3" s="266"/>
      <c r="D3" s="266"/>
      <c r="E3" s="266"/>
      <c r="F3" s="266"/>
      <c r="G3" s="266"/>
      <c r="H3" s="266"/>
      <c r="I3" s="185"/>
      <c r="J3" s="268"/>
      <c r="K3" s="268"/>
      <c r="L3" s="268"/>
      <c r="M3" s="27" t="s">
        <v>3</v>
      </c>
      <c r="N3" s="184">
        <f>'1) 日本 - 中国'!U3</f>
        <v>45735</v>
      </c>
      <c r="O3" s="89"/>
      <c r="P3" s="89"/>
      <c r="S3" s="27"/>
    </row>
    <row r="4" spans="1:23" ht="15.75" customHeight="1">
      <c r="C4" s="26"/>
      <c r="D4" s="267" t="str">
        <f>'1) 日本 - 中国'!G4</f>
        <v>SHANGHAI MINSHENG SHIPPING CO.,LTD.</v>
      </c>
      <c r="E4" s="267"/>
      <c r="F4" s="267"/>
      <c r="G4" s="267"/>
      <c r="H4" s="267"/>
      <c r="I4" s="267"/>
      <c r="J4" s="29" t="s">
        <v>157</v>
      </c>
      <c r="K4" s="90"/>
      <c r="L4" s="90"/>
      <c r="M4" s="183" t="s">
        <v>5</v>
      </c>
      <c r="N4" s="113" t="str">
        <f>'1) 日本 - 中国'!U4</f>
        <v>No.568</v>
      </c>
      <c r="O4" s="89"/>
      <c r="P4" s="89"/>
      <c r="S4" s="183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158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82"/>
      <c r="M6" s="24"/>
      <c r="N6" s="24"/>
    </row>
    <row r="7" spans="1:23" ht="15" customHeight="1">
      <c r="A7" s="113" t="s">
        <v>155</v>
      </c>
      <c r="B7" s="113" t="s">
        <v>154</v>
      </c>
    </row>
    <row r="8" spans="1:23" ht="15" customHeight="1">
      <c r="A8" s="263" t="s">
        <v>6</v>
      </c>
      <c r="B8" s="264" t="s">
        <v>7</v>
      </c>
      <c r="C8" s="264" t="s">
        <v>8</v>
      </c>
      <c r="D8" s="269"/>
      <c r="E8" s="269"/>
      <c r="F8" s="270"/>
      <c r="G8" s="181" t="s">
        <v>9</v>
      </c>
      <c r="H8" s="181"/>
      <c r="I8" s="181" t="s">
        <v>57</v>
      </c>
      <c r="J8" s="181" t="s">
        <v>56</v>
      </c>
      <c r="K8" s="181" t="s">
        <v>55</v>
      </c>
      <c r="L8" s="181"/>
      <c r="M8" s="181" t="s">
        <v>9</v>
      </c>
    </row>
    <row r="9" spans="1:23" ht="15" customHeight="1">
      <c r="A9" s="263"/>
      <c r="B9" s="265"/>
      <c r="C9" s="265" t="s">
        <v>85</v>
      </c>
      <c r="D9" s="273"/>
      <c r="E9" s="271" t="s">
        <v>86</v>
      </c>
      <c r="F9" s="272"/>
      <c r="G9" s="179" t="s">
        <v>15</v>
      </c>
      <c r="H9" s="180"/>
      <c r="I9" s="179" t="s">
        <v>17</v>
      </c>
      <c r="J9" s="179" t="s">
        <v>54</v>
      </c>
      <c r="K9" s="179" t="s">
        <v>28</v>
      </c>
      <c r="L9" s="179"/>
      <c r="M9" s="179" t="s">
        <v>15</v>
      </c>
    </row>
    <row r="10" spans="1:23" s="31" customFormat="1" ht="15" customHeight="1">
      <c r="A10" s="91">
        <f>13</f>
        <v>13</v>
      </c>
      <c r="B10" s="178" t="s">
        <v>153</v>
      </c>
      <c r="C10" s="169" t="s">
        <v>150</v>
      </c>
      <c r="D10" s="177">
        <v>653</v>
      </c>
      <c r="E10" s="167" t="s">
        <v>149</v>
      </c>
      <c r="F10" s="176">
        <f t="shared" ref="F10:F15" si="0">D10</f>
        <v>653</v>
      </c>
      <c r="G10" s="155">
        <v>45743</v>
      </c>
      <c r="H10" s="202"/>
      <c r="I10" s="155">
        <f>IF(G10="","",G10+2)</f>
        <v>45745</v>
      </c>
      <c r="J10" s="155">
        <f>IF(I10="","",I10+1)</f>
        <v>45746</v>
      </c>
      <c r="K10" s="155">
        <f>IF(J10="","",J10+1)</f>
        <v>45747</v>
      </c>
      <c r="L10" s="155"/>
      <c r="M10" s="155">
        <f>IF(K10="","",K10+3)</f>
        <v>45750</v>
      </c>
    </row>
    <row r="11" spans="1:23" s="31" customFormat="1" ht="15" customHeight="1">
      <c r="A11" s="53">
        <f>A10+1</f>
        <v>14</v>
      </c>
      <c r="B11" s="175" t="s">
        <v>152</v>
      </c>
      <c r="C11" s="174" t="s">
        <v>150</v>
      </c>
      <c r="D11" s="173">
        <v>654</v>
      </c>
      <c r="E11" s="172" t="s">
        <v>149</v>
      </c>
      <c r="F11" s="171">
        <f t="shared" si="0"/>
        <v>654</v>
      </c>
      <c r="G11" s="157">
        <f>IF(M10="","",M10)</f>
        <v>45750</v>
      </c>
      <c r="H11" s="157"/>
      <c r="I11" s="157">
        <f>IF(G11="","",G11+2)</f>
        <v>45752</v>
      </c>
      <c r="J11" s="157">
        <f>IF(I11="","",I11+1)</f>
        <v>45753</v>
      </c>
      <c r="K11" s="157">
        <f>IF(J11="","",J11+1)</f>
        <v>45754</v>
      </c>
      <c r="L11" s="157"/>
      <c r="M11" s="157">
        <f>IF(K11="","",K11+3)</f>
        <v>45757</v>
      </c>
      <c r="R11" s="7" t="str">
        <f>IF(Z10="","",Z10)</f>
        <v/>
      </c>
    </row>
    <row r="12" spans="1:23" s="31" customFormat="1" ht="15" customHeight="1">
      <c r="A12" s="6">
        <f>A11+1</f>
        <v>15</v>
      </c>
      <c r="B12" s="170" t="s">
        <v>151</v>
      </c>
      <c r="C12" s="169" t="s">
        <v>150</v>
      </c>
      <c r="D12" s="168">
        <v>655</v>
      </c>
      <c r="E12" s="167" t="s">
        <v>149</v>
      </c>
      <c r="F12" s="166">
        <f t="shared" si="0"/>
        <v>655</v>
      </c>
      <c r="G12" s="156">
        <f t="shared" ref="G12:G15" si="1">IF(M11="","",M11)</f>
        <v>45757</v>
      </c>
      <c r="H12" s="156"/>
      <c r="I12" s="156">
        <f t="shared" ref="I12:I15" si="2">IF(G12="","",G12+2)</f>
        <v>45759</v>
      </c>
      <c r="J12" s="156">
        <f t="shared" ref="J12:K12" si="3">IF(I12="","",I12+1)</f>
        <v>45760</v>
      </c>
      <c r="K12" s="156">
        <f t="shared" si="3"/>
        <v>45761</v>
      </c>
      <c r="L12" s="156"/>
      <c r="M12" s="156">
        <f t="shared" ref="M12:M15" si="4">IF(K12="","",K12+3)</f>
        <v>45764</v>
      </c>
    </row>
    <row r="13" spans="1:23" s="31" customFormat="1" ht="15" customHeight="1">
      <c r="A13" s="53">
        <f>A12+1</f>
        <v>16</v>
      </c>
      <c r="B13" s="175" t="s">
        <v>151</v>
      </c>
      <c r="C13" s="174" t="s">
        <v>150</v>
      </c>
      <c r="D13" s="173">
        <v>656</v>
      </c>
      <c r="E13" s="172" t="s">
        <v>149</v>
      </c>
      <c r="F13" s="171">
        <f t="shared" si="0"/>
        <v>656</v>
      </c>
      <c r="G13" s="157">
        <f t="shared" si="1"/>
        <v>45764</v>
      </c>
      <c r="H13" s="157"/>
      <c r="I13" s="157">
        <f t="shared" si="2"/>
        <v>45766</v>
      </c>
      <c r="J13" s="157">
        <f t="shared" ref="J13:K13" si="5">IF(I13="","",I13+1)</f>
        <v>45767</v>
      </c>
      <c r="K13" s="157">
        <f t="shared" si="5"/>
        <v>45768</v>
      </c>
      <c r="L13" s="157"/>
      <c r="M13" s="157">
        <f t="shared" si="4"/>
        <v>45771</v>
      </c>
    </row>
    <row r="14" spans="1:23" s="159" customFormat="1" ht="15" customHeight="1">
      <c r="A14" s="6">
        <f>A13+1</f>
        <v>17</v>
      </c>
      <c r="B14" s="170" t="s">
        <v>151</v>
      </c>
      <c r="C14" s="169" t="s">
        <v>150</v>
      </c>
      <c r="D14" s="168">
        <v>657</v>
      </c>
      <c r="E14" s="167" t="s">
        <v>149</v>
      </c>
      <c r="F14" s="166">
        <f t="shared" si="0"/>
        <v>657</v>
      </c>
      <c r="G14" s="156">
        <f t="shared" si="1"/>
        <v>45771</v>
      </c>
      <c r="H14" s="156"/>
      <c r="I14" s="156">
        <f t="shared" si="2"/>
        <v>45773</v>
      </c>
      <c r="J14" s="156">
        <f t="shared" ref="J14:K14" si="6">IF(I14="","",I14+1)</f>
        <v>45774</v>
      </c>
      <c r="K14" s="156">
        <f t="shared" si="6"/>
        <v>45775</v>
      </c>
      <c r="L14" s="156"/>
      <c r="M14" s="156">
        <f t="shared" si="4"/>
        <v>45778</v>
      </c>
    </row>
    <row r="15" spans="1:23" s="159" customFormat="1" ht="15" customHeight="1">
      <c r="A15" s="95">
        <f>A14+1</f>
        <v>18</v>
      </c>
      <c r="B15" s="165" t="s">
        <v>151</v>
      </c>
      <c r="C15" s="164" t="s">
        <v>150</v>
      </c>
      <c r="D15" s="163">
        <v>658</v>
      </c>
      <c r="E15" s="162" t="s">
        <v>149</v>
      </c>
      <c r="F15" s="161">
        <f t="shared" si="0"/>
        <v>658</v>
      </c>
      <c r="G15" s="203">
        <f t="shared" si="1"/>
        <v>45778</v>
      </c>
      <c r="H15" s="203"/>
      <c r="I15" s="203">
        <f t="shared" si="2"/>
        <v>45780</v>
      </c>
      <c r="J15" s="203">
        <f t="shared" ref="J15:K15" si="7">IF(I15="","",I15+1)</f>
        <v>45781</v>
      </c>
      <c r="K15" s="203">
        <f t="shared" si="7"/>
        <v>45782</v>
      </c>
      <c r="L15" s="203"/>
      <c r="M15" s="203">
        <f t="shared" si="4"/>
        <v>45785</v>
      </c>
    </row>
    <row r="16" spans="1:23" ht="15" customHeight="1">
      <c r="A16" s="15" t="s">
        <v>67</v>
      </c>
      <c r="B16" s="38"/>
      <c r="C16" s="160"/>
      <c r="D16" s="160"/>
      <c r="E16" s="160"/>
      <c r="F16" s="160"/>
      <c r="G16" s="7"/>
      <c r="H16" s="8"/>
      <c r="I16" s="7"/>
      <c r="J16" s="7"/>
      <c r="K16" s="7"/>
      <c r="L16" s="7"/>
      <c r="M16" s="7"/>
      <c r="N16" s="8"/>
      <c r="O16" s="7"/>
    </row>
    <row r="17" s="158" customFormat="1" ht="15" customHeight="1"/>
    <row r="18" s="158" customFormat="1" ht="15" customHeight="1"/>
    <row r="19" s="158" customFormat="1" ht="15" customHeight="1"/>
    <row r="20" s="158" customFormat="1" ht="15" customHeight="1"/>
    <row r="21" s="158" customFormat="1" ht="15" customHeight="1"/>
    <row r="22" s="158" customFormat="1" ht="15" customHeight="1"/>
    <row r="23" s="158" customFormat="1" ht="15" customHeight="1"/>
    <row r="24" s="158" customFormat="1" ht="15" customHeight="1"/>
    <row r="25" s="158" customFormat="1" ht="15" customHeight="1"/>
    <row r="26" s="158" customFormat="1" ht="15" customHeight="1"/>
    <row r="27" s="158" customFormat="1" ht="15" customHeight="1"/>
    <row r="28" s="158" customFormat="1" ht="15" customHeight="1"/>
    <row r="29" s="158" customFormat="1" ht="15" customHeight="1"/>
    <row r="30" s="158" customFormat="1" ht="15" customHeight="1"/>
    <row r="31" s="158" customFormat="1" ht="15" customHeight="1"/>
    <row r="32" s="158" customFormat="1" ht="15" customHeight="1"/>
    <row r="33" spans="2:19" s="158" customFormat="1" ht="15" customHeight="1"/>
    <row r="34" spans="2:19" ht="15.75" customHeight="1">
      <c r="B34" s="159"/>
      <c r="Q34" s="158"/>
      <c r="R34" s="158"/>
    </row>
    <row r="35" spans="2:19" ht="15.75" customHeight="1">
      <c r="Q35" s="158"/>
      <c r="R35" s="158"/>
    </row>
    <row r="36" spans="2:19" ht="15.75" customHeight="1">
      <c r="B36" s="12"/>
      <c r="C36" s="12"/>
      <c r="D36" s="12"/>
      <c r="E36" s="12"/>
      <c r="F36" s="12"/>
      <c r="G36" s="12"/>
      <c r="H36" s="13"/>
      <c r="I36" s="201"/>
      <c r="J36" s="12"/>
      <c r="K36" s="12"/>
      <c r="L36" s="201"/>
      <c r="M36" s="12"/>
      <c r="N36" s="12"/>
      <c r="O36" s="12"/>
      <c r="P36" s="12"/>
      <c r="Q36" s="12"/>
      <c r="R36" s="158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201"/>
      <c r="J37" s="12"/>
      <c r="K37" s="12"/>
      <c r="L37" s="201"/>
      <c r="M37" s="12"/>
      <c r="N37" s="12"/>
      <c r="O37" s="12"/>
      <c r="P37" s="12"/>
      <c r="Q37" s="12"/>
      <c r="R37" s="158"/>
      <c r="S37" s="22"/>
    </row>
    <row r="38" spans="2:19" ht="15.75" customHeight="1">
      <c r="B38" s="13"/>
      <c r="C38" s="13"/>
      <c r="D38" s="13"/>
      <c r="E38" s="13"/>
      <c r="F38" s="13"/>
      <c r="G38" s="200"/>
      <c r="H38" s="200"/>
      <c r="I38" s="13"/>
      <c r="J38" s="13"/>
      <c r="K38" s="13"/>
      <c r="L38" s="13"/>
      <c r="M38" s="13"/>
      <c r="N38" s="13"/>
      <c r="O38" s="13"/>
      <c r="P38" s="13"/>
      <c r="Q38" s="13"/>
      <c r="R38" s="158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58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58"/>
      <c r="R43" s="158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zoomScale="70" zoomScaleNormal="70" zoomScaleSheetLayoutView="70" workbookViewId="0"/>
  </sheetViews>
  <sheetFormatPr defaultColWidth="7.6328125" defaultRowHeight="15.75" customHeight="1" outlineLevelCol="1"/>
  <cols>
    <col min="1" max="3" width="15.81640625" style="21" customWidth="1"/>
    <col min="4" max="4" width="2.36328125" style="21" customWidth="1"/>
    <col min="5" max="5" width="15.81640625" style="21" customWidth="1"/>
    <col min="6" max="6" width="2.36328125" style="21" customWidth="1"/>
    <col min="7" max="7" width="8.81640625" style="21" customWidth="1"/>
    <col min="8" max="8" width="17.54296875" style="21" bestFit="1" customWidth="1"/>
    <col min="9" max="9" width="6.81640625" style="21" customWidth="1"/>
    <col min="10" max="10" width="3.36328125" style="21" customWidth="1"/>
    <col min="11" max="11" width="6.81640625" style="21" customWidth="1"/>
    <col min="12" max="12" width="3.36328125" style="21" customWidth="1"/>
    <col min="13" max="13" width="13.90625" style="21" hidden="1" customWidth="1" outlineLevel="1"/>
    <col min="14" max="14" width="13.90625" style="21" customWidth="1" collapsed="1"/>
    <col min="15" max="15" width="13.90625" style="21" hidden="1" customWidth="1" outlineLevel="1"/>
    <col min="16" max="16" width="2.36328125" style="21" customWidth="1" collapsed="1"/>
    <col min="17" max="17" width="13.90625" style="21" hidden="1" customWidth="1" outlineLevel="1"/>
    <col min="18" max="18" width="13.90625" style="21" customWidth="1" collapsed="1"/>
    <col min="19" max="22" width="13.90625" style="21" customWidth="1"/>
    <col min="23" max="24" width="13.90625" style="21" hidden="1" customWidth="1" outlineLevel="1"/>
    <col min="25" max="25" width="2.36328125" style="21" customWidth="1" collapsed="1"/>
    <col min="26" max="26" width="13.90625" style="21" hidden="1" customWidth="1" outlineLevel="1"/>
    <col min="27" max="27" width="13.90625" style="21" customWidth="1" collapsed="1"/>
    <col min="28" max="38" width="13.81640625" style="21" customWidth="1"/>
    <col min="39" max="16384" width="7.6328125" style="21"/>
  </cols>
  <sheetData>
    <row r="1" spans="1:27" ht="15.75" customHeight="1">
      <c r="C1" s="100"/>
      <c r="D1" s="100"/>
      <c r="E1" s="100"/>
      <c r="F1" s="100"/>
      <c r="G1" s="274" t="s">
        <v>109</v>
      </c>
      <c r="H1" s="274"/>
      <c r="I1" s="274"/>
      <c r="J1" s="274"/>
      <c r="K1" s="274"/>
      <c r="L1" s="274"/>
      <c r="M1" s="274"/>
      <c r="N1" s="30"/>
      <c r="O1" s="101"/>
      <c r="P1" s="101"/>
      <c r="Q1" s="102"/>
      <c r="R1" s="275" t="str">
        <f>'1) 日本 - 中国'!M2</f>
        <v>2025年4月スケジュール</v>
      </c>
      <c r="S1" s="275"/>
      <c r="T1" s="275"/>
      <c r="U1" s="102"/>
      <c r="V1" s="102"/>
      <c r="W1" s="102"/>
      <c r="X1" s="102"/>
      <c r="Y1" s="102"/>
      <c r="AA1" s="104"/>
    </row>
    <row r="2" spans="1:27" ht="15.75" customHeight="1">
      <c r="C2" s="100"/>
      <c r="D2" s="100"/>
      <c r="E2" s="100"/>
      <c r="F2" s="100"/>
      <c r="G2" s="274"/>
      <c r="H2" s="274"/>
      <c r="I2" s="274"/>
      <c r="J2" s="274"/>
      <c r="K2" s="274"/>
      <c r="L2" s="274"/>
      <c r="M2" s="274"/>
      <c r="N2" s="28"/>
      <c r="O2" s="101"/>
      <c r="P2" s="101"/>
      <c r="Q2" s="102"/>
      <c r="R2" s="275"/>
      <c r="S2" s="275"/>
      <c r="T2" s="275"/>
      <c r="U2" s="102"/>
      <c r="V2" s="102"/>
      <c r="W2" s="102"/>
      <c r="X2" s="102"/>
      <c r="Y2" s="102"/>
      <c r="AA2" s="104"/>
    </row>
    <row r="3" spans="1:27" ht="15.75" customHeight="1">
      <c r="C3" s="100"/>
      <c r="D3" s="100"/>
      <c r="E3" s="100"/>
      <c r="F3" s="100"/>
      <c r="G3" s="274"/>
      <c r="H3" s="274"/>
      <c r="I3" s="274"/>
      <c r="J3" s="274"/>
      <c r="K3" s="274"/>
      <c r="L3" s="274"/>
      <c r="M3" s="274"/>
      <c r="N3" s="28"/>
      <c r="O3" s="101"/>
      <c r="P3" s="101"/>
      <c r="Q3" s="101"/>
      <c r="R3" s="29"/>
      <c r="S3" s="88" t="s">
        <v>1</v>
      </c>
      <c r="T3" s="89" t="s">
        <v>2</v>
      </c>
      <c r="U3" s="89"/>
      <c r="V3" s="27" t="str">
        <f>'1) 日本 - 中国'!T3</f>
        <v>Update：</v>
      </c>
      <c r="Z3" s="27"/>
      <c r="AA3" s="149">
        <f>'1) 日本 - 中国'!U3</f>
        <v>45735</v>
      </c>
    </row>
    <row r="4" spans="1:27" ht="15.75" customHeight="1">
      <c r="C4" s="105"/>
      <c r="D4" s="105"/>
      <c r="E4" s="105"/>
      <c r="F4" s="105"/>
      <c r="G4" s="276" t="s">
        <v>110</v>
      </c>
      <c r="H4" s="276"/>
      <c r="I4" s="276"/>
      <c r="J4" s="276"/>
      <c r="K4" s="276"/>
      <c r="L4" s="276"/>
      <c r="M4" s="276"/>
      <c r="N4" s="276"/>
      <c r="O4" s="90"/>
      <c r="P4" s="90"/>
      <c r="Q4" s="90"/>
      <c r="R4" s="90"/>
      <c r="S4" s="90"/>
      <c r="T4" s="89" t="s">
        <v>4</v>
      </c>
      <c r="U4" s="89"/>
      <c r="V4" s="106" t="str">
        <f>'1) 日本 - 中国'!T4</f>
        <v>Version：</v>
      </c>
      <c r="Z4" s="106"/>
      <c r="AA4" s="107" t="str">
        <f>'1) 日本 - 中国'!U4</f>
        <v>No.568</v>
      </c>
    </row>
    <row r="5" spans="1:27" ht="15.75" customHeight="1" thickBot="1">
      <c r="A5" s="108"/>
      <c r="B5" s="108"/>
      <c r="C5" s="108"/>
      <c r="D5" s="108"/>
      <c r="E5" s="108"/>
      <c r="F5" s="108"/>
      <c r="G5" s="108"/>
      <c r="H5" s="108"/>
      <c r="I5" s="109"/>
      <c r="J5" s="109"/>
      <c r="K5" s="109"/>
      <c r="L5" s="109"/>
      <c r="M5" s="108"/>
      <c r="N5" s="109"/>
      <c r="O5" s="109"/>
      <c r="P5" s="109"/>
      <c r="Q5" s="109"/>
      <c r="R5" s="109"/>
      <c r="S5" s="109"/>
      <c r="T5" s="109"/>
      <c r="U5" s="110"/>
      <c r="V5" s="110"/>
      <c r="W5" s="108"/>
      <c r="X5" s="108"/>
      <c r="Y5" s="108"/>
      <c r="Z5" s="108"/>
      <c r="AA5" s="108"/>
    </row>
    <row r="6" spans="1:27" ht="15" customHeight="1">
      <c r="M6" s="26"/>
      <c r="R6" s="112"/>
    </row>
    <row r="7" spans="1:27" ht="15" customHeight="1">
      <c r="A7" s="152" t="s">
        <v>137</v>
      </c>
      <c r="G7" s="152" t="s">
        <v>132</v>
      </c>
      <c r="H7" s="113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256" t="s">
        <v>6</v>
      </c>
      <c r="H8" s="235" t="s">
        <v>7</v>
      </c>
      <c r="I8" s="235" t="s">
        <v>8</v>
      </c>
      <c r="J8" s="241"/>
      <c r="K8" s="241"/>
      <c r="L8" s="242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126</v>
      </c>
      <c r="D9" s="34"/>
      <c r="E9" s="34" t="s">
        <v>143</v>
      </c>
      <c r="F9" s="34"/>
      <c r="G9" s="256"/>
      <c r="H9" s="236"/>
      <c r="I9" s="236" t="s">
        <v>85</v>
      </c>
      <c r="J9" s="277"/>
      <c r="K9" s="243" t="s">
        <v>86</v>
      </c>
      <c r="L9" s="245"/>
      <c r="M9" s="43"/>
      <c r="N9" s="34" t="s">
        <v>145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31" customFormat="1" ht="15" customHeight="1">
      <c r="A10" s="155">
        <f>IF(B10="","",B10-1)</f>
        <v>45731</v>
      </c>
      <c r="B10" s="155">
        <f t="shared" ref="B10" si="0">IF(C10="","",C10-1)</f>
        <v>45732</v>
      </c>
      <c r="C10" s="155">
        <f t="shared" ref="C10" si="1">IF(E10="","",E10-3)</f>
        <v>45733</v>
      </c>
      <c r="D10" s="155"/>
      <c r="E10" s="155">
        <f>IF(N10="","",E11-7)</f>
        <v>45736</v>
      </c>
      <c r="F10" s="155"/>
      <c r="G10" s="281">
        <f>'1) 日本 - 中国'!A10</f>
        <v>13</v>
      </c>
      <c r="H10" s="282" t="str">
        <f>'1) 日本 - 中国'!B10</f>
        <v>HAO AN</v>
      </c>
      <c r="I10" s="283">
        <f>'1) 日本 - 中国'!C10</f>
        <v>550</v>
      </c>
      <c r="J10" s="290" t="s">
        <v>84</v>
      </c>
      <c r="K10" s="291">
        <f>'1) 日本 - 中国'!E10</f>
        <v>550</v>
      </c>
      <c r="L10" s="292" t="s">
        <v>92</v>
      </c>
      <c r="M10" s="287"/>
      <c r="N10" s="287" t="str">
        <f>IF('1) 日本 - 中国'!H10="","", '1) 日本 - 中国'!H10)</f>
        <v>SKIP</v>
      </c>
      <c r="O10" s="287"/>
      <c r="P10" s="287"/>
      <c r="Q10" s="287"/>
      <c r="R10" s="288" t="str">
        <f>'1) 日本 - 中国'!L10</f>
        <v>SKIP</v>
      </c>
      <c r="S10" s="289" t="str">
        <f>'1) 日本 - 中国'!M10</f>
        <v>SKIP</v>
      </c>
      <c r="T10" s="289" t="str">
        <f>'1) 日本 - 中国'!N10</f>
        <v>SKIP</v>
      </c>
      <c r="U10" s="287" t="str">
        <f>'1) 日本 - 中国'!O10</f>
        <v>SKIP</v>
      </c>
      <c r="V10" s="289" t="str">
        <f>'1) 日本 - 中国'!P10</f>
        <v>SKIP</v>
      </c>
      <c r="W10" s="287"/>
      <c r="X10" s="287"/>
      <c r="Y10" s="287"/>
      <c r="Z10" s="287"/>
      <c r="AA10" s="287" t="str">
        <f>'1) 日本 - 中国'!U10</f>
        <v>SKIP</v>
      </c>
    </row>
    <row r="11" spans="1:27" s="31" customFormat="1" ht="15" customHeight="1">
      <c r="A11" s="157">
        <f>IF(B11="","",B11-1)</f>
        <v>45738</v>
      </c>
      <c r="B11" s="157">
        <f t="shared" ref="B11" si="2">IF(C11="","",C11-1)</f>
        <v>45739</v>
      </c>
      <c r="C11" s="157">
        <f t="shared" ref="C11:C16" si="3">IF(E11="","",E11-3)</f>
        <v>45740</v>
      </c>
      <c r="D11" s="157"/>
      <c r="E11" s="157">
        <f t="shared" ref="E11:E16" si="4">IF(N11="","",N11-5)</f>
        <v>45743</v>
      </c>
      <c r="F11" s="157"/>
      <c r="G11" s="186">
        <f>'1) 日本 - 中国'!A11</f>
        <v>14</v>
      </c>
      <c r="H11" s="87" t="str">
        <f>'1) 日本 - 中国'!B11</f>
        <v>HAO AN</v>
      </c>
      <c r="I11" s="78">
        <f>'1) 日本 - 中国'!C11</f>
        <v>551</v>
      </c>
      <c r="J11" s="114" t="s">
        <v>84</v>
      </c>
      <c r="K11" s="115">
        <f>'1) 日本 - 中国'!E11</f>
        <v>551</v>
      </c>
      <c r="L11" s="85" t="s">
        <v>92</v>
      </c>
      <c r="M11" s="157"/>
      <c r="N11" s="157">
        <f>'1) 日本 - 中国'!H11</f>
        <v>45748</v>
      </c>
      <c r="O11" s="157"/>
      <c r="P11" s="157"/>
      <c r="Q11" s="157"/>
      <c r="R11" s="157">
        <f>'1) 日本 - 中国'!L11</f>
        <v>45750</v>
      </c>
      <c r="S11" s="157">
        <f>'1) 日本 - 中国'!M11</f>
        <v>45751</v>
      </c>
      <c r="T11" s="157">
        <f>'1) 日本 - 中国'!N11</f>
        <v>45751</v>
      </c>
      <c r="U11" s="157">
        <f>'1) 日本 - 中国'!O11</f>
        <v>45752</v>
      </c>
      <c r="V11" s="157">
        <f>'1) 日本 - 中国'!P11</f>
        <v>45752</v>
      </c>
      <c r="W11" s="157"/>
      <c r="X11" s="157"/>
      <c r="Y11" s="157"/>
      <c r="Z11" s="157"/>
      <c r="AA11" s="157">
        <f>'1) 日本 - 中国'!U11</f>
        <v>45755</v>
      </c>
    </row>
    <row r="12" spans="1:27" s="31" customFormat="1" ht="15" customHeight="1">
      <c r="A12" s="156">
        <f t="shared" ref="A12:B12" si="5">IF(B12="","",B12-1)</f>
        <v>45745</v>
      </c>
      <c r="B12" s="156">
        <f t="shared" si="5"/>
        <v>45746</v>
      </c>
      <c r="C12" s="156">
        <f t="shared" si="3"/>
        <v>45747</v>
      </c>
      <c r="D12" s="156"/>
      <c r="E12" s="156">
        <f t="shared" si="4"/>
        <v>45750</v>
      </c>
      <c r="F12" s="156"/>
      <c r="G12" s="55">
        <f>'1) 日本 - 中国'!A12</f>
        <v>15</v>
      </c>
      <c r="H12" s="86" t="str">
        <f>'1) 日本 - 中国'!B12</f>
        <v>HAO AN</v>
      </c>
      <c r="I12" s="79">
        <f>'1) 日本 - 中国'!C12</f>
        <v>552</v>
      </c>
      <c r="J12" s="116" t="s">
        <v>84</v>
      </c>
      <c r="K12" s="117">
        <f>'1) 日本 - 中国'!E12</f>
        <v>552</v>
      </c>
      <c r="L12" s="84" t="s">
        <v>92</v>
      </c>
      <c r="M12" s="156"/>
      <c r="N12" s="156">
        <f>'1) 日本 - 中国'!H12</f>
        <v>45755</v>
      </c>
      <c r="O12" s="156"/>
      <c r="P12" s="156"/>
      <c r="Q12" s="156"/>
      <c r="R12" s="156">
        <f>'1) 日本 - 中国'!L12</f>
        <v>45757</v>
      </c>
      <c r="S12" s="156">
        <f>'1) 日本 - 中国'!M12</f>
        <v>45758</v>
      </c>
      <c r="T12" s="156">
        <f>'1) 日本 - 中国'!N12</f>
        <v>45758</v>
      </c>
      <c r="U12" s="156">
        <f>'1) 日本 - 中国'!O12</f>
        <v>45759</v>
      </c>
      <c r="V12" s="156">
        <f>'1) 日本 - 中国'!P12</f>
        <v>45759</v>
      </c>
      <c r="W12" s="156"/>
      <c r="X12" s="156"/>
      <c r="Y12" s="156"/>
      <c r="Z12" s="156"/>
      <c r="AA12" s="156">
        <f>'1) 日本 - 中国'!U12</f>
        <v>45762</v>
      </c>
    </row>
    <row r="13" spans="1:27" s="31" customFormat="1" ht="15" customHeight="1">
      <c r="A13" s="157">
        <f t="shared" ref="A13:B13" si="6">IF(B13="","",B13-1)</f>
        <v>45752</v>
      </c>
      <c r="B13" s="157">
        <f t="shared" si="6"/>
        <v>45753</v>
      </c>
      <c r="C13" s="157">
        <f t="shared" si="3"/>
        <v>45754</v>
      </c>
      <c r="D13" s="157"/>
      <c r="E13" s="157">
        <f t="shared" si="4"/>
        <v>45757</v>
      </c>
      <c r="F13" s="157"/>
      <c r="G13" s="62">
        <f>'1) 日本 - 中国'!A13</f>
        <v>16</v>
      </c>
      <c r="H13" s="87" t="str">
        <f>'1) 日本 - 中国'!B13</f>
        <v>HAO AN</v>
      </c>
      <c r="I13" s="78">
        <f>'1) 日本 - 中国'!C13</f>
        <v>553</v>
      </c>
      <c r="J13" s="114" t="s">
        <v>84</v>
      </c>
      <c r="K13" s="115">
        <f>'1) 日本 - 中国'!E13</f>
        <v>553</v>
      </c>
      <c r="L13" s="85" t="s">
        <v>92</v>
      </c>
      <c r="M13" s="157"/>
      <c r="N13" s="157">
        <f>'1) 日本 - 中国'!H13</f>
        <v>45762</v>
      </c>
      <c r="O13" s="157"/>
      <c r="P13" s="157"/>
      <c r="Q13" s="157"/>
      <c r="R13" s="157">
        <f>'1) 日本 - 中国'!L13</f>
        <v>45764</v>
      </c>
      <c r="S13" s="157">
        <f>'1) 日本 - 中国'!M13</f>
        <v>45765</v>
      </c>
      <c r="T13" s="157">
        <f>'1) 日本 - 中国'!N13</f>
        <v>45765</v>
      </c>
      <c r="U13" s="157">
        <f>'1) 日本 - 中国'!O13</f>
        <v>45766</v>
      </c>
      <c r="V13" s="157">
        <f>'1) 日本 - 中国'!P13</f>
        <v>45766</v>
      </c>
      <c r="W13" s="157"/>
      <c r="X13" s="157"/>
      <c r="Y13" s="157"/>
      <c r="Z13" s="157"/>
      <c r="AA13" s="157">
        <f>'1) 日本 - 中国'!U13</f>
        <v>45769</v>
      </c>
    </row>
    <row r="14" spans="1:27" s="118" customFormat="1" ht="15" customHeight="1">
      <c r="A14" s="156">
        <f t="shared" ref="A14:B14" si="7">IF(B14="","",B14-1)</f>
        <v>45759</v>
      </c>
      <c r="B14" s="156">
        <f t="shared" si="7"/>
        <v>45760</v>
      </c>
      <c r="C14" s="156">
        <f t="shared" si="3"/>
        <v>45761</v>
      </c>
      <c r="D14" s="156"/>
      <c r="E14" s="156">
        <f t="shared" si="4"/>
        <v>45764</v>
      </c>
      <c r="F14" s="156"/>
      <c r="G14" s="59">
        <f>'1) 日本 - 中国'!A14</f>
        <v>17</v>
      </c>
      <c r="H14" s="86" t="str">
        <f>'1) 日本 - 中国'!B14</f>
        <v>HAO AN</v>
      </c>
      <c r="I14" s="79">
        <f>'1) 日本 - 中国'!C14</f>
        <v>554</v>
      </c>
      <c r="J14" s="116" t="s">
        <v>84</v>
      </c>
      <c r="K14" s="117">
        <f>'1) 日本 - 中国'!E14</f>
        <v>554</v>
      </c>
      <c r="L14" s="84" t="s">
        <v>92</v>
      </c>
      <c r="M14" s="156"/>
      <c r="N14" s="156">
        <f>'1) 日本 - 中国'!H14</f>
        <v>45769</v>
      </c>
      <c r="O14" s="156"/>
      <c r="P14" s="156"/>
      <c r="Q14" s="156"/>
      <c r="R14" s="156">
        <f>'1) 日本 - 中国'!L14</f>
        <v>45771</v>
      </c>
      <c r="S14" s="156">
        <f>'1) 日本 - 中国'!M14</f>
        <v>45772</v>
      </c>
      <c r="T14" s="156">
        <f>'1) 日本 - 中国'!N14</f>
        <v>45772</v>
      </c>
      <c r="U14" s="156">
        <f>'1) 日本 - 中国'!O14</f>
        <v>45773</v>
      </c>
      <c r="V14" s="156">
        <f>'1) 日本 - 中国'!P14</f>
        <v>45773</v>
      </c>
      <c r="W14" s="156"/>
      <c r="X14" s="156"/>
      <c r="Y14" s="156"/>
      <c r="Z14" s="156"/>
      <c r="AA14" s="156">
        <f>'1) 日本 - 中国'!U14</f>
        <v>45776</v>
      </c>
    </row>
    <row r="15" spans="1:27" s="31" customFormat="1" ht="15" customHeight="1">
      <c r="A15" s="157">
        <f t="shared" ref="A15:B15" si="8">IF(B15="","",B15-1)</f>
        <v>45766</v>
      </c>
      <c r="B15" s="157">
        <f t="shared" si="8"/>
        <v>45767</v>
      </c>
      <c r="C15" s="157">
        <f t="shared" si="3"/>
        <v>45768</v>
      </c>
      <c r="D15" s="157"/>
      <c r="E15" s="157">
        <f t="shared" si="4"/>
        <v>45771</v>
      </c>
      <c r="F15" s="157"/>
      <c r="G15" s="62">
        <f>'1) 日本 - 中国'!A15</f>
        <v>18</v>
      </c>
      <c r="H15" s="87" t="str">
        <f>'1) 日本 - 中国'!B15</f>
        <v>HAO AN</v>
      </c>
      <c r="I15" s="78">
        <f>'1) 日本 - 中国'!C15</f>
        <v>555</v>
      </c>
      <c r="J15" s="114" t="s">
        <v>84</v>
      </c>
      <c r="K15" s="115">
        <f>'1) 日本 - 中国'!E15</f>
        <v>555</v>
      </c>
      <c r="L15" s="85" t="s">
        <v>92</v>
      </c>
      <c r="M15" s="157"/>
      <c r="N15" s="157">
        <f>'1) 日本 - 中国'!H15</f>
        <v>45776</v>
      </c>
      <c r="O15" s="157"/>
      <c r="P15" s="157"/>
      <c r="Q15" s="157"/>
      <c r="R15" s="157">
        <f>'1) 日本 - 中国'!L15</f>
        <v>45778</v>
      </c>
      <c r="S15" s="157">
        <f>'1) 日本 - 中国'!M15</f>
        <v>45779</v>
      </c>
      <c r="T15" s="157">
        <f>'1) 日本 - 中国'!N15</f>
        <v>45779</v>
      </c>
      <c r="U15" s="157">
        <f>'1) 日本 - 中国'!O15</f>
        <v>45780</v>
      </c>
      <c r="V15" s="157">
        <f>'1) 日本 - 中国'!P15</f>
        <v>45780</v>
      </c>
      <c r="W15" s="157"/>
      <c r="X15" s="157"/>
      <c r="Y15" s="157"/>
      <c r="Z15" s="157"/>
      <c r="AA15" s="157">
        <f>'1) 日本 - 中国'!U15</f>
        <v>45783</v>
      </c>
    </row>
    <row r="16" spans="1:27" s="118" customFormat="1" ht="15" customHeight="1">
      <c r="A16" s="119">
        <f t="shared" ref="A16:B16" si="9">IF(B16="","",B16-1)</f>
        <v>45773</v>
      </c>
      <c r="B16" s="119">
        <f t="shared" si="9"/>
        <v>45774</v>
      </c>
      <c r="C16" s="119">
        <f t="shared" si="3"/>
        <v>45775</v>
      </c>
      <c r="D16" s="119"/>
      <c r="E16" s="119">
        <f t="shared" si="4"/>
        <v>45778</v>
      </c>
      <c r="F16" s="119"/>
      <c r="G16" s="126">
        <f>'1) 日本 - 中国'!A16</f>
        <v>19</v>
      </c>
      <c r="H16" s="120" t="str">
        <f>'1) 日本 - 中国'!B16</f>
        <v>HAO AN</v>
      </c>
      <c r="I16" s="121">
        <f>'1) 日本 - 中国'!C16</f>
        <v>556</v>
      </c>
      <c r="J16" s="122" t="s">
        <v>84</v>
      </c>
      <c r="K16" s="123">
        <f>'1) 日本 - 中国'!E16</f>
        <v>556</v>
      </c>
      <c r="L16" s="124" t="s">
        <v>92</v>
      </c>
      <c r="M16" s="119"/>
      <c r="N16" s="119">
        <f>'1) 日本 - 中国'!H16</f>
        <v>45783</v>
      </c>
      <c r="O16" s="119"/>
      <c r="P16" s="119"/>
      <c r="Q16" s="119"/>
      <c r="R16" s="119">
        <f>'1) 日本 - 中国'!L16</f>
        <v>45785</v>
      </c>
      <c r="S16" s="119">
        <f>'1) 日本 - 中国'!M16</f>
        <v>45786</v>
      </c>
      <c r="T16" s="119">
        <f>'1) 日本 - 中国'!N16</f>
        <v>45786</v>
      </c>
      <c r="U16" s="119">
        <f>'1) 日本 - 中国'!O16</f>
        <v>45787</v>
      </c>
      <c r="V16" s="119">
        <f>'1) 日本 - 中国'!P16</f>
        <v>45787</v>
      </c>
      <c r="W16" s="119"/>
      <c r="X16" s="119"/>
      <c r="Y16" s="119"/>
      <c r="Z16" s="119"/>
      <c r="AA16" s="119">
        <f>'1) 日本 - 中国'!U16</f>
        <v>45790</v>
      </c>
    </row>
    <row r="17" spans="1:27" s="118" customFormat="1" ht="15" hidden="1" customHeight="1">
      <c r="A17" s="156" t="str">
        <f t="shared" ref="A17:A20" si="10">IF(B17="","",B17-1)</f>
        <v/>
      </c>
      <c r="B17" s="156" t="str">
        <f t="shared" ref="B17:B21" si="11">IF(C17="","",C17-1)</f>
        <v/>
      </c>
      <c r="C17" s="156" t="str">
        <f t="shared" ref="C17:C21" si="12">IF(E17="","",E17-3)</f>
        <v/>
      </c>
      <c r="D17" s="156"/>
      <c r="E17" s="156" t="str">
        <f t="shared" ref="E17:E20" si="13">IF(N17="","",N17-5)</f>
        <v/>
      </c>
      <c r="F17" s="156"/>
      <c r="G17" s="59">
        <f>'1) 日本 - 中国'!A17</f>
        <v>20</v>
      </c>
      <c r="H17" s="86"/>
      <c r="I17" s="79"/>
      <c r="J17" s="116" t="s">
        <v>84</v>
      </c>
      <c r="K17" s="117"/>
      <c r="L17" s="84" t="s">
        <v>92</v>
      </c>
      <c r="M17" s="156"/>
      <c r="N17" s="156"/>
      <c r="O17" s="156"/>
      <c r="P17" s="63"/>
      <c r="Q17" s="156"/>
      <c r="R17" s="156"/>
      <c r="S17" s="156"/>
      <c r="T17" s="156"/>
      <c r="U17" s="63"/>
      <c r="V17" s="156"/>
      <c r="W17" s="156"/>
      <c r="X17" s="156"/>
      <c r="Y17" s="156"/>
      <c r="Z17" s="156"/>
      <c r="AA17" s="125"/>
    </row>
    <row r="18" spans="1:27" s="118" customFormat="1" ht="15" hidden="1" customHeight="1">
      <c r="A18" s="156" t="str">
        <f t="shared" si="10"/>
        <v/>
      </c>
      <c r="B18" s="156" t="str">
        <f t="shared" si="11"/>
        <v/>
      </c>
      <c r="C18" s="156" t="str">
        <f t="shared" si="12"/>
        <v/>
      </c>
      <c r="D18" s="156"/>
      <c r="E18" s="156" t="str">
        <f t="shared" si="13"/>
        <v/>
      </c>
      <c r="F18" s="156"/>
      <c r="G18" s="59">
        <f>'1) 日本 - 中国'!A18</f>
        <v>21</v>
      </c>
      <c r="H18" s="86"/>
      <c r="I18" s="79"/>
      <c r="J18" s="116" t="s">
        <v>84</v>
      </c>
      <c r="K18" s="117"/>
      <c r="L18" s="84" t="s">
        <v>92</v>
      </c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25"/>
    </row>
    <row r="19" spans="1:27" s="118" customFormat="1" ht="15" hidden="1" customHeight="1">
      <c r="A19" s="156" t="str">
        <f t="shared" si="10"/>
        <v/>
      </c>
      <c r="B19" s="156" t="str">
        <f t="shared" si="11"/>
        <v/>
      </c>
      <c r="C19" s="156" t="str">
        <f t="shared" si="12"/>
        <v/>
      </c>
      <c r="D19" s="156"/>
      <c r="E19" s="156" t="str">
        <f t="shared" si="13"/>
        <v/>
      </c>
      <c r="F19" s="156"/>
      <c r="G19" s="59">
        <f>'1) 日本 - 中国'!A19</f>
        <v>22</v>
      </c>
      <c r="H19" s="86"/>
      <c r="I19" s="79"/>
      <c r="J19" s="116" t="s">
        <v>84</v>
      </c>
      <c r="K19" s="117"/>
      <c r="L19" s="84" t="s">
        <v>92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25"/>
    </row>
    <row r="20" spans="1:27" s="118" customFormat="1" ht="15" hidden="1" customHeight="1">
      <c r="A20" s="156" t="str">
        <f t="shared" si="10"/>
        <v/>
      </c>
      <c r="B20" s="156" t="str">
        <f t="shared" si="11"/>
        <v/>
      </c>
      <c r="C20" s="156" t="str">
        <f t="shared" si="12"/>
        <v/>
      </c>
      <c r="D20" s="156"/>
      <c r="E20" s="156" t="str">
        <f t="shared" si="13"/>
        <v/>
      </c>
      <c r="F20" s="156"/>
      <c r="G20" s="59">
        <f>'1) 日本 - 中国'!A20</f>
        <v>23</v>
      </c>
      <c r="H20" s="86"/>
      <c r="I20" s="79"/>
      <c r="J20" s="116" t="s">
        <v>84</v>
      </c>
      <c r="K20" s="117"/>
      <c r="L20" s="84" t="s">
        <v>92</v>
      </c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25"/>
    </row>
    <row r="21" spans="1:27" s="118" customFormat="1" ht="15" hidden="1" customHeight="1">
      <c r="A21" s="119" t="str">
        <f>IF(B21="","",B21-1)</f>
        <v/>
      </c>
      <c r="B21" s="119" t="str">
        <f t="shared" si="11"/>
        <v/>
      </c>
      <c r="C21" s="119" t="str">
        <f t="shared" si="12"/>
        <v/>
      </c>
      <c r="D21" s="119"/>
      <c r="E21" s="119" t="str">
        <f>IF(N21="","",N21-5)</f>
        <v/>
      </c>
      <c r="F21" s="119"/>
      <c r="G21" s="126">
        <f>'1) 日本 - 中国'!A21</f>
        <v>24</v>
      </c>
      <c r="H21" s="120"/>
      <c r="I21" s="121"/>
      <c r="J21" s="127" t="s">
        <v>84</v>
      </c>
      <c r="K21" s="128"/>
      <c r="L21" s="124" t="s">
        <v>92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29"/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118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52" t="str">
        <f>A7</f>
        <v>【CT2】台湾 → 上海</v>
      </c>
      <c r="G24" s="152" t="s">
        <v>133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257" t="s">
        <v>6</v>
      </c>
      <c r="H25" s="237" t="s">
        <v>7</v>
      </c>
      <c r="I25" s="237" t="s">
        <v>8</v>
      </c>
      <c r="J25" s="246"/>
      <c r="K25" s="246"/>
      <c r="L25" s="247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257"/>
      <c r="H26" s="238"/>
      <c r="I26" s="238" t="s">
        <v>85</v>
      </c>
      <c r="J26" s="278"/>
      <c r="K26" s="250" t="s">
        <v>86</v>
      </c>
      <c r="L26" s="249"/>
      <c r="M26" s="50"/>
      <c r="N26" s="40" t="s">
        <v>156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31" customFormat="1" ht="15" customHeight="1">
      <c r="A27" s="155">
        <f t="shared" ref="A27:B28" si="14">IF(B27="","",B27-1)</f>
        <v>45731</v>
      </c>
      <c r="B27" s="155">
        <f t="shared" si="14"/>
        <v>45732</v>
      </c>
      <c r="C27" s="155">
        <f t="shared" ref="C27" si="15">IF(E27="","",E27-3)</f>
        <v>45733</v>
      </c>
      <c r="D27" s="92"/>
      <c r="E27" s="155">
        <f>IF(N27="","",N27-2)</f>
        <v>45736</v>
      </c>
      <c r="F27" s="92"/>
      <c r="G27" s="189">
        <f>'1) 日本 - 中国'!A27</f>
        <v>13</v>
      </c>
      <c r="H27" s="188" t="str">
        <f>'1) 日本 - 中国'!B27</f>
        <v>REFLECTION</v>
      </c>
      <c r="I27" s="79">
        <f>'1) 日本 - 中国'!C27</f>
        <v>2512</v>
      </c>
      <c r="J27" s="116" t="s">
        <v>83</v>
      </c>
      <c r="K27" s="117">
        <f>'1) 日本 - 中国'!E27</f>
        <v>2512</v>
      </c>
      <c r="L27" s="84" t="s">
        <v>92</v>
      </c>
      <c r="M27" s="92"/>
      <c r="N27" s="155">
        <f>IF('1) 日本 - 中国'!H27="", "", '1) 日本 - 中国'!H27)</f>
        <v>45738</v>
      </c>
      <c r="O27" s="93"/>
      <c r="P27" s="155"/>
      <c r="Q27" s="155"/>
      <c r="R27" s="155">
        <f>'1) 日本 - 中国'!L27</f>
        <v>45741</v>
      </c>
      <c r="S27" s="93">
        <f>'1) 日本 - 中国'!M27</f>
        <v>45741</v>
      </c>
      <c r="T27" s="155">
        <f>'1) 日本 - 中国'!N27</f>
        <v>45741</v>
      </c>
      <c r="U27" s="93">
        <f>'1) 日本 - 中国'!O27</f>
        <v>45742</v>
      </c>
      <c r="V27" s="155">
        <f>'1) 日本 - 中国'!P27</f>
        <v>45742</v>
      </c>
      <c r="W27" s="155"/>
      <c r="X27" s="155"/>
      <c r="Y27" s="94"/>
      <c r="Z27" s="94"/>
      <c r="AA27" s="155">
        <f>'1) 日本 - 中国'!U27</f>
        <v>45745</v>
      </c>
    </row>
    <row r="28" spans="1:27" s="31" customFormat="1" ht="15" customHeight="1">
      <c r="A28" s="157">
        <f t="shared" si="14"/>
        <v>45738</v>
      </c>
      <c r="B28" s="157">
        <f t="shared" si="14"/>
        <v>45739</v>
      </c>
      <c r="C28" s="157">
        <f t="shared" ref="C28:C33" si="16">IF(E28="","",E28-3)</f>
        <v>45740</v>
      </c>
      <c r="D28" s="65"/>
      <c r="E28" s="157">
        <f t="shared" ref="E28:E33" si="17">IF(N28="","",N28-2)</f>
        <v>45743</v>
      </c>
      <c r="F28" s="65"/>
      <c r="G28" s="186">
        <f>'1) 日本 - 中国'!A28</f>
        <v>14</v>
      </c>
      <c r="H28" s="87" t="str">
        <f>'1) 日本 - 中国'!B28</f>
        <v>REFLECTION</v>
      </c>
      <c r="I28" s="78">
        <f>'1) 日本 - 中国'!C28</f>
        <v>2513</v>
      </c>
      <c r="J28" s="114" t="s">
        <v>83</v>
      </c>
      <c r="K28" s="115">
        <f>'1) 日本 - 中国'!E28</f>
        <v>2513</v>
      </c>
      <c r="L28" s="85" t="s">
        <v>92</v>
      </c>
      <c r="M28" s="157"/>
      <c r="N28" s="157">
        <f>'1) 日本 - 中国'!H28</f>
        <v>45745</v>
      </c>
      <c r="O28" s="65"/>
      <c r="P28" s="157"/>
      <c r="Q28" s="157"/>
      <c r="R28" s="157">
        <f>'1) 日本 - 中国'!L28</f>
        <v>45748</v>
      </c>
      <c r="S28" s="66">
        <f>'1) 日本 - 中国'!M28</f>
        <v>45748</v>
      </c>
      <c r="T28" s="157">
        <f>'1) 日本 - 中国'!N28</f>
        <v>45748</v>
      </c>
      <c r="U28" s="69">
        <f>'1) 日本 - 中国'!O28</f>
        <v>45749</v>
      </c>
      <c r="V28" s="157">
        <f>'1) 日本 - 中国'!P28</f>
        <v>45749</v>
      </c>
      <c r="W28" s="157"/>
      <c r="X28" s="157"/>
      <c r="Y28" s="69"/>
      <c r="Z28" s="69"/>
      <c r="AA28" s="157">
        <f>'1) 日本 - 中国'!U28</f>
        <v>45752</v>
      </c>
    </row>
    <row r="29" spans="1:27" s="31" customFormat="1" ht="15" customHeight="1">
      <c r="A29" s="156">
        <f t="shared" ref="A29:B29" si="18">IF(B29="","",B29-1)</f>
        <v>45745</v>
      </c>
      <c r="B29" s="156">
        <f t="shared" si="18"/>
        <v>45746</v>
      </c>
      <c r="C29" s="156">
        <f t="shared" si="16"/>
        <v>45747</v>
      </c>
      <c r="D29" s="56"/>
      <c r="E29" s="156">
        <f t="shared" si="17"/>
        <v>45750</v>
      </c>
      <c r="F29" s="56"/>
      <c r="G29" s="55">
        <f>'1) 日本 - 中国'!A29</f>
        <v>15</v>
      </c>
      <c r="H29" s="86" t="str">
        <f>'1) 日本 - 中国'!B29</f>
        <v>REFLECTION</v>
      </c>
      <c r="I29" s="79">
        <f>'1) 日本 - 中国'!C29</f>
        <v>2514</v>
      </c>
      <c r="J29" s="116" t="s">
        <v>83</v>
      </c>
      <c r="K29" s="117">
        <f>'1) 日本 - 中国'!E29</f>
        <v>2514</v>
      </c>
      <c r="L29" s="84" t="s">
        <v>92</v>
      </c>
      <c r="M29" s="56"/>
      <c r="N29" s="156">
        <f>'1) 日本 - 中国'!H29</f>
        <v>45752</v>
      </c>
      <c r="O29" s="57"/>
      <c r="P29" s="156"/>
      <c r="Q29" s="156"/>
      <c r="R29" s="156">
        <f>'1) 日本 - 中国'!L29</f>
        <v>45755</v>
      </c>
      <c r="S29" s="57">
        <f>'1) 日本 - 中国'!M29</f>
        <v>45755</v>
      </c>
      <c r="T29" s="156">
        <f>'1) 日本 - 中国'!N29</f>
        <v>45755</v>
      </c>
      <c r="U29" s="57">
        <f>'1) 日本 - 中国'!O29</f>
        <v>45756</v>
      </c>
      <c r="V29" s="156">
        <f>'1) 日本 - 中国'!P29</f>
        <v>45756</v>
      </c>
      <c r="W29" s="156"/>
      <c r="X29" s="156"/>
      <c r="Y29" s="156"/>
      <c r="Z29" s="156"/>
      <c r="AA29" s="156">
        <f>'1) 日本 - 中国'!U29</f>
        <v>45759</v>
      </c>
    </row>
    <row r="30" spans="1:27" s="31" customFormat="1" ht="15" customHeight="1">
      <c r="A30" s="157">
        <f t="shared" ref="A30:B30" si="19">IF(B30="","",B30-1)</f>
        <v>45752</v>
      </c>
      <c r="B30" s="157">
        <f t="shared" si="19"/>
        <v>45753</v>
      </c>
      <c r="C30" s="157">
        <f t="shared" si="16"/>
        <v>45754</v>
      </c>
      <c r="D30" s="157"/>
      <c r="E30" s="157">
        <f t="shared" si="17"/>
        <v>45757</v>
      </c>
      <c r="F30" s="157"/>
      <c r="G30" s="186">
        <f>'1) 日本 - 中国'!A30</f>
        <v>16</v>
      </c>
      <c r="H30" s="87" t="str">
        <f>'1) 日本 - 中国'!B30</f>
        <v>REFLECTION</v>
      </c>
      <c r="I30" s="78">
        <f>'1) 日本 - 中国'!C30</f>
        <v>2515</v>
      </c>
      <c r="J30" s="114" t="s">
        <v>83</v>
      </c>
      <c r="K30" s="115">
        <f>'1) 日本 - 中国'!E30</f>
        <v>2515</v>
      </c>
      <c r="L30" s="85" t="s">
        <v>92</v>
      </c>
      <c r="M30" s="157"/>
      <c r="N30" s="157">
        <f>'1) 日本 - 中国'!H30</f>
        <v>45759</v>
      </c>
      <c r="O30" s="65"/>
      <c r="P30" s="157"/>
      <c r="Q30" s="157"/>
      <c r="R30" s="157">
        <f>'1) 日本 - 中国'!L30</f>
        <v>45762</v>
      </c>
      <c r="S30" s="66">
        <f>'1) 日本 - 中国'!M30</f>
        <v>45762</v>
      </c>
      <c r="T30" s="157">
        <f>'1) 日本 - 中国'!N30</f>
        <v>45762</v>
      </c>
      <c r="U30" s="66">
        <f>'1) 日本 - 中国'!O30</f>
        <v>45763</v>
      </c>
      <c r="V30" s="157">
        <f>'1) 日本 - 中国'!P30</f>
        <v>45763</v>
      </c>
      <c r="W30" s="157"/>
      <c r="X30" s="157"/>
      <c r="Y30" s="157"/>
      <c r="Z30" s="157"/>
      <c r="AA30" s="157">
        <f>'1) 日本 - 中国'!U30</f>
        <v>45766</v>
      </c>
    </row>
    <row r="31" spans="1:27" s="31" customFormat="1" ht="15" customHeight="1">
      <c r="A31" s="56">
        <f t="shared" ref="A31:B31" si="20">IF(B31="","",B31-1)</f>
        <v>45759</v>
      </c>
      <c r="B31" s="56">
        <f t="shared" si="20"/>
        <v>45760</v>
      </c>
      <c r="C31" s="56">
        <f t="shared" si="16"/>
        <v>45761</v>
      </c>
      <c r="D31" s="56"/>
      <c r="E31" s="56">
        <f t="shared" si="17"/>
        <v>45764</v>
      </c>
      <c r="F31" s="56"/>
      <c r="G31" s="59">
        <f>'1) 日本 - 中国'!A31</f>
        <v>17</v>
      </c>
      <c r="H31" s="86" t="str">
        <f>'1) 日本 - 中国'!B31</f>
        <v>REFLECTION</v>
      </c>
      <c r="I31" s="79">
        <f>'1) 日本 - 中国'!C31</f>
        <v>2516</v>
      </c>
      <c r="J31" s="116" t="s">
        <v>83</v>
      </c>
      <c r="K31" s="117">
        <f>'1) 日本 - 中国'!E31</f>
        <v>2516</v>
      </c>
      <c r="L31" s="84" t="s">
        <v>92</v>
      </c>
      <c r="M31" s="56"/>
      <c r="N31" s="156">
        <f>'1) 日本 - 中国'!H31</f>
        <v>45766</v>
      </c>
      <c r="O31" s="60"/>
      <c r="P31" s="61"/>
      <c r="Q31" s="61"/>
      <c r="R31" s="156">
        <f>'1) 日本 - 中国'!L31</f>
        <v>45769</v>
      </c>
      <c r="S31" s="57">
        <f>'1) 日本 - 中国'!M31</f>
        <v>45769</v>
      </c>
      <c r="T31" s="156">
        <f>'1) 日本 - 中国'!N31</f>
        <v>45769</v>
      </c>
      <c r="U31" s="57">
        <f>'1) 日本 - 中国'!O31</f>
        <v>45770</v>
      </c>
      <c r="V31" s="156">
        <f>'1) 日本 - 中国'!P31</f>
        <v>45770</v>
      </c>
      <c r="W31" s="156"/>
      <c r="X31" s="156"/>
      <c r="Y31" s="58"/>
      <c r="Z31" s="58"/>
      <c r="AA31" s="58">
        <f>'1) 日本 - 中国'!U31</f>
        <v>45773</v>
      </c>
    </row>
    <row r="32" spans="1:27" s="31" customFormat="1" ht="15" customHeight="1">
      <c r="A32" s="65">
        <f t="shared" ref="A32:B32" si="21">IF(B32="","",B32-1)</f>
        <v>45766</v>
      </c>
      <c r="B32" s="65">
        <f t="shared" si="21"/>
        <v>45767</v>
      </c>
      <c r="C32" s="65">
        <f t="shared" si="16"/>
        <v>45768</v>
      </c>
      <c r="D32" s="65"/>
      <c r="E32" s="65">
        <f t="shared" si="17"/>
        <v>45771</v>
      </c>
      <c r="F32" s="65"/>
      <c r="G32" s="62">
        <f>'1) 日本 - 中国'!A32</f>
        <v>18</v>
      </c>
      <c r="H32" s="87" t="str">
        <f>'1) 日本 - 中国'!B32</f>
        <v>REFLECTION</v>
      </c>
      <c r="I32" s="78">
        <f>'1) 日本 - 中国'!C32</f>
        <v>2517</v>
      </c>
      <c r="J32" s="114" t="s">
        <v>83</v>
      </c>
      <c r="K32" s="115">
        <f>'1) 日本 - 中国'!E32</f>
        <v>2517</v>
      </c>
      <c r="L32" s="85" t="s">
        <v>92</v>
      </c>
      <c r="M32" s="65"/>
      <c r="N32" s="157">
        <f>'1) 日本 - 中国'!H32</f>
        <v>45773</v>
      </c>
      <c r="O32" s="67"/>
      <c r="P32" s="68"/>
      <c r="Q32" s="68"/>
      <c r="R32" s="157">
        <f>'1) 日本 - 中国'!L32</f>
        <v>45776</v>
      </c>
      <c r="S32" s="66">
        <f>'1) 日本 - 中国'!M32</f>
        <v>45776</v>
      </c>
      <c r="T32" s="157">
        <f>'1) 日本 - 中国'!N32</f>
        <v>45776</v>
      </c>
      <c r="U32" s="66">
        <f>'1) 日本 - 中国'!O32</f>
        <v>45777</v>
      </c>
      <c r="V32" s="157">
        <f>'1) 日本 - 中国'!P32</f>
        <v>45777</v>
      </c>
      <c r="W32" s="157"/>
      <c r="X32" s="157"/>
      <c r="Y32" s="69"/>
      <c r="Z32" s="69"/>
      <c r="AA32" s="69">
        <f>'1) 日本 - 中国'!U32</f>
        <v>45780</v>
      </c>
    </row>
    <row r="33" spans="1:27" s="118" customFormat="1" ht="15" customHeight="1">
      <c r="A33" s="131">
        <f t="shared" ref="A33:B33" si="22">IF(B33="","",B33-1)</f>
        <v>45773</v>
      </c>
      <c r="B33" s="131">
        <f t="shared" si="22"/>
        <v>45774</v>
      </c>
      <c r="C33" s="131">
        <f t="shared" si="16"/>
        <v>45775</v>
      </c>
      <c r="D33" s="131"/>
      <c r="E33" s="131">
        <f t="shared" si="17"/>
        <v>45778</v>
      </c>
      <c r="F33" s="131"/>
      <c r="G33" s="136">
        <f>'1) 日本 - 中国'!A33</f>
        <v>19</v>
      </c>
      <c r="H33" s="120" t="str">
        <f>'1) 日本 - 中国'!B33</f>
        <v>REFLECTION</v>
      </c>
      <c r="I33" s="121">
        <f>'1) 日本 - 中国'!C33</f>
        <v>2518</v>
      </c>
      <c r="J33" s="122" t="s">
        <v>83</v>
      </c>
      <c r="K33" s="123">
        <f>'1) 日本 - 中国'!E33</f>
        <v>2518</v>
      </c>
      <c r="L33" s="124" t="s">
        <v>92</v>
      </c>
      <c r="M33" s="131"/>
      <c r="N33" s="119">
        <f>'1) 日本 - 中国'!H33</f>
        <v>45780</v>
      </c>
      <c r="O33" s="132"/>
      <c r="P33" s="133"/>
      <c r="Q33" s="133"/>
      <c r="R33" s="119">
        <f>'1) 日本 - 中国'!L33</f>
        <v>45783</v>
      </c>
      <c r="S33" s="134">
        <f>'1) 日本 - 中国'!M33</f>
        <v>45783</v>
      </c>
      <c r="T33" s="119">
        <f>'1) 日本 - 中国'!N33</f>
        <v>45783</v>
      </c>
      <c r="U33" s="134">
        <f>'1) 日本 - 中国'!O33</f>
        <v>45784</v>
      </c>
      <c r="V33" s="119">
        <f>'1) 日本 - 中国'!P33</f>
        <v>45784</v>
      </c>
      <c r="W33" s="119"/>
      <c r="X33" s="119"/>
      <c r="Y33" s="135"/>
      <c r="Z33" s="135"/>
      <c r="AA33" s="135">
        <f>'1) 日本 - 中国'!U33</f>
        <v>45787</v>
      </c>
    </row>
    <row r="34" spans="1:27" s="118" customFormat="1" ht="15" hidden="1" customHeight="1">
      <c r="A34" s="56" t="str">
        <f t="shared" ref="A34:A38" si="23">IF(B34="","",B34-1)</f>
        <v/>
      </c>
      <c r="B34" s="56" t="str">
        <f t="shared" ref="B34:B38" si="24">IF(C34="","",C34-1)</f>
        <v/>
      </c>
      <c r="C34" s="56" t="str">
        <f t="shared" ref="C34:C38" si="25">IF(E34="","",E34-3)</f>
        <v/>
      </c>
      <c r="D34" s="56"/>
      <c r="E34" s="56" t="str">
        <f t="shared" ref="E34:E38" si="26">IF(N34="","",N34-2)</f>
        <v/>
      </c>
      <c r="F34" s="56"/>
      <c r="G34" s="55">
        <f>'1) 日本 - 中国'!A34</f>
        <v>20</v>
      </c>
      <c r="H34" s="86"/>
      <c r="I34" s="79"/>
      <c r="J34" s="116" t="s">
        <v>83</v>
      </c>
      <c r="K34" s="117"/>
      <c r="L34" s="84" t="s">
        <v>92</v>
      </c>
      <c r="M34" s="56"/>
      <c r="N34" s="156"/>
      <c r="O34" s="60"/>
      <c r="P34" s="61"/>
      <c r="Q34" s="156"/>
      <c r="R34" s="156"/>
      <c r="S34" s="57"/>
      <c r="T34" s="156"/>
      <c r="U34" s="57"/>
      <c r="V34" s="156"/>
      <c r="W34" s="156"/>
      <c r="X34" s="156"/>
      <c r="Y34" s="156"/>
      <c r="Z34" s="156"/>
      <c r="AA34" s="156"/>
    </row>
    <row r="35" spans="1:27" s="118" customFormat="1" ht="15" hidden="1" customHeight="1">
      <c r="A35" s="56" t="str">
        <f t="shared" si="23"/>
        <v/>
      </c>
      <c r="B35" s="56" t="str">
        <f t="shared" si="24"/>
        <v/>
      </c>
      <c r="C35" s="56" t="str">
        <f t="shared" si="25"/>
        <v/>
      </c>
      <c r="D35" s="56"/>
      <c r="E35" s="56" t="str">
        <f t="shared" si="26"/>
        <v/>
      </c>
      <c r="F35" s="56"/>
      <c r="G35" s="59">
        <f>'1) 日本 - 中国'!A35</f>
        <v>21</v>
      </c>
      <c r="H35" s="86"/>
      <c r="I35" s="79"/>
      <c r="J35" s="116" t="s">
        <v>83</v>
      </c>
      <c r="K35" s="117"/>
      <c r="L35" s="84" t="s">
        <v>92</v>
      </c>
      <c r="M35" s="56"/>
      <c r="N35" s="156"/>
      <c r="O35" s="60"/>
      <c r="P35" s="61"/>
      <c r="Q35" s="156"/>
      <c r="R35" s="156"/>
      <c r="S35" s="57"/>
      <c r="T35" s="156"/>
      <c r="U35" s="57"/>
      <c r="V35" s="156"/>
      <c r="W35" s="156"/>
      <c r="X35" s="156"/>
      <c r="Y35" s="58"/>
      <c r="Z35" s="58"/>
      <c r="AA35" s="58"/>
    </row>
    <row r="36" spans="1:27" s="118" customFormat="1" ht="15" hidden="1" customHeight="1">
      <c r="A36" s="156" t="str">
        <f t="shared" si="23"/>
        <v/>
      </c>
      <c r="B36" s="156" t="str">
        <f t="shared" si="24"/>
        <v/>
      </c>
      <c r="C36" s="156" t="str">
        <f t="shared" si="25"/>
        <v/>
      </c>
      <c r="D36" s="156"/>
      <c r="E36" s="156" t="str">
        <f t="shared" si="26"/>
        <v/>
      </c>
      <c r="F36" s="156"/>
      <c r="G36" s="55">
        <f>'1) 日本 - 中国'!A36</f>
        <v>22</v>
      </c>
      <c r="H36" s="86"/>
      <c r="I36" s="79"/>
      <c r="J36" s="116" t="s">
        <v>83</v>
      </c>
      <c r="K36" s="117"/>
      <c r="L36" s="84" t="s">
        <v>92</v>
      </c>
      <c r="M36" s="56"/>
      <c r="N36" s="156"/>
      <c r="O36" s="60"/>
      <c r="P36" s="61"/>
      <c r="Q36" s="156"/>
      <c r="R36" s="156"/>
      <c r="S36" s="57"/>
      <c r="T36" s="156"/>
      <c r="U36" s="57"/>
      <c r="V36" s="156"/>
      <c r="W36" s="156"/>
      <c r="X36" s="156"/>
      <c r="Y36" s="156"/>
      <c r="Z36" s="156"/>
      <c r="AA36" s="156"/>
    </row>
    <row r="37" spans="1:27" s="118" customFormat="1" ht="15" hidden="1" customHeight="1">
      <c r="A37" s="56" t="str">
        <f t="shared" si="23"/>
        <v/>
      </c>
      <c r="B37" s="56" t="str">
        <f t="shared" si="24"/>
        <v/>
      </c>
      <c r="C37" s="56" t="str">
        <f t="shared" si="25"/>
        <v/>
      </c>
      <c r="D37" s="56"/>
      <c r="E37" s="56" t="str">
        <f t="shared" si="26"/>
        <v/>
      </c>
      <c r="F37" s="56"/>
      <c r="G37" s="55">
        <f>'1) 日本 - 中国'!A37</f>
        <v>23</v>
      </c>
      <c r="H37" s="86"/>
      <c r="I37" s="79"/>
      <c r="J37" s="116" t="s">
        <v>83</v>
      </c>
      <c r="K37" s="117"/>
      <c r="L37" s="84" t="s">
        <v>92</v>
      </c>
      <c r="M37" s="56"/>
      <c r="N37" s="156"/>
      <c r="O37" s="60"/>
      <c r="P37" s="61"/>
      <c r="Q37" s="156"/>
      <c r="R37" s="156"/>
      <c r="S37" s="57"/>
      <c r="T37" s="156"/>
      <c r="U37" s="57"/>
      <c r="V37" s="156"/>
      <c r="W37" s="156"/>
      <c r="X37" s="156"/>
      <c r="Y37" s="156"/>
      <c r="Z37" s="156"/>
      <c r="AA37" s="156"/>
    </row>
    <row r="38" spans="1:27" s="118" customFormat="1" ht="15" hidden="1" customHeight="1">
      <c r="A38" s="131" t="str">
        <f t="shared" si="23"/>
        <v/>
      </c>
      <c r="B38" s="131" t="str">
        <f t="shared" si="24"/>
        <v/>
      </c>
      <c r="C38" s="131" t="str">
        <f t="shared" si="25"/>
        <v/>
      </c>
      <c r="D38" s="131"/>
      <c r="E38" s="131" t="str">
        <f t="shared" si="26"/>
        <v/>
      </c>
      <c r="F38" s="131"/>
      <c r="G38" s="136">
        <f>'1) 日本 - 中国'!A38</f>
        <v>24</v>
      </c>
      <c r="H38" s="120"/>
      <c r="I38" s="121"/>
      <c r="J38" s="122" t="s">
        <v>83</v>
      </c>
      <c r="K38" s="123"/>
      <c r="L38" s="124" t="s">
        <v>92</v>
      </c>
      <c r="M38" s="131"/>
      <c r="N38" s="119"/>
      <c r="O38" s="132"/>
      <c r="P38" s="133"/>
      <c r="Q38" s="119"/>
      <c r="R38" s="119"/>
      <c r="S38" s="134"/>
      <c r="T38" s="119"/>
      <c r="U38" s="134"/>
      <c r="V38" s="119"/>
      <c r="W38" s="119"/>
      <c r="X38" s="119"/>
      <c r="Y38" s="119"/>
      <c r="Z38" s="119"/>
      <c r="AA38" s="119"/>
    </row>
    <row r="39" spans="1:27" ht="15" customHeight="1">
      <c r="G39" s="31" t="s">
        <v>67</v>
      </c>
      <c r="H39" s="137"/>
      <c r="I39" s="138"/>
      <c r="J39" s="138"/>
      <c r="K39" s="138"/>
      <c r="L39" s="138"/>
      <c r="M39" s="77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118"/>
      <c r="H40" s="118"/>
      <c r="I40" s="118"/>
      <c r="J40" s="118"/>
      <c r="K40" s="118"/>
      <c r="L40" s="118"/>
      <c r="M40" s="130"/>
      <c r="N40" s="118"/>
      <c r="O40" s="118"/>
      <c r="P40" s="118"/>
      <c r="Q40" s="118"/>
      <c r="R40" s="130"/>
      <c r="S40" s="130"/>
      <c r="T40" s="130"/>
      <c r="U40" s="130"/>
      <c r="V40" s="118"/>
      <c r="W40" s="118"/>
      <c r="X40" s="118"/>
      <c r="Y40" s="118"/>
      <c r="Z40" s="130"/>
      <c r="AA40" s="130"/>
    </row>
    <row r="41" spans="1:27" s="31" customFormat="1" ht="15" customHeight="1">
      <c r="G41" s="118"/>
      <c r="H41" s="118"/>
      <c r="I41" s="118"/>
      <c r="J41" s="118"/>
      <c r="K41" s="118"/>
      <c r="L41" s="118"/>
      <c r="M41" s="130"/>
      <c r="N41" s="118"/>
      <c r="O41" s="118"/>
      <c r="P41" s="118"/>
      <c r="Q41" s="118"/>
      <c r="R41" s="130"/>
      <c r="S41" s="130"/>
      <c r="T41" s="130"/>
      <c r="U41" s="130"/>
      <c r="V41" s="118"/>
      <c r="W41" s="118"/>
      <c r="X41" s="118"/>
      <c r="Y41" s="118"/>
      <c r="Z41" s="130"/>
      <c r="AA41" s="130"/>
    </row>
    <row r="42" spans="1:27" s="31" customFormat="1" ht="15" customHeight="1">
      <c r="M42" s="38"/>
      <c r="N42" s="118"/>
      <c r="O42" s="118"/>
      <c r="P42" s="118"/>
      <c r="Q42" s="118"/>
      <c r="R42" s="38"/>
      <c r="S42" s="130"/>
      <c r="T42" s="130"/>
      <c r="U42" s="130"/>
      <c r="V42" s="118"/>
      <c r="W42" s="118"/>
      <c r="X42" s="118"/>
      <c r="Y42" s="118"/>
      <c r="Z42" s="130"/>
      <c r="AA42" s="130"/>
    </row>
    <row r="43" spans="1:27" s="31" customFormat="1" ht="15" customHeight="1"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</row>
    <row r="44" spans="1:27" s="31" customFormat="1" ht="15" customHeight="1"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</row>
    <row r="45" spans="1:27" s="118" customFormat="1" ht="15" customHeight="1">
      <c r="G45" s="140"/>
      <c r="H45" s="141"/>
      <c r="I45" s="142"/>
      <c r="J45" s="142"/>
      <c r="K45" s="142"/>
      <c r="L45" s="142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118" customFormat="1" ht="15" customHeight="1">
      <c r="G46" s="140"/>
      <c r="H46" s="141"/>
      <c r="I46" s="142"/>
      <c r="J46" s="142"/>
      <c r="K46" s="142"/>
      <c r="L46" s="142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118" customFormat="1" ht="15" customHeight="1">
      <c r="G47" s="140"/>
      <c r="H47" s="141"/>
      <c r="I47" s="142"/>
      <c r="J47" s="142"/>
      <c r="K47" s="142"/>
      <c r="L47" s="142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40"/>
      <c r="H48" s="141"/>
      <c r="I48" s="142"/>
      <c r="J48" s="142"/>
      <c r="K48" s="142"/>
      <c r="L48" s="142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40"/>
      <c r="H49" s="141"/>
      <c r="I49" s="142"/>
      <c r="J49" s="142"/>
      <c r="K49" s="142"/>
      <c r="L49" s="142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40"/>
      <c r="H50" s="141"/>
      <c r="I50" s="142"/>
      <c r="J50" s="142"/>
      <c r="K50" s="142"/>
      <c r="L50" s="142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118" customFormat="1" ht="15" customHeight="1">
      <c r="G51" s="140"/>
      <c r="H51" s="141"/>
      <c r="I51" s="142"/>
      <c r="J51" s="142"/>
      <c r="K51" s="142"/>
      <c r="L51" s="142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118" customFormat="1" ht="15" customHeight="1">
      <c r="G52" s="140"/>
      <c r="H52" s="141"/>
      <c r="I52" s="142"/>
      <c r="J52" s="142"/>
      <c r="K52" s="142"/>
      <c r="L52" s="142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118" customFormat="1" ht="15" customHeight="1">
      <c r="G53" s="140"/>
      <c r="H53" s="141"/>
      <c r="I53" s="142"/>
      <c r="J53" s="142"/>
      <c r="K53" s="142"/>
      <c r="L53" s="142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118" customFormat="1" ht="15" customHeight="1">
      <c r="G54" s="140"/>
      <c r="H54" s="141"/>
      <c r="I54" s="142"/>
      <c r="J54" s="142"/>
      <c r="K54" s="142"/>
      <c r="L54" s="142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118" customFormat="1" ht="15" customHeight="1">
      <c r="G55" s="140"/>
      <c r="H55" s="141"/>
      <c r="I55" s="142"/>
      <c r="J55" s="142"/>
      <c r="K55" s="142"/>
      <c r="L55" s="142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118" customFormat="1" ht="15" customHeight="1">
      <c r="G56" s="140"/>
      <c r="H56" s="141"/>
      <c r="I56" s="142"/>
      <c r="J56" s="142"/>
      <c r="K56" s="142"/>
      <c r="L56" s="142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118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118"/>
      <c r="J65" s="118"/>
      <c r="K65" s="118"/>
      <c r="L65" s="118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113"/>
      <c r="B69" s="113"/>
      <c r="C69" s="113"/>
      <c r="D69" s="143"/>
      <c r="E69" s="113"/>
      <c r="F69" s="143"/>
      <c r="G69" s="113"/>
      <c r="H69" s="113"/>
      <c r="I69" s="144"/>
      <c r="J69" s="144"/>
      <c r="K69" s="144"/>
      <c r="L69" s="144"/>
      <c r="M69" s="144"/>
      <c r="N69" s="144"/>
      <c r="O69" s="143"/>
      <c r="P69" s="23"/>
      <c r="Q69" s="143"/>
      <c r="R69" s="144"/>
      <c r="S69" s="113"/>
      <c r="T69" s="23"/>
      <c r="U69" s="113"/>
      <c r="V69" s="113"/>
      <c r="W69" s="23"/>
      <c r="X69" s="23"/>
      <c r="Y69" s="23"/>
      <c r="Z69" s="23"/>
      <c r="AA69" s="23"/>
    </row>
    <row r="70" spans="1:27" ht="15.75" customHeight="1">
      <c r="A70" s="113"/>
      <c r="B70" s="113"/>
      <c r="C70" s="113"/>
      <c r="D70" s="143"/>
      <c r="E70" s="113"/>
      <c r="F70" s="143"/>
      <c r="G70" s="113"/>
      <c r="H70" s="113"/>
      <c r="I70" s="144"/>
      <c r="J70" s="144"/>
      <c r="K70" s="144"/>
      <c r="L70" s="144"/>
      <c r="M70" s="144"/>
      <c r="N70" s="144"/>
      <c r="O70" s="143"/>
      <c r="P70" s="23"/>
      <c r="Q70" s="143"/>
      <c r="R70" s="144"/>
      <c r="S70" s="113"/>
      <c r="T70" s="23"/>
      <c r="U70" s="113"/>
      <c r="V70" s="113"/>
      <c r="W70" s="23"/>
      <c r="X70" s="23"/>
      <c r="Y70" s="23"/>
      <c r="Z70" s="23"/>
      <c r="AA70" s="23"/>
    </row>
    <row r="71" spans="1:27" ht="15.75" customHeight="1">
      <c r="D71" s="22"/>
      <c r="F71" s="22"/>
      <c r="G71" s="145"/>
      <c r="H71" s="145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113"/>
      <c r="H73" s="113"/>
      <c r="I73" s="113"/>
      <c r="J73" s="113"/>
      <c r="K73" s="113"/>
      <c r="L73" s="113"/>
      <c r="M73" s="113"/>
      <c r="N73" s="113"/>
      <c r="O73" s="23"/>
      <c r="P73" s="23"/>
      <c r="Q73" s="23"/>
      <c r="R73" s="113"/>
      <c r="S73" s="113"/>
      <c r="T73" s="23"/>
      <c r="U73" s="113"/>
      <c r="V73" s="113"/>
      <c r="W73" s="23"/>
      <c r="X73" s="23"/>
      <c r="Y73" s="23"/>
      <c r="Z73" s="23"/>
      <c r="AA73" s="23"/>
    </row>
    <row r="74" spans="1:27" ht="15.75" customHeight="1">
      <c r="D74" s="23"/>
      <c r="F74" s="23"/>
      <c r="G74" s="113"/>
      <c r="H74" s="113"/>
      <c r="I74" s="113"/>
      <c r="J74" s="113"/>
      <c r="K74" s="113"/>
      <c r="L74" s="113"/>
      <c r="M74" s="113"/>
      <c r="N74" s="113"/>
      <c r="O74" s="23"/>
      <c r="P74" s="23"/>
      <c r="Q74" s="23"/>
      <c r="R74" s="113"/>
      <c r="S74" s="113"/>
      <c r="T74" s="23"/>
      <c r="U74" s="113"/>
      <c r="V74" s="113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25:G26"/>
    <mergeCell ref="H25:H26"/>
    <mergeCell ref="I25:L25"/>
    <mergeCell ref="I26:J26"/>
    <mergeCell ref="K26:L26"/>
    <mergeCell ref="G1:M3"/>
    <mergeCell ref="R1:T2"/>
    <mergeCell ref="G4:N4"/>
    <mergeCell ref="G8:G9"/>
    <mergeCell ref="H8:H9"/>
    <mergeCell ref="I8:L8"/>
    <mergeCell ref="I9:J9"/>
    <mergeCell ref="K9:L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zoomScale="70" zoomScaleNormal="70" zoomScaleSheetLayoutView="70" workbookViewId="0"/>
  </sheetViews>
  <sheetFormatPr defaultColWidth="7.6328125" defaultRowHeight="15.75" customHeight="1" outlineLevelCol="1"/>
  <cols>
    <col min="1" max="1" width="8.81640625" style="21" customWidth="1"/>
    <col min="2" max="2" width="17.54296875" style="21" bestFit="1" customWidth="1"/>
    <col min="3" max="3" width="6.81640625" style="21" customWidth="1"/>
    <col min="4" max="4" width="3.36328125" style="21" customWidth="1"/>
    <col min="5" max="5" width="6.81640625" style="21" customWidth="1"/>
    <col min="6" max="6" width="3.36328125" style="21" customWidth="1"/>
    <col min="7" max="7" width="13.90625" style="21" hidden="1" customWidth="1" outlineLevel="1"/>
    <col min="8" max="8" width="13.90625" style="21" customWidth="1" collapsed="1"/>
    <col min="9" max="9" width="13.90625" style="21" hidden="1" customWidth="1" outlineLevel="1"/>
    <col min="10" max="10" width="2.36328125" style="21" customWidth="1" collapsed="1"/>
    <col min="11" max="11" width="13.90625" style="21" hidden="1" customWidth="1" outlineLevel="1"/>
    <col min="12" max="12" width="13.90625" style="21" customWidth="1" collapsed="1"/>
    <col min="13" max="16" width="13.90625" style="21" customWidth="1"/>
    <col min="17" max="18" width="13.90625" style="21" hidden="1" customWidth="1" outlineLevel="1"/>
    <col min="19" max="19" width="2.36328125" style="21" customWidth="1" collapsed="1"/>
    <col min="20" max="20" width="13.90625" style="21" hidden="1" customWidth="1" outlineLevel="1"/>
    <col min="21" max="21" width="13.90625" style="21" customWidth="1" collapsed="1"/>
    <col min="22" max="22" width="2.36328125" style="21" customWidth="1"/>
    <col min="23" max="23" width="13.90625" style="21" customWidth="1"/>
    <col min="24" max="24" width="2.36328125" style="21" customWidth="1"/>
    <col min="25" max="27" width="15.81640625" style="21" customWidth="1"/>
    <col min="28" max="38" width="13.81640625" style="21" customWidth="1"/>
    <col min="39" max="16384" width="7.6328125" style="21"/>
  </cols>
  <sheetData>
    <row r="1" spans="1:27" ht="15.75" customHeight="1">
      <c r="A1" s="153"/>
      <c r="B1" s="153"/>
      <c r="C1" s="153"/>
      <c r="D1" s="153"/>
      <c r="E1" s="153"/>
      <c r="F1" s="153"/>
      <c r="G1" s="153"/>
      <c r="H1" s="30"/>
      <c r="I1" s="101"/>
      <c r="J1" s="101"/>
      <c r="K1" s="102"/>
      <c r="L1" s="103"/>
      <c r="M1" s="103"/>
      <c r="N1" s="103"/>
      <c r="O1" s="102"/>
      <c r="P1" s="102"/>
      <c r="Q1" s="102"/>
      <c r="R1" s="102"/>
      <c r="S1" s="102"/>
      <c r="U1" s="104"/>
      <c r="V1" s="102"/>
      <c r="W1" s="104"/>
      <c r="X1" s="102"/>
      <c r="AA1" s="100"/>
    </row>
    <row r="2" spans="1:27" ht="15.75" customHeight="1">
      <c r="A2" s="153"/>
      <c r="B2" s="153"/>
      <c r="C2" s="153"/>
      <c r="D2" s="153"/>
      <c r="E2" s="153"/>
      <c r="F2" s="153"/>
      <c r="G2" s="153"/>
      <c r="H2" s="28"/>
      <c r="I2" s="101"/>
      <c r="J2" s="101"/>
      <c r="K2" s="102"/>
      <c r="L2" s="266" t="s">
        <v>134</v>
      </c>
      <c r="M2" s="266"/>
      <c r="N2" s="266"/>
      <c r="O2" s="266"/>
      <c r="P2" s="266"/>
      <c r="Q2" s="102"/>
      <c r="R2" s="102"/>
      <c r="S2" s="102"/>
      <c r="U2" s="279" t="str">
        <f>'1) 日本 - 中国'!M2</f>
        <v>2025年4月スケジュール</v>
      </c>
      <c r="V2" s="279"/>
      <c r="W2" s="279"/>
      <c r="X2" s="279"/>
      <c r="Y2" s="279"/>
      <c r="AA2" s="100"/>
    </row>
    <row r="3" spans="1:27" ht="15.75" customHeight="1">
      <c r="A3" s="153"/>
      <c r="B3" s="153"/>
      <c r="C3" s="153"/>
      <c r="D3" s="153"/>
      <c r="E3" s="153"/>
      <c r="F3" s="153"/>
      <c r="G3" s="153"/>
      <c r="H3" s="28"/>
      <c r="I3" s="101"/>
      <c r="J3" s="101"/>
      <c r="K3" s="101"/>
      <c r="L3" s="266"/>
      <c r="M3" s="266"/>
      <c r="N3" s="266"/>
      <c r="O3" s="266"/>
      <c r="P3" s="266"/>
      <c r="T3" s="27"/>
      <c r="U3" s="279"/>
      <c r="V3" s="279"/>
      <c r="W3" s="279"/>
      <c r="X3" s="279"/>
      <c r="Y3" s="279"/>
      <c r="Z3" s="27" t="str">
        <f>'1) 日本 - 中国'!T3</f>
        <v>Update：</v>
      </c>
      <c r="AA3" s="149">
        <f>'1) 日本 - 中国'!U3</f>
        <v>45735</v>
      </c>
    </row>
    <row r="4" spans="1:27" ht="15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276" t="s">
        <v>135</v>
      </c>
      <c r="M4" s="276"/>
      <c r="N4" s="276"/>
      <c r="O4" s="276"/>
      <c r="P4" s="276"/>
      <c r="T4" s="106"/>
      <c r="U4" s="89" t="s">
        <v>136</v>
      </c>
      <c r="V4" s="89"/>
      <c r="W4" s="107"/>
      <c r="Z4" s="106" t="str">
        <f>'1) 日本 - 中国'!T4</f>
        <v>Version：</v>
      </c>
      <c r="AA4" s="107" t="str">
        <f>'1) 日本 - 中国'!U4</f>
        <v>No.568</v>
      </c>
    </row>
    <row r="5" spans="1:27" ht="15.75" customHeight="1" thickBot="1">
      <c r="A5" s="108"/>
      <c r="B5" s="108"/>
      <c r="C5" s="109"/>
      <c r="D5" s="109"/>
      <c r="E5" s="109"/>
      <c r="F5" s="109"/>
      <c r="G5" s="108"/>
      <c r="H5" s="109"/>
      <c r="I5" s="109"/>
      <c r="J5" s="109"/>
      <c r="K5" s="109"/>
      <c r="L5" s="109"/>
      <c r="M5" s="109"/>
      <c r="N5" s="109"/>
      <c r="O5" s="110"/>
      <c r="P5" s="110"/>
      <c r="Q5" s="108"/>
      <c r="R5" s="108"/>
      <c r="S5" s="108"/>
      <c r="T5" s="108"/>
      <c r="U5" s="90"/>
      <c r="V5" s="89" t="s">
        <v>4</v>
      </c>
      <c r="W5" s="108"/>
      <c r="X5" s="108"/>
      <c r="Y5" s="108"/>
      <c r="Z5" s="108"/>
      <c r="AA5" s="108"/>
    </row>
    <row r="6" spans="1:27" ht="15" customHeight="1">
      <c r="G6" s="26"/>
      <c r="L6" s="112"/>
      <c r="U6" s="24"/>
      <c r="V6" s="24"/>
    </row>
    <row r="7" spans="1:27" ht="15" customHeight="1">
      <c r="A7" s="152" t="s">
        <v>127</v>
      </c>
      <c r="B7" s="113"/>
      <c r="L7" s="23"/>
      <c r="U7" s="152"/>
      <c r="W7" s="152" t="s">
        <v>138</v>
      </c>
      <c r="Y7" s="152"/>
    </row>
    <row r="8" spans="1:27" ht="15" customHeight="1">
      <c r="A8" s="256" t="s">
        <v>6</v>
      </c>
      <c r="B8" s="235" t="s">
        <v>7</v>
      </c>
      <c r="C8" s="235" t="s">
        <v>8</v>
      </c>
      <c r="D8" s="241"/>
      <c r="E8" s="241"/>
      <c r="F8" s="242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256"/>
      <c r="B9" s="236"/>
      <c r="C9" s="236" t="s">
        <v>85</v>
      </c>
      <c r="D9" s="277"/>
      <c r="E9" s="243" t="s">
        <v>86</v>
      </c>
      <c r="F9" s="245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143</v>
      </c>
      <c r="X9" s="43"/>
      <c r="Y9" s="34" t="s">
        <v>17</v>
      </c>
      <c r="Z9" s="34" t="s">
        <v>54</v>
      </c>
      <c r="AA9" s="34" t="s">
        <v>126</v>
      </c>
    </row>
    <row r="10" spans="1:27" s="31" customFormat="1" ht="15" customHeight="1">
      <c r="A10" s="281">
        <f>'1) 日本 - 中国'!A10</f>
        <v>13</v>
      </c>
      <c r="B10" s="282" t="str">
        <f>'1) 日本 - 中国'!B10</f>
        <v>HAO AN</v>
      </c>
      <c r="C10" s="283">
        <f>'1) 日本 - 中国'!C10</f>
        <v>550</v>
      </c>
      <c r="D10" s="290" t="s">
        <v>84</v>
      </c>
      <c r="E10" s="291">
        <f>'1) 日本 - 中国'!E10</f>
        <v>550</v>
      </c>
      <c r="F10" s="292" t="s">
        <v>92</v>
      </c>
      <c r="G10" s="287"/>
      <c r="H10" s="287" t="str">
        <f>IF('1) 日本 - 中国'!H10="", "", '1) 日本 - 中国'!H10)</f>
        <v>SKIP</v>
      </c>
      <c r="I10" s="287"/>
      <c r="J10" s="287"/>
      <c r="K10" s="287"/>
      <c r="L10" s="288" t="str">
        <f>'1) 日本 - 中国'!L10</f>
        <v>SKIP</v>
      </c>
      <c r="M10" s="289" t="str">
        <f>'1) 日本 - 中国'!M10</f>
        <v>SKIP</v>
      </c>
      <c r="N10" s="289" t="str">
        <f>'1) 日本 - 中国'!N10</f>
        <v>SKIP</v>
      </c>
      <c r="O10" s="287" t="str">
        <f>'1) 日本 - 中国'!O10</f>
        <v>SKIP</v>
      </c>
      <c r="P10" s="289" t="str">
        <f>'1) 日本 - 中国'!P10</f>
        <v>SKIP</v>
      </c>
      <c r="Q10" s="287"/>
      <c r="R10" s="287"/>
      <c r="S10" s="287"/>
      <c r="T10" s="287"/>
      <c r="U10" s="287" t="str">
        <f>'1) 日本 - 中国'!U10</f>
        <v>SKIP</v>
      </c>
      <c r="V10" s="155"/>
      <c r="W10" s="155">
        <f>IF(U10="","",W11-7)</f>
        <v>45750</v>
      </c>
      <c r="X10" s="155"/>
      <c r="Y10" s="155">
        <f>IF(W10="","",W10+2)</f>
        <v>45752</v>
      </c>
      <c r="Z10" s="155">
        <f>IF(Y10="","",Y10+1)</f>
        <v>45753</v>
      </c>
      <c r="AA10" s="155">
        <f>IF(Z10="","",Z10+1)</f>
        <v>45754</v>
      </c>
    </row>
    <row r="11" spans="1:27" s="31" customFormat="1" ht="15" customHeight="1">
      <c r="A11" s="186">
        <f>'1) 日本 - 中国'!A11</f>
        <v>14</v>
      </c>
      <c r="B11" s="87" t="str">
        <f>'1) 日本 - 中国'!B11</f>
        <v>HAO AN</v>
      </c>
      <c r="C11" s="78">
        <f>'1) 日本 - 中国'!C11</f>
        <v>551</v>
      </c>
      <c r="D11" s="114" t="s">
        <v>84</v>
      </c>
      <c r="E11" s="115">
        <f>'1) 日本 - 中国'!E11</f>
        <v>551</v>
      </c>
      <c r="F11" s="85" t="s">
        <v>92</v>
      </c>
      <c r="G11" s="157"/>
      <c r="H11" s="157">
        <f>'1) 日本 - 中国'!H11</f>
        <v>45748</v>
      </c>
      <c r="I11" s="157"/>
      <c r="J11" s="157"/>
      <c r="K11" s="157"/>
      <c r="L11" s="157">
        <f>'1) 日本 - 中国'!L11</f>
        <v>45750</v>
      </c>
      <c r="M11" s="157">
        <f>'1) 日本 - 中国'!M11</f>
        <v>45751</v>
      </c>
      <c r="N11" s="157">
        <f>'1) 日本 - 中国'!N11</f>
        <v>45751</v>
      </c>
      <c r="O11" s="157">
        <f>'1) 日本 - 中国'!O11</f>
        <v>45752</v>
      </c>
      <c r="P11" s="157">
        <f>'1) 日本 - 中国'!P11</f>
        <v>45752</v>
      </c>
      <c r="Q11" s="157"/>
      <c r="R11" s="157"/>
      <c r="S11" s="157"/>
      <c r="T11" s="157"/>
      <c r="U11" s="157">
        <f>'1) 日本 - 中国'!U11</f>
        <v>45755</v>
      </c>
      <c r="V11" s="157"/>
      <c r="W11" s="157">
        <f t="shared" ref="W11:W16" si="0">IF(U11="","",U11+2)</f>
        <v>45757</v>
      </c>
      <c r="X11" s="157"/>
      <c r="Y11" s="157">
        <f t="shared" ref="Y11:Y16" si="1">IF(W11="","",W11+2)</f>
        <v>45759</v>
      </c>
      <c r="Z11" s="157">
        <f t="shared" ref="Z11:AA11" si="2">IF(Y11="","",Y11+1)</f>
        <v>45760</v>
      </c>
      <c r="AA11" s="157">
        <f t="shared" si="2"/>
        <v>45761</v>
      </c>
    </row>
    <row r="12" spans="1:27" s="31" customFormat="1" ht="15" customHeight="1">
      <c r="A12" s="55">
        <f>'1) 日本 - 中国'!A12</f>
        <v>15</v>
      </c>
      <c r="B12" s="86" t="str">
        <f>'1) 日本 - 中国'!B12</f>
        <v>HAO AN</v>
      </c>
      <c r="C12" s="79">
        <f>'1) 日本 - 中国'!C12</f>
        <v>552</v>
      </c>
      <c r="D12" s="116" t="s">
        <v>84</v>
      </c>
      <c r="E12" s="117">
        <f>'1) 日本 - 中国'!E12</f>
        <v>552</v>
      </c>
      <c r="F12" s="84" t="s">
        <v>92</v>
      </c>
      <c r="G12" s="156"/>
      <c r="H12" s="156">
        <f>'1) 日本 - 中国'!H12</f>
        <v>45755</v>
      </c>
      <c r="I12" s="156"/>
      <c r="J12" s="156"/>
      <c r="K12" s="156"/>
      <c r="L12" s="156">
        <f>'1) 日本 - 中国'!L12</f>
        <v>45757</v>
      </c>
      <c r="M12" s="156">
        <f>'1) 日本 - 中国'!M12</f>
        <v>45758</v>
      </c>
      <c r="N12" s="156">
        <f>'1) 日本 - 中国'!N12</f>
        <v>45758</v>
      </c>
      <c r="O12" s="156">
        <f>'1) 日本 - 中国'!O12</f>
        <v>45759</v>
      </c>
      <c r="P12" s="156">
        <f>'1) 日本 - 中国'!P12</f>
        <v>45759</v>
      </c>
      <c r="Q12" s="156"/>
      <c r="R12" s="156"/>
      <c r="S12" s="156"/>
      <c r="T12" s="156"/>
      <c r="U12" s="156">
        <f>'1) 日本 - 中国'!U12</f>
        <v>45762</v>
      </c>
      <c r="V12" s="156"/>
      <c r="W12" s="156">
        <f t="shared" si="0"/>
        <v>45764</v>
      </c>
      <c r="X12" s="156"/>
      <c r="Y12" s="156">
        <f t="shared" si="1"/>
        <v>45766</v>
      </c>
      <c r="Z12" s="156">
        <f t="shared" ref="Z12:AA12" si="3">IF(Y12="","",Y12+1)</f>
        <v>45767</v>
      </c>
      <c r="AA12" s="156">
        <f t="shared" si="3"/>
        <v>45768</v>
      </c>
    </row>
    <row r="13" spans="1:27" s="31" customFormat="1" ht="15" customHeight="1">
      <c r="A13" s="62">
        <f>'1) 日本 - 中国'!A13</f>
        <v>16</v>
      </c>
      <c r="B13" s="87" t="str">
        <f>'1) 日本 - 中国'!B13</f>
        <v>HAO AN</v>
      </c>
      <c r="C13" s="78">
        <f>'1) 日本 - 中国'!C13</f>
        <v>553</v>
      </c>
      <c r="D13" s="114" t="s">
        <v>84</v>
      </c>
      <c r="E13" s="115">
        <f>'1) 日本 - 中国'!E13</f>
        <v>553</v>
      </c>
      <c r="F13" s="85" t="s">
        <v>92</v>
      </c>
      <c r="G13" s="157"/>
      <c r="H13" s="157">
        <f>'1) 日本 - 中国'!H13</f>
        <v>45762</v>
      </c>
      <c r="I13" s="157"/>
      <c r="J13" s="157"/>
      <c r="K13" s="157"/>
      <c r="L13" s="157">
        <f>'1) 日本 - 中国'!L13</f>
        <v>45764</v>
      </c>
      <c r="M13" s="157">
        <f>'1) 日本 - 中国'!M13</f>
        <v>45765</v>
      </c>
      <c r="N13" s="157">
        <f>'1) 日本 - 中国'!N13</f>
        <v>45765</v>
      </c>
      <c r="O13" s="157">
        <f>'1) 日本 - 中国'!O13</f>
        <v>45766</v>
      </c>
      <c r="P13" s="157">
        <f>'1) 日本 - 中国'!P13</f>
        <v>45766</v>
      </c>
      <c r="Q13" s="157"/>
      <c r="R13" s="157"/>
      <c r="S13" s="157"/>
      <c r="T13" s="157"/>
      <c r="U13" s="157">
        <f>'1) 日本 - 中国'!U13</f>
        <v>45769</v>
      </c>
      <c r="V13" s="157"/>
      <c r="W13" s="157">
        <f t="shared" si="0"/>
        <v>45771</v>
      </c>
      <c r="X13" s="157"/>
      <c r="Y13" s="157">
        <f t="shared" si="1"/>
        <v>45773</v>
      </c>
      <c r="Z13" s="157">
        <f t="shared" ref="Z13:AA13" si="4">IF(Y13="","",Y13+1)</f>
        <v>45774</v>
      </c>
      <c r="AA13" s="157">
        <f t="shared" si="4"/>
        <v>45775</v>
      </c>
    </row>
    <row r="14" spans="1:27" s="118" customFormat="1" ht="15" customHeight="1">
      <c r="A14" s="59">
        <f>'1) 日本 - 中国'!A14</f>
        <v>17</v>
      </c>
      <c r="B14" s="86" t="str">
        <f>'1) 日本 - 中国'!B14</f>
        <v>HAO AN</v>
      </c>
      <c r="C14" s="79">
        <f>'1) 日本 - 中国'!C14</f>
        <v>554</v>
      </c>
      <c r="D14" s="116" t="s">
        <v>84</v>
      </c>
      <c r="E14" s="117">
        <f>'1) 日本 - 中国'!E14</f>
        <v>554</v>
      </c>
      <c r="F14" s="84" t="s">
        <v>92</v>
      </c>
      <c r="G14" s="156"/>
      <c r="H14" s="156">
        <f>'1) 日本 - 中国'!H14</f>
        <v>45769</v>
      </c>
      <c r="I14" s="156"/>
      <c r="J14" s="156"/>
      <c r="K14" s="156"/>
      <c r="L14" s="156">
        <f>'1) 日本 - 中国'!L14</f>
        <v>45771</v>
      </c>
      <c r="M14" s="156">
        <f>'1) 日本 - 中国'!M14</f>
        <v>45772</v>
      </c>
      <c r="N14" s="156">
        <f>'1) 日本 - 中国'!N14</f>
        <v>45772</v>
      </c>
      <c r="O14" s="156">
        <f>'1) 日本 - 中国'!O14</f>
        <v>45773</v>
      </c>
      <c r="P14" s="156">
        <f>'1) 日本 - 中国'!P14</f>
        <v>45773</v>
      </c>
      <c r="Q14" s="156"/>
      <c r="R14" s="156"/>
      <c r="S14" s="156"/>
      <c r="T14" s="156"/>
      <c r="U14" s="156">
        <f>'1) 日本 - 中国'!U14</f>
        <v>45776</v>
      </c>
      <c r="V14" s="156"/>
      <c r="W14" s="156">
        <f t="shared" si="0"/>
        <v>45778</v>
      </c>
      <c r="X14" s="156"/>
      <c r="Y14" s="156">
        <f t="shared" si="1"/>
        <v>45780</v>
      </c>
      <c r="Z14" s="156">
        <f t="shared" ref="Z14:AA14" si="5">IF(Y14="","",Y14+1)</f>
        <v>45781</v>
      </c>
      <c r="AA14" s="156">
        <f t="shared" si="5"/>
        <v>45782</v>
      </c>
    </row>
    <row r="15" spans="1:27" s="31" customFormat="1" ht="15" customHeight="1">
      <c r="A15" s="62">
        <f>'1) 日本 - 中国'!A15</f>
        <v>18</v>
      </c>
      <c r="B15" s="87" t="str">
        <f>'1) 日本 - 中国'!B15</f>
        <v>HAO AN</v>
      </c>
      <c r="C15" s="78">
        <f>'1) 日本 - 中国'!C15</f>
        <v>555</v>
      </c>
      <c r="D15" s="114" t="s">
        <v>84</v>
      </c>
      <c r="E15" s="115">
        <f>'1) 日本 - 中国'!E15</f>
        <v>555</v>
      </c>
      <c r="F15" s="85" t="s">
        <v>92</v>
      </c>
      <c r="G15" s="157"/>
      <c r="H15" s="157">
        <f>'1) 日本 - 中国'!H15</f>
        <v>45776</v>
      </c>
      <c r="I15" s="157"/>
      <c r="J15" s="157"/>
      <c r="K15" s="157"/>
      <c r="L15" s="157">
        <f>'1) 日本 - 中国'!L15</f>
        <v>45778</v>
      </c>
      <c r="M15" s="157">
        <f>'1) 日本 - 中国'!M15</f>
        <v>45779</v>
      </c>
      <c r="N15" s="157">
        <f>'1) 日本 - 中国'!N15</f>
        <v>45779</v>
      </c>
      <c r="O15" s="157">
        <f>'1) 日本 - 中国'!O15</f>
        <v>45780</v>
      </c>
      <c r="P15" s="157">
        <f>'1) 日本 - 中国'!P15</f>
        <v>45780</v>
      </c>
      <c r="Q15" s="157"/>
      <c r="R15" s="157"/>
      <c r="S15" s="157"/>
      <c r="T15" s="157"/>
      <c r="U15" s="157">
        <f>'1) 日本 - 中国'!U15</f>
        <v>45783</v>
      </c>
      <c r="V15" s="157"/>
      <c r="W15" s="157">
        <f t="shared" si="0"/>
        <v>45785</v>
      </c>
      <c r="X15" s="157"/>
      <c r="Y15" s="157">
        <f t="shared" si="1"/>
        <v>45787</v>
      </c>
      <c r="Z15" s="157">
        <f t="shared" ref="Z15:AA15" si="6">IF(Y15="","",Y15+1)</f>
        <v>45788</v>
      </c>
      <c r="AA15" s="157">
        <f t="shared" si="6"/>
        <v>45789</v>
      </c>
    </row>
    <row r="16" spans="1:27" s="118" customFormat="1" ht="15" customHeight="1">
      <c r="A16" s="126">
        <f>'1) 日本 - 中国'!A16</f>
        <v>19</v>
      </c>
      <c r="B16" s="120" t="str">
        <f>'1) 日本 - 中国'!B16</f>
        <v>HAO AN</v>
      </c>
      <c r="C16" s="121">
        <f>'1) 日本 - 中国'!C16</f>
        <v>556</v>
      </c>
      <c r="D16" s="122" t="s">
        <v>84</v>
      </c>
      <c r="E16" s="123">
        <f>'1) 日本 - 中国'!E16</f>
        <v>556</v>
      </c>
      <c r="F16" s="124" t="s">
        <v>92</v>
      </c>
      <c r="G16" s="119"/>
      <c r="H16" s="119">
        <f>'1) 日本 - 中国'!H16</f>
        <v>45783</v>
      </c>
      <c r="I16" s="119"/>
      <c r="J16" s="119"/>
      <c r="K16" s="119"/>
      <c r="L16" s="119">
        <f>'1) 日本 - 中国'!L16</f>
        <v>45785</v>
      </c>
      <c r="M16" s="119">
        <f>'1) 日本 - 中国'!M16</f>
        <v>45786</v>
      </c>
      <c r="N16" s="119">
        <f>'1) 日本 - 中国'!N16</f>
        <v>45786</v>
      </c>
      <c r="O16" s="119">
        <f>'1) 日本 - 中国'!O16</f>
        <v>45787</v>
      </c>
      <c r="P16" s="119">
        <f>'1) 日本 - 中国'!P16</f>
        <v>45787</v>
      </c>
      <c r="Q16" s="119"/>
      <c r="R16" s="119"/>
      <c r="S16" s="119"/>
      <c r="T16" s="119"/>
      <c r="U16" s="119">
        <f>'1) 日本 - 中国'!U16</f>
        <v>45790</v>
      </c>
      <c r="V16" s="119"/>
      <c r="W16" s="119">
        <f t="shared" si="0"/>
        <v>45792</v>
      </c>
      <c r="X16" s="119"/>
      <c r="Y16" s="119">
        <f t="shared" si="1"/>
        <v>45794</v>
      </c>
      <c r="Z16" s="119">
        <f t="shared" ref="Z16:AA16" si="7">IF(Y16="","",Y16+1)</f>
        <v>45795</v>
      </c>
      <c r="AA16" s="119">
        <f t="shared" si="7"/>
        <v>45796</v>
      </c>
    </row>
    <row r="17" spans="1:27" s="118" customFormat="1" ht="15" hidden="1" customHeight="1">
      <c r="A17" s="59">
        <f>'1) 日本 - 中国'!A17</f>
        <v>20</v>
      </c>
      <c r="B17" s="86"/>
      <c r="C17" s="79"/>
      <c r="D17" s="116" t="s">
        <v>84</v>
      </c>
      <c r="E17" s="117"/>
      <c r="F17" s="84" t="s">
        <v>92</v>
      </c>
      <c r="G17" s="156"/>
      <c r="H17" s="156"/>
      <c r="I17" s="156"/>
      <c r="J17" s="63"/>
      <c r="K17" s="156"/>
      <c r="L17" s="156"/>
      <c r="M17" s="156"/>
      <c r="N17" s="156"/>
      <c r="O17" s="63"/>
      <c r="P17" s="156"/>
      <c r="Q17" s="156"/>
      <c r="R17" s="156"/>
      <c r="S17" s="156"/>
      <c r="T17" s="156"/>
      <c r="U17" s="125"/>
      <c r="V17" s="156"/>
      <c r="W17" s="125" t="str">
        <f t="shared" ref="W17:W21" si="8">IF(U17="","",U17+2)</f>
        <v/>
      </c>
      <c r="X17" s="156"/>
      <c r="Y17" s="156" t="str">
        <f t="shared" ref="Y17:Y21" si="9">IF(W17="","",W17+2)</f>
        <v/>
      </c>
      <c r="Z17" s="156" t="str">
        <f t="shared" ref="Z17:Z21" si="10">IF(Y17="","",Y17+1)</f>
        <v/>
      </c>
      <c r="AA17" s="156" t="str">
        <f t="shared" ref="AA17:AA21" si="11">IF(Z17="","",Z17+1)</f>
        <v/>
      </c>
    </row>
    <row r="18" spans="1:27" s="118" customFormat="1" ht="15" hidden="1" customHeight="1">
      <c r="A18" s="59">
        <f>'1) 日本 - 中国'!A18</f>
        <v>21</v>
      </c>
      <c r="B18" s="86"/>
      <c r="C18" s="79"/>
      <c r="D18" s="116" t="s">
        <v>84</v>
      </c>
      <c r="E18" s="117"/>
      <c r="F18" s="84" t="s">
        <v>92</v>
      </c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25"/>
      <c r="V18" s="156"/>
      <c r="W18" s="125" t="str">
        <f t="shared" si="8"/>
        <v/>
      </c>
      <c r="X18" s="156"/>
      <c r="Y18" s="156" t="str">
        <f t="shared" si="9"/>
        <v/>
      </c>
      <c r="Z18" s="156" t="str">
        <f t="shared" si="10"/>
        <v/>
      </c>
      <c r="AA18" s="156" t="str">
        <f t="shared" si="11"/>
        <v/>
      </c>
    </row>
    <row r="19" spans="1:27" s="118" customFormat="1" ht="15" hidden="1" customHeight="1">
      <c r="A19" s="59">
        <f>'1) 日本 - 中国'!A19</f>
        <v>22</v>
      </c>
      <c r="B19" s="86"/>
      <c r="C19" s="79"/>
      <c r="D19" s="116" t="s">
        <v>84</v>
      </c>
      <c r="E19" s="117"/>
      <c r="F19" s="84" t="s">
        <v>92</v>
      </c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25"/>
      <c r="V19" s="156"/>
      <c r="W19" s="125" t="str">
        <f t="shared" si="8"/>
        <v/>
      </c>
      <c r="X19" s="156"/>
      <c r="Y19" s="156" t="str">
        <f t="shared" si="9"/>
        <v/>
      </c>
      <c r="Z19" s="156" t="str">
        <f t="shared" si="10"/>
        <v/>
      </c>
      <c r="AA19" s="156" t="str">
        <f t="shared" si="11"/>
        <v/>
      </c>
    </row>
    <row r="20" spans="1:27" s="118" customFormat="1" ht="15" hidden="1" customHeight="1">
      <c r="A20" s="59">
        <f>'1) 日本 - 中国'!A20</f>
        <v>23</v>
      </c>
      <c r="B20" s="86"/>
      <c r="C20" s="79"/>
      <c r="D20" s="116" t="s">
        <v>84</v>
      </c>
      <c r="E20" s="117"/>
      <c r="F20" s="84" t="s">
        <v>92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25"/>
      <c r="V20" s="156"/>
      <c r="W20" s="125" t="str">
        <f t="shared" si="8"/>
        <v/>
      </c>
      <c r="X20" s="156"/>
      <c r="Y20" s="156" t="str">
        <f t="shared" si="9"/>
        <v/>
      </c>
      <c r="Z20" s="156" t="str">
        <f t="shared" si="10"/>
        <v/>
      </c>
      <c r="AA20" s="156" t="str">
        <f t="shared" si="11"/>
        <v/>
      </c>
    </row>
    <row r="21" spans="1:27" s="118" customFormat="1" ht="15" hidden="1" customHeight="1">
      <c r="A21" s="126">
        <f>'1) 日本 - 中国'!A21</f>
        <v>24</v>
      </c>
      <c r="B21" s="120"/>
      <c r="C21" s="121"/>
      <c r="D21" s="127" t="s">
        <v>84</v>
      </c>
      <c r="E21" s="128"/>
      <c r="F21" s="124" t="s">
        <v>92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29"/>
      <c r="V21" s="119"/>
      <c r="W21" s="129" t="str">
        <f t="shared" si="8"/>
        <v/>
      </c>
      <c r="X21" s="119"/>
      <c r="Y21" s="119" t="str">
        <f t="shared" si="9"/>
        <v/>
      </c>
      <c r="Z21" s="119" t="str">
        <f t="shared" si="10"/>
        <v/>
      </c>
      <c r="AA21" s="119" t="str">
        <f t="shared" si="11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11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52" t="s">
        <v>130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52"/>
      <c r="W24" s="152" t="str">
        <f>W7</f>
        <v>【CT2】上海 → 台湾</v>
      </c>
      <c r="Y24" s="152"/>
    </row>
    <row r="25" spans="1:27" ht="15" customHeight="1">
      <c r="A25" s="257" t="s">
        <v>6</v>
      </c>
      <c r="B25" s="237" t="s">
        <v>7</v>
      </c>
      <c r="C25" s="237" t="s">
        <v>8</v>
      </c>
      <c r="D25" s="246"/>
      <c r="E25" s="246"/>
      <c r="F25" s="247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2">Y8</f>
        <v>基隆</v>
      </c>
      <c r="Z25" s="39" t="str">
        <f t="shared" si="12"/>
        <v>台中</v>
      </c>
      <c r="AA25" s="39" t="str">
        <f t="shared" si="12"/>
        <v>高雄</v>
      </c>
    </row>
    <row r="26" spans="1:27" ht="15" customHeight="1">
      <c r="A26" s="257"/>
      <c r="B26" s="238"/>
      <c r="C26" s="238" t="s">
        <v>85</v>
      </c>
      <c r="D26" s="278"/>
      <c r="E26" s="250" t="s">
        <v>86</v>
      </c>
      <c r="F26" s="249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144</v>
      </c>
      <c r="X26" s="36"/>
      <c r="Y26" s="50" t="str">
        <f t="shared" si="12"/>
        <v>土/SAT</v>
      </c>
      <c r="Z26" s="50" t="str">
        <f t="shared" si="12"/>
        <v>日/SUN</v>
      </c>
      <c r="AA26" s="40" t="str">
        <f t="shared" si="12"/>
        <v>翌週月/MON</v>
      </c>
    </row>
    <row r="27" spans="1:27" s="31" customFormat="1" ht="15" customHeight="1">
      <c r="A27" s="189">
        <f>'1) 日本 - 中国'!A27</f>
        <v>13</v>
      </c>
      <c r="B27" s="188" t="str">
        <f>'1) 日本 - 中国'!B27</f>
        <v>REFLECTION</v>
      </c>
      <c r="C27" s="79">
        <f>'1) 日本 - 中国'!C27</f>
        <v>2512</v>
      </c>
      <c r="D27" s="116" t="s">
        <v>83</v>
      </c>
      <c r="E27" s="117">
        <f>'1) 日本 - 中国'!E27</f>
        <v>2512</v>
      </c>
      <c r="F27" s="84" t="s">
        <v>92</v>
      </c>
      <c r="G27" s="92"/>
      <c r="H27" s="155">
        <f>IF('1) 日本 - 中国'!H27="", "", '1) 日本 - 中国'!H27)</f>
        <v>45738</v>
      </c>
      <c r="I27" s="93"/>
      <c r="J27" s="155"/>
      <c r="K27" s="155"/>
      <c r="L27" s="155">
        <f>'1) 日本 - 中国'!L27</f>
        <v>45741</v>
      </c>
      <c r="M27" s="93">
        <f>'1) 日本 - 中国'!M27</f>
        <v>45741</v>
      </c>
      <c r="N27" s="155">
        <f>'1) 日本 - 中国'!N27</f>
        <v>45741</v>
      </c>
      <c r="O27" s="93">
        <f>'1) 日本 - 中国'!O27</f>
        <v>45742</v>
      </c>
      <c r="P27" s="155">
        <f>'1) 日本 - 中国'!P27</f>
        <v>45742</v>
      </c>
      <c r="Q27" s="155"/>
      <c r="R27" s="155"/>
      <c r="S27" s="94"/>
      <c r="T27" s="94"/>
      <c r="U27" s="155">
        <f>'1) 日本 - 中国'!U27</f>
        <v>45745</v>
      </c>
      <c r="V27" s="94"/>
      <c r="W27" s="155">
        <f>IF(U27="","",U27+5)</f>
        <v>45750</v>
      </c>
      <c r="X27" s="94"/>
      <c r="Y27" s="155">
        <f t="shared" ref="Y27:Y28" si="13">IF(W27="","",W27+2)</f>
        <v>45752</v>
      </c>
      <c r="Z27" s="155">
        <f t="shared" ref="Z27:AA27" si="14">IF(Y27="","",Y27+1)</f>
        <v>45753</v>
      </c>
      <c r="AA27" s="155">
        <f t="shared" si="14"/>
        <v>45754</v>
      </c>
    </row>
    <row r="28" spans="1:27" s="31" customFormat="1" ht="15" customHeight="1">
      <c r="A28" s="186">
        <f>'1) 日本 - 中国'!A28</f>
        <v>14</v>
      </c>
      <c r="B28" s="87" t="str">
        <f>'1) 日本 - 中国'!B28</f>
        <v>REFLECTION</v>
      </c>
      <c r="C28" s="78">
        <f>'1) 日本 - 中国'!C28</f>
        <v>2513</v>
      </c>
      <c r="D28" s="114" t="s">
        <v>83</v>
      </c>
      <c r="E28" s="115">
        <f>'1) 日本 - 中国'!E28</f>
        <v>2513</v>
      </c>
      <c r="F28" s="85" t="s">
        <v>92</v>
      </c>
      <c r="G28" s="157"/>
      <c r="H28" s="157">
        <f>'1) 日本 - 中国'!H28</f>
        <v>45745</v>
      </c>
      <c r="I28" s="65"/>
      <c r="J28" s="157"/>
      <c r="K28" s="157"/>
      <c r="L28" s="157">
        <f>'1) 日本 - 中国'!L28</f>
        <v>45748</v>
      </c>
      <c r="M28" s="66">
        <f>'1) 日本 - 中国'!M28</f>
        <v>45748</v>
      </c>
      <c r="N28" s="157">
        <f>'1) 日本 - 中国'!N28</f>
        <v>45748</v>
      </c>
      <c r="O28" s="69">
        <f>'1) 日本 - 中国'!O28</f>
        <v>45749</v>
      </c>
      <c r="P28" s="157">
        <f>'1) 日本 - 中国'!P28</f>
        <v>45749</v>
      </c>
      <c r="Q28" s="157"/>
      <c r="R28" s="157"/>
      <c r="S28" s="69"/>
      <c r="T28" s="69"/>
      <c r="U28" s="157">
        <f>'1) 日本 - 中国'!U28</f>
        <v>45752</v>
      </c>
      <c r="V28" s="157"/>
      <c r="W28" s="157">
        <f t="shared" ref="W28" si="15">IF(U28="","",U28+5)</f>
        <v>45757</v>
      </c>
      <c r="X28" s="157"/>
      <c r="Y28" s="157">
        <f t="shared" si="13"/>
        <v>45759</v>
      </c>
      <c r="Z28" s="157">
        <f t="shared" ref="Z28:AA28" si="16">IF(Y28="","",Y28+1)</f>
        <v>45760</v>
      </c>
      <c r="AA28" s="157">
        <f t="shared" si="16"/>
        <v>45761</v>
      </c>
    </row>
    <row r="29" spans="1:27" s="31" customFormat="1" ht="15" customHeight="1">
      <c r="A29" s="55">
        <f>'1) 日本 - 中国'!A29</f>
        <v>15</v>
      </c>
      <c r="B29" s="86" t="str">
        <f>'1) 日本 - 中国'!B29</f>
        <v>REFLECTION</v>
      </c>
      <c r="C29" s="79">
        <f>'1) 日本 - 中国'!C29</f>
        <v>2514</v>
      </c>
      <c r="D29" s="116" t="s">
        <v>83</v>
      </c>
      <c r="E29" s="117">
        <f>'1) 日本 - 中国'!E29</f>
        <v>2514</v>
      </c>
      <c r="F29" s="84" t="s">
        <v>92</v>
      </c>
      <c r="G29" s="56"/>
      <c r="H29" s="156">
        <f>'1) 日本 - 中国'!H29</f>
        <v>45752</v>
      </c>
      <c r="I29" s="57"/>
      <c r="J29" s="156"/>
      <c r="K29" s="156"/>
      <c r="L29" s="156">
        <f>'1) 日本 - 中国'!L29</f>
        <v>45755</v>
      </c>
      <c r="M29" s="57">
        <f>'1) 日本 - 中国'!M29</f>
        <v>45755</v>
      </c>
      <c r="N29" s="156">
        <f>'1) 日本 - 中国'!N29</f>
        <v>45755</v>
      </c>
      <c r="O29" s="57">
        <f>'1) 日本 - 中国'!O29</f>
        <v>45756</v>
      </c>
      <c r="P29" s="156">
        <f>'1) 日本 - 中国'!P29</f>
        <v>45756</v>
      </c>
      <c r="Q29" s="156"/>
      <c r="R29" s="156"/>
      <c r="S29" s="156"/>
      <c r="T29" s="156"/>
      <c r="U29" s="156">
        <f>'1) 日本 - 中国'!U29</f>
        <v>45759</v>
      </c>
      <c r="V29" s="156"/>
      <c r="W29" s="156">
        <f>IF(U29="","",U29+5)</f>
        <v>45764</v>
      </c>
      <c r="X29" s="156"/>
      <c r="Y29" s="156">
        <f>IF(W29="","",W29+2)</f>
        <v>45766</v>
      </c>
      <c r="Z29" s="156">
        <f>IF(Y29="","",Y29+1)</f>
        <v>45767</v>
      </c>
      <c r="AA29" s="156">
        <f>IF(Z29="","",Z29+1)</f>
        <v>45768</v>
      </c>
    </row>
    <row r="30" spans="1:27" s="31" customFormat="1" ht="15" customHeight="1">
      <c r="A30" s="186">
        <f>'1) 日本 - 中国'!A30</f>
        <v>16</v>
      </c>
      <c r="B30" s="87" t="str">
        <f>'1) 日本 - 中国'!B30</f>
        <v>REFLECTION</v>
      </c>
      <c r="C30" s="78">
        <f>'1) 日本 - 中国'!C30</f>
        <v>2515</v>
      </c>
      <c r="D30" s="114" t="s">
        <v>83</v>
      </c>
      <c r="E30" s="115">
        <f>'1) 日本 - 中国'!E30</f>
        <v>2515</v>
      </c>
      <c r="F30" s="85" t="s">
        <v>92</v>
      </c>
      <c r="G30" s="157"/>
      <c r="H30" s="157">
        <f>'1) 日本 - 中国'!H30</f>
        <v>45759</v>
      </c>
      <c r="I30" s="65"/>
      <c r="J30" s="157"/>
      <c r="K30" s="157"/>
      <c r="L30" s="157">
        <f>'1) 日本 - 中国'!L30</f>
        <v>45762</v>
      </c>
      <c r="M30" s="66">
        <f>'1) 日本 - 中国'!M30</f>
        <v>45762</v>
      </c>
      <c r="N30" s="157">
        <f>'1) 日本 - 中国'!N30</f>
        <v>45762</v>
      </c>
      <c r="O30" s="66">
        <f>'1) 日本 - 中国'!O30</f>
        <v>45763</v>
      </c>
      <c r="P30" s="157">
        <f>'1) 日本 - 中国'!P30</f>
        <v>45763</v>
      </c>
      <c r="Q30" s="157"/>
      <c r="R30" s="157"/>
      <c r="S30" s="157"/>
      <c r="T30" s="157"/>
      <c r="U30" s="157">
        <f>'1) 日本 - 中国'!U30</f>
        <v>45766</v>
      </c>
      <c r="V30" s="157"/>
      <c r="W30" s="157">
        <f t="shared" ref="W30:W33" si="17">IF(U30="","",U30+5)</f>
        <v>45771</v>
      </c>
      <c r="X30" s="157"/>
      <c r="Y30" s="157">
        <f t="shared" ref="Y30:Y33" si="18">IF(W30="","",W30+2)</f>
        <v>45773</v>
      </c>
      <c r="Z30" s="157">
        <f t="shared" ref="Z30:AA30" si="19">IF(Y30="","",Y30+1)</f>
        <v>45774</v>
      </c>
      <c r="AA30" s="157">
        <f t="shared" si="19"/>
        <v>45775</v>
      </c>
    </row>
    <row r="31" spans="1:27" s="31" customFormat="1" ht="15" customHeight="1">
      <c r="A31" s="59">
        <f>'1) 日本 - 中国'!A31</f>
        <v>17</v>
      </c>
      <c r="B31" s="86" t="str">
        <f>'1) 日本 - 中国'!B31</f>
        <v>REFLECTION</v>
      </c>
      <c r="C31" s="79">
        <f>'1) 日本 - 中国'!C31</f>
        <v>2516</v>
      </c>
      <c r="D31" s="116" t="s">
        <v>83</v>
      </c>
      <c r="E31" s="117">
        <f>'1) 日本 - 中国'!E31</f>
        <v>2516</v>
      </c>
      <c r="F31" s="84" t="s">
        <v>92</v>
      </c>
      <c r="G31" s="56"/>
      <c r="H31" s="156">
        <f>'1) 日本 - 中国'!H31</f>
        <v>45766</v>
      </c>
      <c r="I31" s="60"/>
      <c r="J31" s="61"/>
      <c r="K31" s="61"/>
      <c r="L31" s="156">
        <f>'1) 日本 - 中国'!L31</f>
        <v>45769</v>
      </c>
      <c r="M31" s="57">
        <f>'1) 日本 - 中国'!M31</f>
        <v>45769</v>
      </c>
      <c r="N31" s="156">
        <f>'1) 日本 - 中国'!N31</f>
        <v>45769</v>
      </c>
      <c r="O31" s="57">
        <f>'1) 日本 - 中国'!O31</f>
        <v>45770</v>
      </c>
      <c r="P31" s="156">
        <f>'1) 日本 - 中国'!P31</f>
        <v>45770</v>
      </c>
      <c r="Q31" s="156"/>
      <c r="R31" s="156"/>
      <c r="S31" s="58"/>
      <c r="T31" s="58"/>
      <c r="U31" s="58">
        <f>'1) 日本 - 中国'!U31</f>
        <v>45773</v>
      </c>
      <c r="V31" s="58"/>
      <c r="W31" s="58">
        <f t="shared" si="17"/>
        <v>45778</v>
      </c>
      <c r="X31" s="58"/>
      <c r="Y31" s="56">
        <f t="shared" si="18"/>
        <v>45780</v>
      </c>
      <c r="Z31" s="56">
        <f t="shared" ref="Z31:AA31" si="20">IF(Y31="","",Y31+1)</f>
        <v>45781</v>
      </c>
      <c r="AA31" s="156">
        <f t="shared" si="20"/>
        <v>45782</v>
      </c>
    </row>
    <row r="32" spans="1:27" s="31" customFormat="1" ht="15" customHeight="1">
      <c r="A32" s="62">
        <f>'1) 日本 - 中国'!A32</f>
        <v>18</v>
      </c>
      <c r="B32" s="87" t="str">
        <f>'1) 日本 - 中国'!B32</f>
        <v>REFLECTION</v>
      </c>
      <c r="C32" s="78">
        <f>'1) 日本 - 中国'!C32</f>
        <v>2517</v>
      </c>
      <c r="D32" s="114" t="s">
        <v>83</v>
      </c>
      <c r="E32" s="115">
        <f>'1) 日本 - 中国'!E32</f>
        <v>2517</v>
      </c>
      <c r="F32" s="85" t="s">
        <v>92</v>
      </c>
      <c r="G32" s="65"/>
      <c r="H32" s="157">
        <f>'1) 日本 - 中国'!H32</f>
        <v>45773</v>
      </c>
      <c r="I32" s="67"/>
      <c r="J32" s="68"/>
      <c r="K32" s="68"/>
      <c r="L32" s="157">
        <f>'1) 日本 - 中国'!L32</f>
        <v>45776</v>
      </c>
      <c r="M32" s="66">
        <f>'1) 日本 - 中国'!M32</f>
        <v>45776</v>
      </c>
      <c r="N32" s="157">
        <f>'1) 日本 - 中国'!N32</f>
        <v>45776</v>
      </c>
      <c r="O32" s="66">
        <f>'1) 日本 - 中国'!O32</f>
        <v>45777</v>
      </c>
      <c r="P32" s="157">
        <f>'1) 日本 - 中国'!P32</f>
        <v>45777</v>
      </c>
      <c r="Q32" s="157"/>
      <c r="R32" s="157"/>
      <c r="S32" s="69"/>
      <c r="T32" s="69"/>
      <c r="U32" s="69">
        <f>'1) 日本 - 中国'!U32</f>
        <v>45780</v>
      </c>
      <c r="V32" s="69"/>
      <c r="W32" s="69">
        <f t="shared" si="17"/>
        <v>45785</v>
      </c>
      <c r="X32" s="69"/>
      <c r="Y32" s="65">
        <f t="shared" si="18"/>
        <v>45787</v>
      </c>
      <c r="Z32" s="65">
        <f t="shared" ref="Z32:AA32" si="21">IF(Y32="","",Y32+1)</f>
        <v>45788</v>
      </c>
      <c r="AA32" s="157">
        <f t="shared" si="21"/>
        <v>45789</v>
      </c>
    </row>
    <row r="33" spans="1:27" s="118" customFormat="1" ht="15" customHeight="1">
      <c r="A33" s="136">
        <f>'1) 日本 - 中国'!A33</f>
        <v>19</v>
      </c>
      <c r="B33" s="120" t="str">
        <f>'1) 日本 - 中国'!B33</f>
        <v>REFLECTION</v>
      </c>
      <c r="C33" s="121">
        <f>'1) 日本 - 中国'!C33</f>
        <v>2518</v>
      </c>
      <c r="D33" s="122" t="s">
        <v>83</v>
      </c>
      <c r="E33" s="123">
        <f>'1) 日本 - 中国'!E33</f>
        <v>2518</v>
      </c>
      <c r="F33" s="124" t="s">
        <v>92</v>
      </c>
      <c r="G33" s="131"/>
      <c r="H33" s="119">
        <f>'1) 日本 - 中国'!H33</f>
        <v>45780</v>
      </c>
      <c r="I33" s="132"/>
      <c r="J33" s="133"/>
      <c r="K33" s="133"/>
      <c r="L33" s="119">
        <f>'1) 日本 - 中国'!L33</f>
        <v>45783</v>
      </c>
      <c r="M33" s="134">
        <f>'1) 日本 - 中国'!M33</f>
        <v>45783</v>
      </c>
      <c r="N33" s="119">
        <f>'1) 日本 - 中国'!N33</f>
        <v>45783</v>
      </c>
      <c r="O33" s="134">
        <f>'1) 日本 - 中国'!O33</f>
        <v>45784</v>
      </c>
      <c r="P33" s="119">
        <f>'1) 日本 - 中国'!P33</f>
        <v>45784</v>
      </c>
      <c r="Q33" s="119"/>
      <c r="R33" s="119"/>
      <c r="S33" s="135"/>
      <c r="T33" s="135"/>
      <c r="U33" s="135">
        <f>'1) 日本 - 中国'!U33</f>
        <v>45787</v>
      </c>
      <c r="V33" s="135"/>
      <c r="W33" s="135">
        <f t="shared" si="17"/>
        <v>45792</v>
      </c>
      <c r="X33" s="135"/>
      <c r="Y33" s="131">
        <f t="shared" si="18"/>
        <v>45794</v>
      </c>
      <c r="Z33" s="131">
        <f t="shared" ref="Z33:AA33" si="22">IF(Y33="","",Y33+1)</f>
        <v>45795</v>
      </c>
      <c r="AA33" s="119">
        <f t="shared" si="22"/>
        <v>45796</v>
      </c>
    </row>
    <row r="34" spans="1:27" s="118" customFormat="1" ht="15" hidden="1" customHeight="1">
      <c r="A34" s="55">
        <f>'1) 日本 - 中国'!A34</f>
        <v>20</v>
      </c>
      <c r="B34" s="86"/>
      <c r="C34" s="79"/>
      <c r="D34" s="116" t="s">
        <v>83</v>
      </c>
      <c r="E34" s="117"/>
      <c r="F34" s="84" t="s">
        <v>92</v>
      </c>
      <c r="G34" s="56"/>
      <c r="H34" s="156"/>
      <c r="I34" s="60"/>
      <c r="J34" s="61"/>
      <c r="K34" s="156"/>
      <c r="L34" s="156"/>
      <c r="M34" s="57"/>
      <c r="N34" s="156"/>
      <c r="O34" s="57"/>
      <c r="P34" s="156"/>
      <c r="Q34" s="156"/>
      <c r="R34" s="156"/>
      <c r="S34" s="156"/>
      <c r="T34" s="156"/>
      <c r="U34" s="156"/>
      <c r="V34" s="156"/>
      <c r="W34" s="156" t="str">
        <f t="shared" ref="W34:W37" si="23">IF(U34="","",U34+5)</f>
        <v/>
      </c>
      <c r="X34" s="156"/>
      <c r="Y34" s="56" t="str">
        <f t="shared" ref="Y34:Y37" si="24">IF(W34="","",W34+2)</f>
        <v/>
      </c>
      <c r="Z34" s="56" t="str">
        <f t="shared" ref="Z34:Z37" si="25">IF(Y34="","",Y34+1)</f>
        <v/>
      </c>
      <c r="AA34" s="156" t="str">
        <f t="shared" ref="AA34:AA37" si="26">IF(Z34="","",Z34+1)</f>
        <v/>
      </c>
    </row>
    <row r="35" spans="1:27" s="118" customFormat="1" ht="15" hidden="1" customHeight="1">
      <c r="A35" s="59">
        <f>'1) 日本 - 中国'!A35</f>
        <v>21</v>
      </c>
      <c r="B35" s="86"/>
      <c r="C35" s="79"/>
      <c r="D35" s="116" t="s">
        <v>83</v>
      </c>
      <c r="E35" s="117"/>
      <c r="F35" s="84" t="s">
        <v>92</v>
      </c>
      <c r="G35" s="56"/>
      <c r="H35" s="156"/>
      <c r="I35" s="60"/>
      <c r="J35" s="61"/>
      <c r="K35" s="156"/>
      <c r="L35" s="156"/>
      <c r="M35" s="57"/>
      <c r="N35" s="156"/>
      <c r="O35" s="57"/>
      <c r="P35" s="156"/>
      <c r="Q35" s="156"/>
      <c r="R35" s="156"/>
      <c r="S35" s="58"/>
      <c r="T35" s="58"/>
      <c r="U35" s="58"/>
      <c r="V35" s="58"/>
      <c r="W35" s="58" t="str">
        <f t="shared" si="23"/>
        <v/>
      </c>
      <c r="X35" s="58"/>
      <c r="Y35" s="56" t="str">
        <f t="shared" si="24"/>
        <v/>
      </c>
      <c r="Z35" s="56" t="str">
        <f t="shared" si="25"/>
        <v/>
      </c>
      <c r="AA35" s="56" t="str">
        <f t="shared" si="26"/>
        <v/>
      </c>
    </row>
    <row r="36" spans="1:27" s="118" customFormat="1" ht="15" hidden="1" customHeight="1">
      <c r="A36" s="55">
        <f>'1) 日本 - 中国'!A36</f>
        <v>22</v>
      </c>
      <c r="B36" s="86"/>
      <c r="C36" s="79"/>
      <c r="D36" s="116" t="s">
        <v>83</v>
      </c>
      <c r="E36" s="117"/>
      <c r="F36" s="84" t="s">
        <v>92</v>
      </c>
      <c r="G36" s="56"/>
      <c r="H36" s="156"/>
      <c r="I36" s="60"/>
      <c r="J36" s="61"/>
      <c r="K36" s="156"/>
      <c r="L36" s="156"/>
      <c r="M36" s="57"/>
      <c r="N36" s="156"/>
      <c r="O36" s="57"/>
      <c r="P36" s="156"/>
      <c r="Q36" s="156"/>
      <c r="R36" s="156"/>
      <c r="S36" s="156"/>
      <c r="T36" s="156"/>
      <c r="U36" s="156"/>
      <c r="V36" s="156"/>
      <c r="W36" s="156" t="str">
        <f t="shared" si="23"/>
        <v/>
      </c>
      <c r="X36" s="156"/>
      <c r="Y36" s="156" t="str">
        <f t="shared" si="24"/>
        <v/>
      </c>
      <c r="Z36" s="156" t="str">
        <f t="shared" si="25"/>
        <v/>
      </c>
      <c r="AA36" s="156" t="str">
        <f t="shared" si="26"/>
        <v/>
      </c>
    </row>
    <row r="37" spans="1:27" s="118" customFormat="1" ht="15" hidden="1" customHeight="1">
      <c r="A37" s="55">
        <f>'1) 日本 - 中国'!A37</f>
        <v>23</v>
      </c>
      <c r="B37" s="86"/>
      <c r="C37" s="79"/>
      <c r="D37" s="116" t="s">
        <v>83</v>
      </c>
      <c r="E37" s="117"/>
      <c r="F37" s="84" t="s">
        <v>92</v>
      </c>
      <c r="G37" s="56"/>
      <c r="H37" s="156"/>
      <c r="I37" s="60"/>
      <c r="J37" s="61"/>
      <c r="K37" s="156"/>
      <c r="L37" s="156"/>
      <c r="M37" s="57"/>
      <c r="N37" s="156"/>
      <c r="O37" s="57"/>
      <c r="P37" s="156"/>
      <c r="Q37" s="156"/>
      <c r="R37" s="156"/>
      <c r="S37" s="156"/>
      <c r="T37" s="156"/>
      <c r="U37" s="156"/>
      <c r="V37" s="156"/>
      <c r="W37" s="156" t="str">
        <f t="shared" si="23"/>
        <v/>
      </c>
      <c r="X37" s="156"/>
      <c r="Y37" s="56" t="str">
        <f t="shared" si="24"/>
        <v/>
      </c>
      <c r="Z37" s="56" t="str">
        <f t="shared" si="25"/>
        <v/>
      </c>
      <c r="AA37" s="56" t="str">
        <f t="shared" si="26"/>
        <v/>
      </c>
    </row>
    <row r="38" spans="1:27" s="118" customFormat="1" ht="15" hidden="1" customHeight="1">
      <c r="A38" s="136">
        <f>'1) 日本 - 中国'!A38</f>
        <v>24</v>
      </c>
      <c r="B38" s="120"/>
      <c r="C38" s="121"/>
      <c r="D38" s="122" t="s">
        <v>83</v>
      </c>
      <c r="E38" s="123"/>
      <c r="F38" s="124" t="s">
        <v>92</v>
      </c>
      <c r="G38" s="131"/>
      <c r="H38" s="119"/>
      <c r="I38" s="132"/>
      <c r="J38" s="133"/>
      <c r="K38" s="119"/>
      <c r="L38" s="119"/>
      <c r="M38" s="134"/>
      <c r="N38" s="119"/>
      <c r="O38" s="134"/>
      <c r="P38" s="119"/>
      <c r="Q38" s="119"/>
      <c r="R38" s="119"/>
      <c r="S38" s="119"/>
      <c r="T38" s="119"/>
      <c r="U38" s="119"/>
      <c r="V38" s="119"/>
      <c r="W38" s="119" t="str">
        <f>IF(U38="","",U38+5)</f>
        <v/>
      </c>
      <c r="X38" s="119"/>
      <c r="Y38" s="131" t="str">
        <f>IF(W38="","",W38+2)</f>
        <v/>
      </c>
      <c r="Z38" s="131" t="str">
        <f>IF(Y38="","",Y38+1)</f>
        <v/>
      </c>
      <c r="AA38" s="131" t="str">
        <f>IF(Z38="","",Z38+1)</f>
        <v/>
      </c>
    </row>
    <row r="39" spans="1:27" ht="15" customHeight="1">
      <c r="A39" s="31" t="s">
        <v>67</v>
      </c>
      <c r="B39" s="137"/>
      <c r="C39" s="138"/>
      <c r="D39" s="138"/>
      <c r="E39" s="138"/>
      <c r="F39" s="138"/>
      <c r="G39" s="77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118"/>
      <c r="B40" s="118"/>
      <c r="C40" s="118"/>
      <c r="D40" s="118"/>
      <c r="E40" s="118"/>
      <c r="F40" s="118"/>
      <c r="G40" s="130"/>
      <c r="H40" s="118"/>
      <c r="I40" s="118"/>
      <c r="J40" s="118"/>
      <c r="K40" s="118"/>
      <c r="L40" s="130"/>
      <c r="M40" s="130"/>
      <c r="N40" s="130"/>
      <c r="O40" s="130"/>
      <c r="P40" s="118"/>
      <c r="Q40" s="118"/>
      <c r="R40" s="118"/>
      <c r="S40" s="118"/>
      <c r="T40" s="130"/>
      <c r="U40" s="130"/>
      <c r="V40" s="118"/>
      <c r="W40" s="130"/>
      <c r="X40" s="118"/>
    </row>
    <row r="41" spans="1:27" s="31" customFormat="1" ht="15" customHeight="1">
      <c r="A41" s="118"/>
      <c r="B41" s="118"/>
      <c r="C41" s="118"/>
      <c r="D41" s="118"/>
      <c r="E41" s="118"/>
      <c r="F41" s="118"/>
      <c r="G41" s="130"/>
      <c r="H41" s="118"/>
      <c r="I41" s="118"/>
      <c r="J41" s="118"/>
      <c r="K41" s="118"/>
      <c r="L41" s="130"/>
      <c r="M41" s="130"/>
      <c r="N41" s="130"/>
      <c r="O41" s="130"/>
      <c r="P41" s="118"/>
      <c r="Q41" s="118"/>
      <c r="R41" s="118"/>
      <c r="S41" s="118"/>
      <c r="T41" s="130"/>
      <c r="U41" s="130"/>
      <c r="V41" s="118"/>
      <c r="W41" s="130"/>
      <c r="X41" s="118"/>
    </row>
    <row r="42" spans="1:27" s="31" customFormat="1" ht="15" customHeight="1">
      <c r="G42" s="38"/>
      <c r="H42" s="118"/>
      <c r="I42" s="118"/>
      <c r="J42" s="118"/>
      <c r="K42" s="118"/>
      <c r="L42" s="38"/>
      <c r="M42" s="130"/>
      <c r="N42" s="130"/>
      <c r="O42" s="130"/>
      <c r="P42" s="118"/>
      <c r="Q42" s="118"/>
      <c r="R42" s="118"/>
      <c r="S42" s="118"/>
      <c r="T42" s="130"/>
      <c r="U42" s="130"/>
      <c r="V42" s="118"/>
      <c r="W42" s="130"/>
      <c r="X42" s="118"/>
    </row>
    <row r="43" spans="1:27" s="31" customFormat="1" ht="1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1:27" s="31" customFormat="1" ht="15" customHeight="1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1:27" s="118" customFormat="1" ht="15" customHeight="1">
      <c r="A45" s="140"/>
      <c r="B45" s="141"/>
      <c r="C45" s="142"/>
      <c r="D45" s="142"/>
      <c r="E45" s="142"/>
      <c r="F45" s="14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118" customFormat="1" ht="15" customHeight="1">
      <c r="A46" s="140"/>
      <c r="B46" s="141"/>
      <c r="C46" s="142"/>
      <c r="D46" s="142"/>
      <c r="E46" s="142"/>
      <c r="F46" s="142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118" customFormat="1" ht="15" customHeight="1">
      <c r="A47" s="140"/>
      <c r="B47" s="141"/>
      <c r="C47" s="142"/>
      <c r="D47" s="142"/>
      <c r="E47" s="142"/>
      <c r="F47" s="142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40"/>
      <c r="B48" s="141"/>
      <c r="C48" s="142"/>
      <c r="D48" s="142"/>
      <c r="E48" s="142"/>
      <c r="F48" s="142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40"/>
      <c r="B49" s="141"/>
      <c r="C49" s="142"/>
      <c r="D49" s="142"/>
      <c r="E49" s="142"/>
      <c r="F49" s="142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40"/>
      <c r="B50" s="141"/>
      <c r="C50" s="142"/>
      <c r="D50" s="142"/>
      <c r="E50" s="142"/>
      <c r="F50" s="14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118" customFormat="1" ht="15" customHeight="1">
      <c r="A51" s="140"/>
      <c r="B51" s="141"/>
      <c r="C51" s="142"/>
      <c r="D51" s="142"/>
      <c r="E51" s="142"/>
      <c r="F51" s="142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118" customFormat="1" ht="15" customHeight="1">
      <c r="A52" s="140"/>
      <c r="B52" s="141"/>
      <c r="C52" s="142"/>
      <c r="D52" s="142"/>
      <c r="E52" s="142"/>
      <c r="F52" s="142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118" customFormat="1" ht="15" customHeight="1">
      <c r="A53" s="140"/>
      <c r="B53" s="141"/>
      <c r="C53" s="142"/>
      <c r="D53" s="142"/>
      <c r="E53" s="142"/>
      <c r="F53" s="142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118" customFormat="1" ht="15" customHeight="1">
      <c r="A54" s="140"/>
      <c r="B54" s="141"/>
      <c r="C54" s="142"/>
      <c r="D54" s="142"/>
      <c r="E54" s="142"/>
      <c r="F54" s="142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118" customFormat="1" ht="15" customHeight="1">
      <c r="A55" s="140"/>
      <c r="B55" s="141"/>
      <c r="C55" s="142"/>
      <c r="D55" s="142"/>
      <c r="E55" s="142"/>
      <c r="F55" s="142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118" customFormat="1" ht="15" customHeight="1">
      <c r="A56" s="140"/>
      <c r="B56" s="141"/>
      <c r="C56" s="142"/>
      <c r="D56" s="142"/>
      <c r="E56" s="142"/>
      <c r="F56" s="142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118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118"/>
      <c r="D65" s="118"/>
      <c r="E65" s="118"/>
      <c r="F65" s="118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113"/>
      <c r="B69" s="113"/>
      <c r="C69" s="144"/>
      <c r="D69" s="144"/>
      <c r="E69" s="144"/>
      <c r="F69" s="144"/>
      <c r="G69" s="144"/>
      <c r="H69" s="144"/>
      <c r="I69" s="143"/>
      <c r="J69" s="23"/>
      <c r="K69" s="143"/>
      <c r="L69" s="144"/>
      <c r="M69" s="113"/>
      <c r="N69" s="23"/>
      <c r="O69" s="113"/>
      <c r="P69" s="113"/>
      <c r="Q69" s="23"/>
      <c r="R69" s="23"/>
      <c r="S69" s="23"/>
      <c r="T69" s="23"/>
      <c r="U69" s="23"/>
      <c r="V69" s="23"/>
      <c r="W69" s="23"/>
      <c r="X69" s="23"/>
      <c r="Y69" s="113"/>
      <c r="Z69" s="113"/>
      <c r="AA69" s="113"/>
    </row>
    <row r="70" spans="1:27" ht="15.75" customHeight="1">
      <c r="A70" s="113"/>
      <c r="B70" s="113"/>
      <c r="C70" s="144"/>
      <c r="D70" s="144"/>
      <c r="E70" s="144"/>
      <c r="F70" s="144"/>
      <c r="G70" s="144"/>
      <c r="H70" s="144"/>
      <c r="I70" s="143"/>
      <c r="J70" s="23"/>
      <c r="K70" s="143"/>
      <c r="L70" s="144"/>
      <c r="M70" s="113"/>
      <c r="N70" s="23"/>
      <c r="O70" s="113"/>
      <c r="P70" s="113"/>
      <c r="Q70" s="23"/>
      <c r="R70" s="23"/>
      <c r="S70" s="23"/>
      <c r="T70" s="23"/>
      <c r="U70" s="23"/>
      <c r="V70" s="23"/>
      <c r="W70" s="23"/>
      <c r="X70" s="23"/>
      <c r="Y70" s="113"/>
      <c r="Z70" s="113"/>
      <c r="AA70" s="113"/>
    </row>
    <row r="71" spans="1:27" ht="15.75" customHeight="1">
      <c r="A71" s="145"/>
      <c r="B71" s="145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113"/>
      <c r="B73" s="113"/>
      <c r="C73" s="113"/>
      <c r="D73" s="113"/>
      <c r="E73" s="113"/>
      <c r="F73" s="113"/>
      <c r="G73" s="113"/>
      <c r="H73" s="113"/>
      <c r="I73" s="23"/>
      <c r="J73" s="23"/>
      <c r="K73" s="23"/>
      <c r="L73" s="113"/>
      <c r="M73" s="113"/>
      <c r="N73" s="23"/>
      <c r="O73" s="113"/>
      <c r="P73" s="113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113"/>
      <c r="B74" s="113"/>
      <c r="C74" s="113"/>
      <c r="D74" s="113"/>
      <c r="E74" s="113"/>
      <c r="F74" s="113"/>
      <c r="G74" s="113"/>
      <c r="H74" s="113"/>
      <c r="I74" s="23"/>
      <c r="J74" s="23"/>
      <c r="K74" s="23"/>
      <c r="L74" s="113"/>
      <c r="M74" s="113"/>
      <c r="N74" s="23"/>
      <c r="O74" s="113"/>
      <c r="P74" s="113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="70" zoomScaleNormal="70" zoomScaleSheetLayoutView="70" workbookViewId="0"/>
  </sheetViews>
  <sheetFormatPr defaultColWidth="7.6328125" defaultRowHeight="15.75" customHeight="1" outlineLevelCol="1"/>
  <cols>
    <col min="1" max="1" width="15.81640625" style="21" customWidth="1"/>
    <col min="2" max="3" width="15.81640625" style="21" hidden="1" customWidth="1" outlineLevel="1"/>
    <col min="4" max="4" width="15.81640625" style="21" customWidth="1" collapsed="1"/>
    <col min="5" max="5" width="2.1796875" style="21" customWidth="1"/>
    <col min="6" max="6" width="7.81640625" style="21" customWidth="1"/>
    <col min="7" max="7" width="20.6328125" style="21" customWidth="1"/>
    <col min="8" max="8" width="7" style="21" bestFit="1" customWidth="1"/>
    <col min="9" max="9" width="3.54296875" style="21" bestFit="1" customWidth="1"/>
    <col min="10" max="10" width="7" style="21" bestFit="1" customWidth="1"/>
    <col min="11" max="11" width="4.36328125" style="21" bestFit="1" customWidth="1"/>
    <col min="12" max="12" width="15.6328125" style="21" hidden="1" customWidth="1" outlineLevel="1"/>
    <col min="13" max="13" width="15.6328125" style="21" customWidth="1" collapsed="1"/>
    <col min="14" max="14" width="15.6328125" style="21" hidden="1" customWidth="1" outlineLevel="1"/>
    <col min="15" max="15" width="2.1796875" style="21" customWidth="1" collapsed="1"/>
    <col min="16" max="16" width="15.6328125" style="21" hidden="1" customWidth="1" outlineLevel="1"/>
    <col min="17" max="17" width="15.6328125" style="21" customWidth="1" collapsed="1"/>
    <col min="18" max="21" width="15.6328125" style="21" customWidth="1"/>
    <col min="22" max="23" width="15.81640625" style="21" hidden="1" customWidth="1" outlineLevel="1"/>
    <col min="24" max="24" width="2.1796875" style="21" customWidth="1" collapsed="1"/>
    <col min="25" max="25" width="15.6328125" style="21" hidden="1" customWidth="1" outlineLevel="1"/>
    <col min="26" max="26" width="15.6328125" style="21" customWidth="1" collapsed="1"/>
    <col min="27" max="27" width="2.1796875" style="21" customWidth="1"/>
    <col min="28" max="28" width="13.81640625" style="21" customWidth="1"/>
    <col min="29" max="30" width="13.81640625" style="21" hidden="1" customWidth="1" outlineLevel="1"/>
    <col min="31" max="31" width="13.81640625" style="21" customWidth="1" collapsed="1"/>
    <col min="32" max="42" width="13.81640625" style="21" customWidth="1"/>
    <col min="43" max="16384" width="7.6328125" style="21"/>
  </cols>
  <sheetData>
    <row r="1" spans="1:31" ht="15.75" customHeight="1">
      <c r="C1" s="100"/>
      <c r="D1" s="100"/>
      <c r="E1" s="100"/>
      <c r="F1" s="274" t="s">
        <v>109</v>
      </c>
      <c r="G1" s="274"/>
      <c r="H1" s="274"/>
      <c r="I1" s="274"/>
      <c r="J1" s="274"/>
      <c r="K1" s="274"/>
      <c r="L1" s="274"/>
      <c r="M1" s="30"/>
      <c r="N1" s="101"/>
      <c r="O1" s="101"/>
      <c r="P1" s="102"/>
      <c r="Q1" s="275" t="str">
        <f>'1) 日本 - 中国'!M2</f>
        <v>2025年4月スケジュール</v>
      </c>
      <c r="R1" s="275"/>
      <c r="S1" s="275"/>
      <c r="T1" s="102"/>
      <c r="U1" s="102"/>
      <c r="V1" s="102"/>
      <c r="W1" s="102"/>
      <c r="X1" s="102"/>
      <c r="Z1" s="104"/>
      <c r="AA1" s="104"/>
      <c r="AB1" s="104"/>
      <c r="AC1" s="104"/>
      <c r="AD1" s="104"/>
      <c r="AE1" s="104"/>
    </row>
    <row r="2" spans="1:31" ht="15.75" customHeight="1">
      <c r="C2" s="100"/>
      <c r="D2" s="100"/>
      <c r="E2" s="100"/>
      <c r="F2" s="274"/>
      <c r="G2" s="274"/>
      <c r="H2" s="274"/>
      <c r="I2" s="274"/>
      <c r="J2" s="274"/>
      <c r="K2" s="274"/>
      <c r="L2" s="274"/>
      <c r="M2" s="28"/>
      <c r="N2" s="101"/>
      <c r="O2" s="101"/>
      <c r="P2" s="102"/>
      <c r="Q2" s="275"/>
      <c r="R2" s="275"/>
      <c r="S2" s="275"/>
      <c r="T2" s="102"/>
      <c r="U2" s="102"/>
      <c r="V2" s="102"/>
      <c r="W2" s="102"/>
      <c r="X2" s="102"/>
      <c r="Z2" s="104"/>
      <c r="AA2" s="104"/>
      <c r="AB2" s="104"/>
      <c r="AC2" s="104"/>
      <c r="AD2" s="104"/>
      <c r="AE2" s="104"/>
    </row>
    <row r="3" spans="1:31" ht="15.75" customHeight="1">
      <c r="C3" s="100"/>
      <c r="D3" s="100"/>
      <c r="E3" s="100"/>
      <c r="F3" s="274"/>
      <c r="G3" s="274"/>
      <c r="H3" s="274"/>
      <c r="I3" s="274"/>
      <c r="J3" s="274"/>
      <c r="K3" s="274"/>
      <c r="L3" s="274"/>
      <c r="M3" s="28"/>
      <c r="N3" s="101"/>
      <c r="O3" s="101"/>
      <c r="P3" s="101"/>
      <c r="Q3" s="29"/>
      <c r="R3" s="88" t="s">
        <v>1</v>
      </c>
      <c r="S3" s="89" t="s">
        <v>2</v>
      </c>
      <c r="T3" s="89"/>
      <c r="U3" s="89"/>
      <c r="Y3" s="27"/>
      <c r="Z3" s="27" t="s">
        <v>3</v>
      </c>
      <c r="AA3" s="280">
        <f>'1) 日本 - 中国'!U3</f>
        <v>45735</v>
      </c>
      <c r="AB3" s="280"/>
    </row>
    <row r="4" spans="1:31" ht="15.75" customHeight="1">
      <c r="C4" s="105"/>
      <c r="D4" s="105"/>
      <c r="E4" s="105"/>
      <c r="F4" s="276" t="s">
        <v>110</v>
      </c>
      <c r="G4" s="276"/>
      <c r="H4" s="276"/>
      <c r="I4" s="276"/>
      <c r="J4" s="276"/>
      <c r="K4" s="276"/>
      <c r="L4" s="276"/>
      <c r="M4" s="276"/>
      <c r="N4" s="90"/>
      <c r="O4" s="90"/>
      <c r="P4" s="90"/>
      <c r="Q4" s="90"/>
      <c r="R4" s="90"/>
      <c r="S4" s="89" t="s">
        <v>4</v>
      </c>
      <c r="T4" s="89"/>
      <c r="U4" s="89"/>
      <c r="Y4" s="106"/>
      <c r="Z4" s="106" t="s">
        <v>5</v>
      </c>
      <c r="AA4" s="107" t="str">
        <f>'1) 日本 - 中国'!U4</f>
        <v>No.568</v>
      </c>
      <c r="AD4" s="25"/>
    </row>
    <row r="5" spans="1:31" ht="15.75" customHeight="1" thickBot="1">
      <c r="A5" s="108"/>
      <c r="B5" s="108"/>
      <c r="C5" s="108"/>
      <c r="D5" s="108"/>
      <c r="E5" s="108"/>
      <c r="F5" s="108"/>
      <c r="G5" s="108"/>
      <c r="H5" s="109"/>
      <c r="I5" s="109"/>
      <c r="J5" s="109"/>
      <c r="K5" s="109"/>
      <c r="L5" s="108"/>
      <c r="M5" s="109"/>
      <c r="N5" s="109"/>
      <c r="O5" s="109"/>
      <c r="P5" s="109"/>
      <c r="Q5" s="109"/>
      <c r="R5" s="109"/>
      <c r="S5" s="109"/>
      <c r="T5" s="110"/>
      <c r="U5" s="110"/>
      <c r="V5" s="108"/>
      <c r="W5" s="108"/>
      <c r="X5" s="108"/>
      <c r="Y5" s="108"/>
      <c r="Z5" s="108"/>
      <c r="AA5" s="108"/>
      <c r="AB5" s="108"/>
      <c r="AC5" s="108"/>
      <c r="AD5" s="111"/>
      <c r="AE5" s="108"/>
    </row>
    <row r="6" spans="1:31" ht="15" customHeight="1">
      <c r="L6" s="26"/>
      <c r="Q6" s="112"/>
    </row>
    <row r="7" spans="1:31" ht="15" customHeight="1">
      <c r="A7" s="152" t="s">
        <v>125</v>
      </c>
      <c r="F7" s="152" t="s">
        <v>127</v>
      </c>
      <c r="G7" s="113"/>
      <c r="Q7" s="23"/>
      <c r="AB7" s="31"/>
    </row>
    <row r="8" spans="1:31" ht="15" customHeight="1">
      <c r="A8" s="33" t="s">
        <v>122</v>
      </c>
      <c r="B8" s="33"/>
      <c r="C8" s="33"/>
      <c r="D8" s="33" t="s">
        <v>9</v>
      </c>
      <c r="E8" s="33"/>
      <c r="F8" s="256" t="s">
        <v>6</v>
      </c>
      <c r="G8" s="235" t="s">
        <v>7</v>
      </c>
      <c r="H8" s="235" t="s">
        <v>8</v>
      </c>
      <c r="I8" s="241"/>
      <c r="J8" s="241"/>
      <c r="K8" s="242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116</v>
      </c>
      <c r="B9" s="34"/>
      <c r="C9" s="34"/>
      <c r="D9" s="34" t="s">
        <v>123</v>
      </c>
      <c r="E9" s="34"/>
      <c r="F9" s="256"/>
      <c r="G9" s="236"/>
      <c r="H9" s="236" t="s">
        <v>113</v>
      </c>
      <c r="I9" s="277"/>
      <c r="J9" s="243" t="s">
        <v>115</v>
      </c>
      <c r="K9" s="245"/>
      <c r="L9" s="43"/>
      <c r="M9" s="34" t="s">
        <v>145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116</v>
      </c>
      <c r="AC9" s="34"/>
      <c r="AD9" s="34"/>
      <c r="AE9" s="34" t="s">
        <v>124</v>
      </c>
    </row>
    <row r="10" spans="1:31" s="31" customFormat="1" ht="15" customHeight="1">
      <c r="A10" s="155">
        <f t="shared" ref="A10:A16" si="0">IF(D10="","",D10-6)</f>
        <v>45731</v>
      </c>
      <c r="B10" s="155"/>
      <c r="C10" s="155"/>
      <c r="D10" s="155">
        <f>IF(M10="","",D11-7)</f>
        <v>45737</v>
      </c>
      <c r="E10" s="155"/>
      <c r="F10" s="281">
        <f>'1) 日本 - 中国'!A10</f>
        <v>13</v>
      </c>
      <c r="G10" s="282" t="str">
        <f>'1) 日本 - 中国'!B10</f>
        <v>HAO AN</v>
      </c>
      <c r="H10" s="293">
        <f>'1) 日本 - 中国'!C10</f>
        <v>550</v>
      </c>
      <c r="I10" s="290" t="s">
        <v>117</v>
      </c>
      <c r="J10" s="294">
        <f>'1) 日本 - 中国'!E10</f>
        <v>550</v>
      </c>
      <c r="K10" s="292" t="s">
        <v>92</v>
      </c>
      <c r="L10" s="287"/>
      <c r="M10" s="287" t="str">
        <f>IF('1) 日本 - 中国'!H10="", "", '1) 日本 - 中国'!H10)</f>
        <v>SKIP</v>
      </c>
      <c r="N10" s="287"/>
      <c r="O10" s="287"/>
      <c r="P10" s="287"/>
      <c r="Q10" s="288" t="str">
        <f>'1) 日本 - 中国'!L10</f>
        <v>SKIP</v>
      </c>
      <c r="R10" s="289" t="str">
        <f>'1) 日本 - 中国'!M10</f>
        <v>SKIP</v>
      </c>
      <c r="S10" s="289" t="str">
        <f>'1) 日本 - 中国'!N10</f>
        <v>SKIP</v>
      </c>
      <c r="T10" s="287" t="str">
        <f>'1) 日本 - 中国'!O10</f>
        <v>SKIP</v>
      </c>
      <c r="U10" s="289" t="str">
        <f>'1) 日本 - 中国'!P10</f>
        <v>SKIP</v>
      </c>
      <c r="V10" s="287"/>
      <c r="W10" s="287"/>
      <c r="X10" s="287"/>
      <c r="Y10" s="287"/>
      <c r="Z10" s="287" t="str">
        <f>'1) 日本 - 中国'!U10</f>
        <v>SKIP</v>
      </c>
      <c r="AA10" s="155"/>
      <c r="AB10" s="155">
        <f>IF(Z10="","",AB11-7)</f>
        <v>45752</v>
      </c>
      <c r="AC10" s="155"/>
      <c r="AD10" s="155"/>
      <c r="AE10" s="155">
        <f t="shared" ref="AE10:AE16" si="1">IF(AB10="","",AB10+6)</f>
        <v>45758</v>
      </c>
    </row>
    <row r="11" spans="1:31" s="31" customFormat="1" ht="15" customHeight="1">
      <c r="A11" s="157">
        <f t="shared" si="0"/>
        <v>45738</v>
      </c>
      <c r="B11" s="157"/>
      <c r="C11" s="157"/>
      <c r="D11" s="157">
        <f t="shared" ref="D10:D16" si="2">IF(M11="","",M11-4)</f>
        <v>45744</v>
      </c>
      <c r="E11" s="157"/>
      <c r="F11" s="186">
        <f>'1) 日本 - 中国'!A11</f>
        <v>14</v>
      </c>
      <c r="G11" s="87" t="str">
        <f>'1) 日本 - 中国'!B11</f>
        <v>HAO AN</v>
      </c>
      <c r="H11" s="198">
        <f>'1) 日本 - 中国'!C11</f>
        <v>551</v>
      </c>
      <c r="I11" s="114" t="s">
        <v>118</v>
      </c>
      <c r="J11" s="199">
        <f>'1) 日本 - 中国'!E11</f>
        <v>551</v>
      </c>
      <c r="K11" s="85" t="s">
        <v>92</v>
      </c>
      <c r="L11" s="157"/>
      <c r="M11" s="157">
        <f>'1) 日本 - 中国'!H11</f>
        <v>45748</v>
      </c>
      <c r="N11" s="157"/>
      <c r="O11" s="157"/>
      <c r="P11" s="157"/>
      <c r="Q11" s="157">
        <f>'1) 日本 - 中国'!L11</f>
        <v>45750</v>
      </c>
      <c r="R11" s="157">
        <f>'1) 日本 - 中国'!M11</f>
        <v>45751</v>
      </c>
      <c r="S11" s="157">
        <f>'1) 日本 - 中国'!N11</f>
        <v>45751</v>
      </c>
      <c r="T11" s="157">
        <f>'1) 日本 - 中国'!O11</f>
        <v>45752</v>
      </c>
      <c r="U11" s="157">
        <f>'1) 日本 - 中国'!P11</f>
        <v>45752</v>
      </c>
      <c r="V11" s="157"/>
      <c r="W11" s="157"/>
      <c r="X11" s="157"/>
      <c r="Y11" s="157"/>
      <c r="Z11" s="157">
        <f>'1) 日本 - 中国'!U11</f>
        <v>45755</v>
      </c>
      <c r="AA11" s="157"/>
      <c r="AB11" s="157">
        <f t="shared" ref="AB11:AB16" si="3">IF(Z11="","",Z11+4)</f>
        <v>45759</v>
      </c>
      <c r="AC11" s="157"/>
      <c r="AD11" s="157"/>
      <c r="AE11" s="157">
        <f t="shared" si="1"/>
        <v>45765</v>
      </c>
    </row>
    <row r="12" spans="1:31" s="31" customFormat="1" ht="15" customHeight="1">
      <c r="A12" s="156">
        <f t="shared" si="0"/>
        <v>45745</v>
      </c>
      <c r="B12" s="156"/>
      <c r="C12" s="156"/>
      <c r="D12" s="156">
        <f t="shared" si="2"/>
        <v>45751</v>
      </c>
      <c r="E12" s="156"/>
      <c r="F12" s="55">
        <f>'1) 日本 - 中国'!A12</f>
        <v>15</v>
      </c>
      <c r="G12" s="86" t="str">
        <f>'1) 日本 - 中国'!B12</f>
        <v>HAO AN</v>
      </c>
      <c r="H12" s="191">
        <f>'1) 日本 - 中国'!C12</f>
        <v>552</v>
      </c>
      <c r="I12" s="116" t="s">
        <v>117</v>
      </c>
      <c r="J12" s="193">
        <f>'1) 日本 - 中国'!E12</f>
        <v>552</v>
      </c>
      <c r="K12" s="84" t="s">
        <v>92</v>
      </c>
      <c r="L12" s="156"/>
      <c r="M12" s="156">
        <f>'1) 日本 - 中国'!H12</f>
        <v>45755</v>
      </c>
      <c r="N12" s="156"/>
      <c r="O12" s="156"/>
      <c r="P12" s="156"/>
      <c r="Q12" s="156">
        <f>'1) 日本 - 中国'!L12</f>
        <v>45757</v>
      </c>
      <c r="R12" s="156">
        <f>'1) 日本 - 中国'!M12</f>
        <v>45758</v>
      </c>
      <c r="S12" s="156">
        <f>'1) 日本 - 中国'!N12</f>
        <v>45758</v>
      </c>
      <c r="T12" s="156">
        <f>'1) 日本 - 中国'!O12</f>
        <v>45759</v>
      </c>
      <c r="U12" s="156">
        <f>'1) 日本 - 中国'!P12</f>
        <v>45759</v>
      </c>
      <c r="V12" s="156"/>
      <c r="W12" s="156"/>
      <c r="X12" s="156"/>
      <c r="Y12" s="156"/>
      <c r="Z12" s="156">
        <f>'1) 日本 - 中国'!U12</f>
        <v>45762</v>
      </c>
      <c r="AA12" s="156"/>
      <c r="AB12" s="156">
        <f t="shared" si="3"/>
        <v>45766</v>
      </c>
      <c r="AC12" s="156"/>
      <c r="AD12" s="156"/>
      <c r="AE12" s="156">
        <f t="shared" si="1"/>
        <v>45772</v>
      </c>
    </row>
    <row r="13" spans="1:31" s="31" customFormat="1" ht="15" customHeight="1">
      <c r="A13" s="157">
        <f t="shared" si="0"/>
        <v>45752</v>
      </c>
      <c r="B13" s="157"/>
      <c r="C13" s="157"/>
      <c r="D13" s="157">
        <f t="shared" si="2"/>
        <v>45758</v>
      </c>
      <c r="E13" s="157"/>
      <c r="F13" s="62">
        <f>'1) 日本 - 中国'!A13</f>
        <v>16</v>
      </c>
      <c r="G13" s="87" t="str">
        <f>'1) 日本 - 中国'!B13</f>
        <v>HAO AN</v>
      </c>
      <c r="H13" s="198">
        <f>'1) 日本 - 中国'!C13</f>
        <v>553</v>
      </c>
      <c r="I13" s="114" t="s">
        <v>117</v>
      </c>
      <c r="J13" s="199">
        <f>'1) 日本 - 中国'!E13</f>
        <v>553</v>
      </c>
      <c r="K13" s="85" t="s">
        <v>92</v>
      </c>
      <c r="L13" s="157"/>
      <c r="M13" s="157">
        <f>'1) 日本 - 中国'!H13</f>
        <v>45762</v>
      </c>
      <c r="N13" s="157"/>
      <c r="O13" s="157"/>
      <c r="P13" s="157"/>
      <c r="Q13" s="157">
        <f>'1) 日本 - 中国'!L13</f>
        <v>45764</v>
      </c>
      <c r="R13" s="157">
        <f>'1) 日本 - 中国'!M13</f>
        <v>45765</v>
      </c>
      <c r="S13" s="157">
        <f>'1) 日本 - 中国'!N13</f>
        <v>45765</v>
      </c>
      <c r="T13" s="157">
        <f>'1) 日本 - 中国'!O13</f>
        <v>45766</v>
      </c>
      <c r="U13" s="157">
        <f>'1) 日本 - 中国'!P13</f>
        <v>45766</v>
      </c>
      <c r="V13" s="157"/>
      <c r="W13" s="157"/>
      <c r="X13" s="157"/>
      <c r="Y13" s="157"/>
      <c r="Z13" s="157">
        <f>'1) 日本 - 中国'!U13</f>
        <v>45769</v>
      </c>
      <c r="AA13" s="157"/>
      <c r="AB13" s="157">
        <f t="shared" si="3"/>
        <v>45773</v>
      </c>
      <c r="AC13" s="157"/>
      <c r="AD13" s="157"/>
      <c r="AE13" s="157">
        <f t="shared" si="1"/>
        <v>45779</v>
      </c>
    </row>
    <row r="14" spans="1:31" s="118" customFormat="1" ht="15" customHeight="1">
      <c r="A14" s="156">
        <f t="shared" si="0"/>
        <v>45759</v>
      </c>
      <c r="B14" s="156"/>
      <c r="C14" s="156"/>
      <c r="D14" s="156">
        <f t="shared" si="2"/>
        <v>45765</v>
      </c>
      <c r="E14" s="156"/>
      <c r="F14" s="59">
        <f>'1) 日本 - 中国'!A14</f>
        <v>17</v>
      </c>
      <c r="G14" s="86" t="str">
        <f>'1) 日本 - 中国'!B14</f>
        <v>HAO AN</v>
      </c>
      <c r="H14" s="191">
        <f>'1) 日本 - 中国'!C14</f>
        <v>554</v>
      </c>
      <c r="I14" s="116" t="s">
        <v>117</v>
      </c>
      <c r="J14" s="193">
        <f>'1) 日本 - 中国'!E14</f>
        <v>554</v>
      </c>
      <c r="K14" s="84" t="s">
        <v>92</v>
      </c>
      <c r="L14" s="156"/>
      <c r="M14" s="156">
        <f>'1) 日本 - 中国'!H14</f>
        <v>45769</v>
      </c>
      <c r="N14" s="156"/>
      <c r="O14" s="156"/>
      <c r="P14" s="156"/>
      <c r="Q14" s="156">
        <f>'1) 日本 - 中国'!L14</f>
        <v>45771</v>
      </c>
      <c r="R14" s="156">
        <f>'1) 日本 - 中国'!M14</f>
        <v>45772</v>
      </c>
      <c r="S14" s="156">
        <f>'1) 日本 - 中国'!N14</f>
        <v>45772</v>
      </c>
      <c r="T14" s="156">
        <f>'1) 日本 - 中国'!O14</f>
        <v>45773</v>
      </c>
      <c r="U14" s="156">
        <f>'1) 日本 - 中国'!P14</f>
        <v>45773</v>
      </c>
      <c r="V14" s="156"/>
      <c r="W14" s="156"/>
      <c r="X14" s="156"/>
      <c r="Y14" s="156"/>
      <c r="Z14" s="156">
        <f>'1) 日本 - 中国'!U14</f>
        <v>45776</v>
      </c>
      <c r="AA14" s="156"/>
      <c r="AB14" s="156">
        <f t="shared" si="3"/>
        <v>45780</v>
      </c>
      <c r="AC14" s="156"/>
      <c r="AD14" s="156"/>
      <c r="AE14" s="156">
        <f t="shared" si="1"/>
        <v>45786</v>
      </c>
    </row>
    <row r="15" spans="1:31" s="31" customFormat="1" ht="15" customHeight="1">
      <c r="A15" s="157">
        <f t="shared" si="0"/>
        <v>45766</v>
      </c>
      <c r="B15" s="157"/>
      <c r="C15" s="157"/>
      <c r="D15" s="157">
        <f t="shared" si="2"/>
        <v>45772</v>
      </c>
      <c r="E15" s="157"/>
      <c r="F15" s="62">
        <f>'1) 日本 - 中国'!A15</f>
        <v>18</v>
      </c>
      <c r="G15" s="87" t="str">
        <f>'1) 日本 - 中国'!B15</f>
        <v>HAO AN</v>
      </c>
      <c r="H15" s="198">
        <f>'1) 日本 - 中国'!C15</f>
        <v>555</v>
      </c>
      <c r="I15" s="114" t="s">
        <v>117</v>
      </c>
      <c r="J15" s="199">
        <f>'1) 日本 - 中国'!E15</f>
        <v>555</v>
      </c>
      <c r="K15" s="85" t="s">
        <v>92</v>
      </c>
      <c r="L15" s="157"/>
      <c r="M15" s="157">
        <f>'1) 日本 - 中国'!H15</f>
        <v>45776</v>
      </c>
      <c r="N15" s="157"/>
      <c r="O15" s="157"/>
      <c r="P15" s="157"/>
      <c r="Q15" s="157">
        <f>'1) 日本 - 中国'!L15</f>
        <v>45778</v>
      </c>
      <c r="R15" s="157">
        <f>'1) 日本 - 中国'!M15</f>
        <v>45779</v>
      </c>
      <c r="S15" s="157">
        <f>'1) 日本 - 中国'!N15</f>
        <v>45779</v>
      </c>
      <c r="T15" s="157">
        <f>'1) 日本 - 中国'!O15</f>
        <v>45780</v>
      </c>
      <c r="U15" s="157">
        <f>'1) 日本 - 中国'!P15</f>
        <v>45780</v>
      </c>
      <c r="V15" s="157"/>
      <c r="W15" s="157"/>
      <c r="X15" s="157"/>
      <c r="Y15" s="157"/>
      <c r="Z15" s="157">
        <f>'1) 日本 - 中国'!U15</f>
        <v>45783</v>
      </c>
      <c r="AA15" s="157"/>
      <c r="AB15" s="157">
        <f t="shared" si="3"/>
        <v>45787</v>
      </c>
      <c r="AC15" s="157"/>
      <c r="AD15" s="157"/>
      <c r="AE15" s="157">
        <f t="shared" si="1"/>
        <v>45793</v>
      </c>
    </row>
    <row r="16" spans="1:31" s="118" customFormat="1" ht="15" customHeight="1">
      <c r="A16" s="119">
        <f t="shared" si="0"/>
        <v>45773</v>
      </c>
      <c r="B16" s="119"/>
      <c r="C16" s="119"/>
      <c r="D16" s="119">
        <f t="shared" si="2"/>
        <v>45779</v>
      </c>
      <c r="E16" s="119"/>
      <c r="F16" s="126">
        <f>'1) 日本 - 中国'!A16</f>
        <v>19</v>
      </c>
      <c r="G16" s="120" t="str">
        <f>'1) 日本 - 中国'!B16</f>
        <v>HAO AN</v>
      </c>
      <c r="H16" s="192">
        <f>'1) 日本 - 中国'!C16</f>
        <v>556</v>
      </c>
      <c r="I16" s="122" t="s">
        <v>117</v>
      </c>
      <c r="J16" s="197">
        <f>'1) 日本 - 中国'!E16</f>
        <v>556</v>
      </c>
      <c r="K16" s="124" t="s">
        <v>92</v>
      </c>
      <c r="L16" s="119"/>
      <c r="M16" s="119">
        <f>'1) 日本 - 中国'!H16</f>
        <v>45783</v>
      </c>
      <c r="N16" s="119"/>
      <c r="O16" s="119"/>
      <c r="P16" s="119"/>
      <c r="Q16" s="119">
        <f>'1) 日本 - 中国'!L16</f>
        <v>45785</v>
      </c>
      <c r="R16" s="119">
        <f>'1) 日本 - 中国'!M16</f>
        <v>45786</v>
      </c>
      <c r="S16" s="119">
        <f>'1) 日本 - 中国'!N16</f>
        <v>45786</v>
      </c>
      <c r="T16" s="119">
        <f>'1) 日本 - 中国'!O16</f>
        <v>45787</v>
      </c>
      <c r="U16" s="119">
        <f>'1) 日本 - 中国'!P16</f>
        <v>45787</v>
      </c>
      <c r="V16" s="119"/>
      <c r="W16" s="119"/>
      <c r="X16" s="119"/>
      <c r="Y16" s="119"/>
      <c r="Z16" s="119">
        <f>'1) 日本 - 中国'!U16</f>
        <v>45790</v>
      </c>
      <c r="AA16" s="119"/>
      <c r="AB16" s="119">
        <f t="shared" si="3"/>
        <v>45794</v>
      </c>
      <c r="AC16" s="119"/>
      <c r="AD16" s="119"/>
      <c r="AE16" s="119">
        <f t="shared" si="1"/>
        <v>45800</v>
      </c>
    </row>
    <row r="17" spans="1:31" s="118" customFormat="1" ht="15" hidden="1" customHeight="1">
      <c r="A17" s="156" t="str">
        <f t="shared" ref="A17:A21" si="4">IF(D17="","",D17-6)</f>
        <v/>
      </c>
      <c r="B17" s="156"/>
      <c r="C17" s="156"/>
      <c r="D17" s="156" t="str">
        <f t="shared" ref="D17:D21" si="5">IF(M17="","",M17-4)</f>
        <v/>
      </c>
      <c r="E17" s="156"/>
      <c r="F17" s="59">
        <f>'1) 日本 - 中国'!A17</f>
        <v>20</v>
      </c>
      <c r="G17" s="86"/>
      <c r="H17" s="191"/>
      <c r="I17" s="116" t="s">
        <v>117</v>
      </c>
      <c r="J17" s="193"/>
      <c r="K17" s="84" t="s">
        <v>92</v>
      </c>
      <c r="L17" s="156"/>
      <c r="M17" s="156"/>
      <c r="N17" s="156"/>
      <c r="O17" s="63"/>
      <c r="P17" s="156"/>
      <c r="Q17" s="156"/>
      <c r="R17" s="156"/>
      <c r="S17" s="156"/>
      <c r="T17" s="63"/>
      <c r="U17" s="156"/>
      <c r="V17" s="156"/>
      <c r="W17" s="156"/>
      <c r="X17" s="156"/>
      <c r="Y17" s="156"/>
      <c r="Z17" s="125"/>
      <c r="AA17" s="156"/>
      <c r="AB17" s="156" t="str">
        <f t="shared" ref="AB17:AB21" si="6">IF(Z17="","",Z17+4)</f>
        <v/>
      </c>
      <c r="AC17" s="156"/>
      <c r="AD17" s="156"/>
      <c r="AE17" s="156" t="str">
        <f t="shared" ref="AE17:AE21" si="7">IF(AB17="","",AB17+6)</f>
        <v/>
      </c>
    </row>
    <row r="18" spans="1:31" s="118" customFormat="1" ht="15" hidden="1" customHeight="1">
      <c r="A18" s="156" t="str">
        <f t="shared" si="4"/>
        <v/>
      </c>
      <c r="B18" s="156"/>
      <c r="C18" s="156"/>
      <c r="D18" s="156" t="str">
        <f t="shared" si="5"/>
        <v/>
      </c>
      <c r="E18" s="156"/>
      <c r="F18" s="59">
        <f>'1) 日本 - 中国'!A18</f>
        <v>21</v>
      </c>
      <c r="G18" s="86"/>
      <c r="H18" s="191"/>
      <c r="I18" s="116" t="s">
        <v>117</v>
      </c>
      <c r="J18" s="193"/>
      <c r="K18" s="84" t="s">
        <v>92</v>
      </c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25"/>
      <c r="AA18" s="156"/>
      <c r="AB18" s="156" t="str">
        <f t="shared" si="6"/>
        <v/>
      </c>
      <c r="AC18" s="156"/>
      <c r="AD18" s="156"/>
      <c r="AE18" s="156" t="str">
        <f t="shared" si="7"/>
        <v/>
      </c>
    </row>
    <row r="19" spans="1:31" s="118" customFormat="1" ht="15" hidden="1" customHeight="1">
      <c r="A19" s="156" t="str">
        <f t="shared" si="4"/>
        <v/>
      </c>
      <c r="B19" s="156"/>
      <c r="C19" s="156"/>
      <c r="D19" s="156" t="str">
        <f t="shared" si="5"/>
        <v/>
      </c>
      <c r="E19" s="156"/>
      <c r="F19" s="59">
        <f>'1) 日本 - 中国'!A19</f>
        <v>22</v>
      </c>
      <c r="G19" s="86"/>
      <c r="H19" s="191"/>
      <c r="I19" s="116" t="s">
        <v>117</v>
      </c>
      <c r="J19" s="193"/>
      <c r="K19" s="84" t="s">
        <v>92</v>
      </c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25"/>
      <c r="AA19" s="156"/>
      <c r="AB19" s="156" t="str">
        <f t="shared" si="6"/>
        <v/>
      </c>
      <c r="AC19" s="156"/>
      <c r="AD19" s="156"/>
      <c r="AE19" s="156" t="str">
        <f t="shared" si="7"/>
        <v/>
      </c>
    </row>
    <row r="20" spans="1:31" s="118" customFormat="1" ht="15" hidden="1" customHeight="1">
      <c r="A20" s="156" t="str">
        <f t="shared" si="4"/>
        <v/>
      </c>
      <c r="B20" s="156"/>
      <c r="C20" s="156"/>
      <c r="D20" s="156" t="str">
        <f t="shared" si="5"/>
        <v/>
      </c>
      <c r="E20" s="156"/>
      <c r="F20" s="59">
        <f>'1) 日本 - 中国'!A20</f>
        <v>23</v>
      </c>
      <c r="G20" s="86"/>
      <c r="H20" s="191"/>
      <c r="I20" s="116" t="s">
        <v>117</v>
      </c>
      <c r="J20" s="193"/>
      <c r="K20" s="84" t="s">
        <v>92</v>
      </c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25"/>
      <c r="AA20" s="156"/>
      <c r="AB20" s="156" t="str">
        <f t="shared" si="6"/>
        <v/>
      </c>
      <c r="AC20" s="156"/>
      <c r="AD20" s="156"/>
      <c r="AE20" s="156" t="str">
        <f t="shared" si="7"/>
        <v/>
      </c>
    </row>
    <row r="21" spans="1:31" s="118" customFormat="1" ht="15" hidden="1" customHeight="1">
      <c r="A21" s="119" t="str">
        <f t="shared" si="4"/>
        <v/>
      </c>
      <c r="B21" s="119"/>
      <c r="C21" s="119"/>
      <c r="D21" s="119" t="str">
        <f t="shared" si="5"/>
        <v/>
      </c>
      <c r="E21" s="119"/>
      <c r="F21" s="126">
        <f>'1) 日本 - 中国'!A21</f>
        <v>24</v>
      </c>
      <c r="G21" s="120"/>
      <c r="H21" s="192"/>
      <c r="I21" s="127" t="s">
        <v>117</v>
      </c>
      <c r="J21" s="194"/>
      <c r="K21" s="124" t="s">
        <v>92</v>
      </c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29"/>
      <c r="AA21" s="119"/>
      <c r="AB21" s="119" t="str">
        <f t="shared" si="6"/>
        <v/>
      </c>
      <c r="AC21" s="119"/>
      <c r="AD21" s="119"/>
      <c r="AE21" s="119" t="str">
        <f t="shared" si="7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118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52" t="str">
        <f>A7</f>
        <v>日本 - 上海 - ホーチミン</v>
      </c>
      <c r="F24" s="152" t="s">
        <v>129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257" t="s">
        <v>6</v>
      </c>
      <c r="G25" s="237" t="s">
        <v>7</v>
      </c>
      <c r="H25" s="237" t="s">
        <v>8</v>
      </c>
      <c r="I25" s="246"/>
      <c r="J25" s="246"/>
      <c r="K25" s="247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257"/>
      <c r="G26" s="238"/>
      <c r="H26" s="238" t="s">
        <v>113</v>
      </c>
      <c r="I26" s="278"/>
      <c r="J26" s="250" t="s">
        <v>114</v>
      </c>
      <c r="K26" s="249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31" customFormat="1" ht="15" customHeight="1">
      <c r="A27" s="155">
        <f t="shared" ref="A27:A33" si="8">IF(D27="","",D27-6)</f>
        <v>45724</v>
      </c>
      <c r="B27" s="92"/>
      <c r="C27" s="92"/>
      <c r="D27" s="155">
        <f t="shared" ref="D27:D33" si="9">IF(M27="","",M27-8)</f>
        <v>45730</v>
      </c>
      <c r="E27" s="92"/>
      <c r="F27" s="189">
        <f>'1) 日本 - 中国'!A27</f>
        <v>13</v>
      </c>
      <c r="G27" s="188" t="str">
        <f>'1) 日本 - 中国'!B27</f>
        <v>REFLECTION</v>
      </c>
      <c r="H27" s="195">
        <f>'1) 日本 - 中国'!C27</f>
        <v>2512</v>
      </c>
      <c r="I27" s="116" t="s">
        <v>83</v>
      </c>
      <c r="J27" s="196">
        <f>'1) 日本 - 中国'!E27</f>
        <v>2512</v>
      </c>
      <c r="K27" s="84" t="s">
        <v>92</v>
      </c>
      <c r="L27" s="92"/>
      <c r="M27" s="155">
        <f>IF('1) 日本 - 中国'!H27="", "", '1) 日本 - 中国'!H27)</f>
        <v>45738</v>
      </c>
      <c r="N27" s="93"/>
      <c r="O27" s="155"/>
      <c r="P27" s="155"/>
      <c r="Q27" s="155">
        <f>'1) 日本 - 中国'!L27</f>
        <v>45741</v>
      </c>
      <c r="R27" s="93">
        <f>'1) 日本 - 中国'!M27</f>
        <v>45741</v>
      </c>
      <c r="S27" s="155">
        <f>'1) 日本 - 中国'!N27</f>
        <v>45741</v>
      </c>
      <c r="T27" s="93">
        <f>'1) 日本 - 中国'!O27</f>
        <v>45742</v>
      </c>
      <c r="U27" s="155">
        <f>'1) 日本 - 中国'!P27</f>
        <v>45742</v>
      </c>
      <c r="V27" s="155"/>
      <c r="W27" s="155"/>
      <c r="X27" s="94"/>
      <c r="Y27" s="94"/>
      <c r="Z27" s="155">
        <f>'1) 日本 - 中国'!U27</f>
        <v>45745</v>
      </c>
      <c r="AA27" s="94"/>
      <c r="AB27" s="155">
        <f t="shared" ref="AB27:AB33" si="10">IF(Z27="","",Z27+7)</f>
        <v>45752</v>
      </c>
      <c r="AC27" s="92"/>
      <c r="AD27" s="92"/>
      <c r="AE27" s="155">
        <f t="shared" ref="AE27:AE33" si="11">IF(AB27="","",AB27+6)</f>
        <v>45758</v>
      </c>
    </row>
    <row r="28" spans="1:31" s="31" customFormat="1" ht="15" customHeight="1">
      <c r="A28" s="157">
        <f t="shared" si="8"/>
        <v>45731</v>
      </c>
      <c r="B28" s="65"/>
      <c r="C28" s="65"/>
      <c r="D28" s="157">
        <f t="shared" si="9"/>
        <v>45737</v>
      </c>
      <c r="E28" s="65"/>
      <c r="F28" s="186">
        <f>'1) 日本 - 中国'!A28</f>
        <v>14</v>
      </c>
      <c r="G28" s="87" t="str">
        <f>'1) 日本 - 中国'!B28</f>
        <v>REFLECTION</v>
      </c>
      <c r="H28" s="198">
        <f>'1) 日本 - 中国'!C28</f>
        <v>2513</v>
      </c>
      <c r="I28" s="114" t="s">
        <v>83</v>
      </c>
      <c r="J28" s="199">
        <f>'1) 日本 - 中国'!E28</f>
        <v>2513</v>
      </c>
      <c r="K28" s="85" t="s">
        <v>92</v>
      </c>
      <c r="L28" s="157"/>
      <c r="M28" s="157">
        <f>'1) 日本 - 中国'!H28</f>
        <v>45745</v>
      </c>
      <c r="N28" s="65"/>
      <c r="O28" s="157"/>
      <c r="P28" s="157"/>
      <c r="Q28" s="157">
        <f>'1) 日本 - 中国'!L28</f>
        <v>45748</v>
      </c>
      <c r="R28" s="66">
        <f>'1) 日本 - 中国'!M28</f>
        <v>45748</v>
      </c>
      <c r="S28" s="157">
        <f>'1) 日本 - 中国'!N28</f>
        <v>45748</v>
      </c>
      <c r="T28" s="69">
        <f>'1) 日本 - 中国'!O28</f>
        <v>45749</v>
      </c>
      <c r="U28" s="157">
        <f>'1) 日本 - 中国'!P28</f>
        <v>45749</v>
      </c>
      <c r="V28" s="157"/>
      <c r="W28" s="157"/>
      <c r="X28" s="69"/>
      <c r="Y28" s="69"/>
      <c r="Z28" s="157">
        <f>'1) 日本 - 中国'!U28</f>
        <v>45752</v>
      </c>
      <c r="AA28" s="69"/>
      <c r="AB28" s="157">
        <f t="shared" si="10"/>
        <v>45759</v>
      </c>
      <c r="AC28" s="65"/>
      <c r="AD28" s="65"/>
      <c r="AE28" s="157">
        <f t="shared" si="11"/>
        <v>45765</v>
      </c>
    </row>
    <row r="29" spans="1:31" s="31" customFormat="1" ht="15" customHeight="1">
      <c r="A29" s="156">
        <f t="shared" si="8"/>
        <v>45738</v>
      </c>
      <c r="B29" s="56"/>
      <c r="C29" s="56"/>
      <c r="D29" s="156">
        <f t="shared" si="9"/>
        <v>45744</v>
      </c>
      <c r="E29" s="56"/>
      <c r="F29" s="55">
        <f>'1) 日本 - 中国'!A29</f>
        <v>15</v>
      </c>
      <c r="G29" s="86" t="str">
        <f>'1) 日本 - 中国'!B29</f>
        <v>REFLECTION</v>
      </c>
      <c r="H29" s="191">
        <f>'1) 日本 - 中国'!C29</f>
        <v>2514</v>
      </c>
      <c r="I29" s="116" t="s">
        <v>83</v>
      </c>
      <c r="J29" s="193">
        <f>'1) 日本 - 中国'!E29</f>
        <v>2514</v>
      </c>
      <c r="K29" s="84" t="s">
        <v>92</v>
      </c>
      <c r="L29" s="56"/>
      <c r="M29" s="156">
        <f>'1) 日本 - 中国'!H29</f>
        <v>45752</v>
      </c>
      <c r="N29" s="57"/>
      <c r="O29" s="156"/>
      <c r="P29" s="156"/>
      <c r="Q29" s="156">
        <f>'1) 日本 - 中国'!L29</f>
        <v>45755</v>
      </c>
      <c r="R29" s="57">
        <f>'1) 日本 - 中国'!M29</f>
        <v>45755</v>
      </c>
      <c r="S29" s="156">
        <f>'1) 日本 - 中国'!N29</f>
        <v>45755</v>
      </c>
      <c r="T29" s="57">
        <f>'1) 日本 - 中国'!O29</f>
        <v>45756</v>
      </c>
      <c r="U29" s="156">
        <f>'1) 日本 - 中国'!P29</f>
        <v>45756</v>
      </c>
      <c r="V29" s="156"/>
      <c r="W29" s="156"/>
      <c r="X29" s="156"/>
      <c r="Y29" s="156"/>
      <c r="Z29" s="156">
        <f>'1) 日本 - 中国'!U29</f>
        <v>45759</v>
      </c>
      <c r="AA29" s="156"/>
      <c r="AB29" s="156">
        <f t="shared" si="10"/>
        <v>45766</v>
      </c>
      <c r="AC29" s="56"/>
      <c r="AD29" s="56"/>
      <c r="AE29" s="156">
        <f t="shared" si="11"/>
        <v>45772</v>
      </c>
    </row>
    <row r="30" spans="1:31" s="31" customFormat="1" ht="15" customHeight="1">
      <c r="A30" s="157">
        <f t="shared" si="8"/>
        <v>45745</v>
      </c>
      <c r="B30" s="157"/>
      <c r="C30" s="157"/>
      <c r="D30" s="157">
        <f t="shared" si="9"/>
        <v>45751</v>
      </c>
      <c r="E30" s="157"/>
      <c r="F30" s="186">
        <f>'1) 日本 - 中国'!A30</f>
        <v>16</v>
      </c>
      <c r="G30" s="87" t="str">
        <f>'1) 日本 - 中国'!B30</f>
        <v>REFLECTION</v>
      </c>
      <c r="H30" s="198">
        <f>'1) 日本 - 中国'!C30</f>
        <v>2515</v>
      </c>
      <c r="I30" s="114" t="s">
        <v>83</v>
      </c>
      <c r="J30" s="199">
        <f>'1) 日本 - 中国'!E30</f>
        <v>2515</v>
      </c>
      <c r="K30" s="85" t="s">
        <v>92</v>
      </c>
      <c r="L30" s="157"/>
      <c r="M30" s="157">
        <f>'1) 日本 - 中国'!H30</f>
        <v>45759</v>
      </c>
      <c r="N30" s="65"/>
      <c r="O30" s="157"/>
      <c r="P30" s="157"/>
      <c r="Q30" s="157">
        <f>'1) 日本 - 中国'!L30</f>
        <v>45762</v>
      </c>
      <c r="R30" s="66">
        <f>'1) 日本 - 中国'!M30</f>
        <v>45762</v>
      </c>
      <c r="S30" s="157">
        <f>'1) 日本 - 中国'!N30</f>
        <v>45762</v>
      </c>
      <c r="T30" s="66">
        <f>'1) 日本 - 中国'!O30</f>
        <v>45763</v>
      </c>
      <c r="U30" s="157">
        <f>'1) 日本 - 中国'!P30</f>
        <v>45763</v>
      </c>
      <c r="V30" s="157"/>
      <c r="W30" s="157"/>
      <c r="X30" s="157"/>
      <c r="Y30" s="157"/>
      <c r="Z30" s="157">
        <f>'1) 日本 - 中国'!U30</f>
        <v>45766</v>
      </c>
      <c r="AA30" s="157"/>
      <c r="AB30" s="157">
        <f t="shared" si="10"/>
        <v>45773</v>
      </c>
      <c r="AC30" s="157"/>
      <c r="AD30" s="157"/>
      <c r="AE30" s="157">
        <f t="shared" si="11"/>
        <v>45779</v>
      </c>
    </row>
    <row r="31" spans="1:31" s="31" customFormat="1" ht="15" customHeight="1">
      <c r="A31" s="56">
        <f t="shared" si="8"/>
        <v>45752</v>
      </c>
      <c r="B31" s="56"/>
      <c r="C31" s="56"/>
      <c r="D31" s="56">
        <f t="shared" si="9"/>
        <v>45758</v>
      </c>
      <c r="E31" s="56"/>
      <c r="F31" s="59">
        <f>'1) 日本 - 中国'!A31</f>
        <v>17</v>
      </c>
      <c r="G31" s="86" t="str">
        <f>'1) 日本 - 中国'!B31</f>
        <v>REFLECTION</v>
      </c>
      <c r="H31" s="191">
        <f>'1) 日本 - 中国'!C31</f>
        <v>2516</v>
      </c>
      <c r="I31" s="116" t="s">
        <v>83</v>
      </c>
      <c r="J31" s="193">
        <f>'1) 日本 - 中国'!E31</f>
        <v>2516</v>
      </c>
      <c r="K31" s="84" t="s">
        <v>92</v>
      </c>
      <c r="L31" s="56"/>
      <c r="M31" s="156">
        <f>'1) 日本 - 中国'!H31</f>
        <v>45766</v>
      </c>
      <c r="N31" s="60"/>
      <c r="O31" s="61"/>
      <c r="P31" s="61"/>
      <c r="Q31" s="156">
        <f>'1) 日本 - 中国'!L31</f>
        <v>45769</v>
      </c>
      <c r="R31" s="57">
        <f>'1) 日本 - 中国'!M31</f>
        <v>45769</v>
      </c>
      <c r="S31" s="156">
        <f>'1) 日本 - 中国'!N31</f>
        <v>45769</v>
      </c>
      <c r="T31" s="57">
        <f>'1) 日本 - 中国'!O31</f>
        <v>45770</v>
      </c>
      <c r="U31" s="156">
        <f>'1) 日本 - 中国'!P31</f>
        <v>45770</v>
      </c>
      <c r="V31" s="156"/>
      <c r="W31" s="156"/>
      <c r="X31" s="58"/>
      <c r="Y31" s="58"/>
      <c r="Z31" s="58">
        <f>'1) 日本 - 中国'!U31</f>
        <v>45773</v>
      </c>
      <c r="AA31" s="58"/>
      <c r="AB31" s="56">
        <f t="shared" si="10"/>
        <v>45780</v>
      </c>
      <c r="AC31" s="56"/>
      <c r="AD31" s="56"/>
      <c r="AE31" s="156">
        <f t="shared" si="11"/>
        <v>45786</v>
      </c>
    </row>
    <row r="32" spans="1:31" s="31" customFormat="1" ht="15" customHeight="1">
      <c r="A32" s="65">
        <f t="shared" si="8"/>
        <v>45759</v>
      </c>
      <c r="B32" s="65"/>
      <c r="C32" s="65"/>
      <c r="D32" s="65">
        <f t="shared" si="9"/>
        <v>45765</v>
      </c>
      <c r="E32" s="65"/>
      <c r="F32" s="62">
        <f>'1) 日本 - 中国'!A32</f>
        <v>18</v>
      </c>
      <c r="G32" s="87" t="str">
        <f>'1) 日本 - 中国'!B32</f>
        <v>REFLECTION</v>
      </c>
      <c r="H32" s="198">
        <f>'1) 日本 - 中国'!C32</f>
        <v>2517</v>
      </c>
      <c r="I32" s="114" t="s">
        <v>83</v>
      </c>
      <c r="J32" s="199">
        <f>'1) 日本 - 中国'!E32</f>
        <v>2517</v>
      </c>
      <c r="K32" s="85" t="s">
        <v>92</v>
      </c>
      <c r="L32" s="65"/>
      <c r="M32" s="157">
        <f>'1) 日本 - 中国'!H32</f>
        <v>45773</v>
      </c>
      <c r="N32" s="67"/>
      <c r="O32" s="68"/>
      <c r="P32" s="68"/>
      <c r="Q32" s="157">
        <f>'1) 日本 - 中国'!L32</f>
        <v>45776</v>
      </c>
      <c r="R32" s="66">
        <f>'1) 日本 - 中国'!M32</f>
        <v>45776</v>
      </c>
      <c r="S32" s="157">
        <f>'1) 日本 - 中国'!N32</f>
        <v>45776</v>
      </c>
      <c r="T32" s="66">
        <f>'1) 日本 - 中国'!O32</f>
        <v>45777</v>
      </c>
      <c r="U32" s="157">
        <f>'1) 日本 - 中国'!P32</f>
        <v>45777</v>
      </c>
      <c r="V32" s="157"/>
      <c r="W32" s="157"/>
      <c r="X32" s="69"/>
      <c r="Y32" s="69"/>
      <c r="Z32" s="69">
        <f>'1) 日本 - 中国'!U32</f>
        <v>45780</v>
      </c>
      <c r="AA32" s="69"/>
      <c r="AB32" s="65">
        <f t="shared" si="10"/>
        <v>45787</v>
      </c>
      <c r="AC32" s="65"/>
      <c r="AD32" s="65"/>
      <c r="AE32" s="157">
        <f t="shared" si="11"/>
        <v>45793</v>
      </c>
    </row>
    <row r="33" spans="1:31" s="118" customFormat="1" ht="15" customHeight="1">
      <c r="A33" s="131">
        <f t="shared" si="8"/>
        <v>45766</v>
      </c>
      <c r="B33" s="131"/>
      <c r="C33" s="131"/>
      <c r="D33" s="131">
        <f t="shared" si="9"/>
        <v>45772</v>
      </c>
      <c r="E33" s="131"/>
      <c r="F33" s="136">
        <f>'1) 日本 - 中国'!A33</f>
        <v>19</v>
      </c>
      <c r="G33" s="120" t="str">
        <f>'1) 日本 - 中国'!B33</f>
        <v>REFLECTION</v>
      </c>
      <c r="H33" s="192">
        <f>'1) 日本 - 中国'!C33</f>
        <v>2518</v>
      </c>
      <c r="I33" s="122" t="s">
        <v>83</v>
      </c>
      <c r="J33" s="197">
        <f>'1) 日本 - 中国'!E33</f>
        <v>2518</v>
      </c>
      <c r="K33" s="124" t="s">
        <v>92</v>
      </c>
      <c r="L33" s="131"/>
      <c r="M33" s="119">
        <f>'1) 日本 - 中国'!H33</f>
        <v>45780</v>
      </c>
      <c r="N33" s="132"/>
      <c r="O33" s="133"/>
      <c r="P33" s="133"/>
      <c r="Q33" s="119">
        <f>'1) 日本 - 中国'!L33</f>
        <v>45783</v>
      </c>
      <c r="R33" s="134">
        <f>'1) 日本 - 中国'!M33</f>
        <v>45783</v>
      </c>
      <c r="S33" s="119">
        <f>'1) 日本 - 中国'!N33</f>
        <v>45783</v>
      </c>
      <c r="T33" s="134">
        <f>'1) 日本 - 中国'!O33</f>
        <v>45784</v>
      </c>
      <c r="U33" s="119">
        <f>'1) 日本 - 中国'!P33</f>
        <v>45784</v>
      </c>
      <c r="V33" s="119"/>
      <c r="W33" s="119"/>
      <c r="X33" s="135"/>
      <c r="Y33" s="135"/>
      <c r="Z33" s="135">
        <f>'1) 日本 - 中国'!U33</f>
        <v>45787</v>
      </c>
      <c r="AA33" s="135"/>
      <c r="AB33" s="131">
        <f t="shared" si="10"/>
        <v>45794</v>
      </c>
      <c r="AC33" s="131"/>
      <c r="AD33" s="131"/>
      <c r="AE33" s="119">
        <f t="shared" si="11"/>
        <v>45800</v>
      </c>
    </row>
    <row r="34" spans="1:31" s="118" customFormat="1" ht="15" hidden="1" customHeight="1">
      <c r="A34" s="56" t="str">
        <f t="shared" ref="A34:A38" si="12">IF(D34="","",D34-6)</f>
        <v/>
      </c>
      <c r="B34" s="56"/>
      <c r="C34" s="56"/>
      <c r="D34" s="56" t="str">
        <f t="shared" ref="D34:D38" si="13">IF(M34="","",M34-8)</f>
        <v/>
      </c>
      <c r="E34" s="56"/>
      <c r="F34" s="55">
        <f>'1) 日本 - 中国'!A34</f>
        <v>20</v>
      </c>
      <c r="G34" s="86"/>
      <c r="H34" s="191"/>
      <c r="I34" s="116" t="s">
        <v>83</v>
      </c>
      <c r="J34" s="193"/>
      <c r="K34" s="84" t="s">
        <v>92</v>
      </c>
      <c r="L34" s="56"/>
      <c r="M34" s="156"/>
      <c r="N34" s="60"/>
      <c r="O34" s="61"/>
      <c r="P34" s="156"/>
      <c r="Q34" s="156"/>
      <c r="R34" s="57"/>
      <c r="S34" s="156"/>
      <c r="T34" s="57"/>
      <c r="U34" s="156"/>
      <c r="V34" s="156"/>
      <c r="W34" s="156"/>
      <c r="X34" s="156"/>
      <c r="Y34" s="156"/>
      <c r="Z34" s="156"/>
      <c r="AA34" s="58"/>
      <c r="AB34" s="56" t="str">
        <f t="shared" ref="AB34:AB38" si="14">IF(Z34="","",Z34+7)</f>
        <v/>
      </c>
      <c r="AC34" s="56"/>
      <c r="AD34" s="56"/>
      <c r="AE34" s="156" t="str">
        <f t="shared" ref="AE34:AE38" si="15">IF(AB34="","",AB34+6)</f>
        <v/>
      </c>
    </row>
    <row r="35" spans="1:31" s="118" customFormat="1" ht="15" hidden="1" customHeight="1">
      <c r="A35" s="56" t="str">
        <f t="shared" si="12"/>
        <v/>
      </c>
      <c r="B35" s="56"/>
      <c r="C35" s="56"/>
      <c r="D35" s="56" t="str">
        <f t="shared" si="13"/>
        <v/>
      </c>
      <c r="E35" s="56"/>
      <c r="F35" s="59">
        <f>'1) 日本 - 中国'!A35</f>
        <v>21</v>
      </c>
      <c r="G35" s="86"/>
      <c r="H35" s="191"/>
      <c r="I35" s="116" t="s">
        <v>83</v>
      </c>
      <c r="J35" s="193"/>
      <c r="K35" s="84" t="s">
        <v>92</v>
      </c>
      <c r="L35" s="56"/>
      <c r="M35" s="156"/>
      <c r="N35" s="60"/>
      <c r="O35" s="61"/>
      <c r="P35" s="156"/>
      <c r="Q35" s="156"/>
      <c r="R35" s="57"/>
      <c r="S35" s="156"/>
      <c r="T35" s="57"/>
      <c r="U35" s="156"/>
      <c r="V35" s="156"/>
      <c r="W35" s="156"/>
      <c r="X35" s="58"/>
      <c r="Y35" s="58"/>
      <c r="Z35" s="58"/>
      <c r="AA35" s="156"/>
      <c r="AB35" s="56" t="str">
        <f t="shared" si="14"/>
        <v/>
      </c>
      <c r="AC35" s="56"/>
      <c r="AD35" s="56"/>
      <c r="AE35" s="156" t="str">
        <f t="shared" si="15"/>
        <v/>
      </c>
    </row>
    <row r="36" spans="1:31" s="118" customFormat="1" ht="15" hidden="1" customHeight="1">
      <c r="A36" s="156" t="str">
        <f t="shared" si="12"/>
        <v/>
      </c>
      <c r="B36" s="156"/>
      <c r="C36" s="156"/>
      <c r="D36" s="156" t="str">
        <f t="shared" si="13"/>
        <v/>
      </c>
      <c r="E36" s="156"/>
      <c r="F36" s="55">
        <f>'1) 日本 - 中国'!A36</f>
        <v>22</v>
      </c>
      <c r="G36" s="86"/>
      <c r="H36" s="191"/>
      <c r="I36" s="116" t="s">
        <v>83</v>
      </c>
      <c r="J36" s="193"/>
      <c r="K36" s="84" t="s">
        <v>92</v>
      </c>
      <c r="L36" s="56"/>
      <c r="M36" s="156"/>
      <c r="N36" s="60"/>
      <c r="O36" s="61"/>
      <c r="P36" s="156"/>
      <c r="Q36" s="156"/>
      <c r="R36" s="57"/>
      <c r="S36" s="156"/>
      <c r="T36" s="57"/>
      <c r="U36" s="156"/>
      <c r="V36" s="156"/>
      <c r="W36" s="156"/>
      <c r="X36" s="156"/>
      <c r="Y36" s="156"/>
      <c r="Z36" s="156"/>
      <c r="AA36" s="156"/>
      <c r="AB36" s="156" t="str">
        <f t="shared" si="14"/>
        <v/>
      </c>
      <c r="AC36" s="156"/>
      <c r="AD36" s="156"/>
      <c r="AE36" s="156" t="str">
        <f t="shared" si="15"/>
        <v/>
      </c>
    </row>
    <row r="37" spans="1:31" s="118" customFormat="1" ht="15" hidden="1" customHeight="1">
      <c r="A37" s="56" t="str">
        <f t="shared" si="12"/>
        <v/>
      </c>
      <c r="B37" s="56"/>
      <c r="C37" s="56"/>
      <c r="D37" s="56" t="str">
        <f t="shared" si="13"/>
        <v/>
      </c>
      <c r="E37" s="56"/>
      <c r="F37" s="55">
        <f>'1) 日本 - 中国'!A37</f>
        <v>23</v>
      </c>
      <c r="G37" s="86"/>
      <c r="H37" s="191"/>
      <c r="I37" s="116" t="s">
        <v>83</v>
      </c>
      <c r="J37" s="193"/>
      <c r="K37" s="84" t="s">
        <v>92</v>
      </c>
      <c r="L37" s="56"/>
      <c r="M37" s="156"/>
      <c r="N37" s="60"/>
      <c r="O37" s="61"/>
      <c r="P37" s="156"/>
      <c r="Q37" s="156"/>
      <c r="R37" s="57"/>
      <c r="S37" s="156"/>
      <c r="T37" s="57"/>
      <c r="U37" s="156"/>
      <c r="V37" s="156"/>
      <c r="W37" s="156"/>
      <c r="X37" s="156"/>
      <c r="Y37" s="156"/>
      <c r="Z37" s="156"/>
      <c r="AA37" s="58"/>
      <c r="AB37" s="56" t="str">
        <f t="shared" si="14"/>
        <v/>
      </c>
      <c r="AC37" s="56"/>
      <c r="AD37" s="56"/>
      <c r="AE37" s="156" t="str">
        <f t="shared" si="15"/>
        <v/>
      </c>
    </row>
    <row r="38" spans="1:31" s="118" customFormat="1" ht="15" hidden="1" customHeight="1">
      <c r="A38" s="131" t="str">
        <f t="shared" si="12"/>
        <v/>
      </c>
      <c r="B38" s="131"/>
      <c r="C38" s="131"/>
      <c r="D38" s="131" t="str">
        <f t="shared" si="13"/>
        <v/>
      </c>
      <c r="E38" s="131"/>
      <c r="F38" s="136">
        <f>'1) 日本 - 中国'!A38</f>
        <v>24</v>
      </c>
      <c r="G38" s="120"/>
      <c r="H38" s="192"/>
      <c r="I38" s="122" t="s">
        <v>83</v>
      </c>
      <c r="J38" s="197"/>
      <c r="K38" s="124" t="s">
        <v>92</v>
      </c>
      <c r="L38" s="131"/>
      <c r="M38" s="119"/>
      <c r="N38" s="132"/>
      <c r="O38" s="133"/>
      <c r="P38" s="119"/>
      <c r="Q38" s="119"/>
      <c r="R38" s="134"/>
      <c r="S38" s="119"/>
      <c r="T38" s="134"/>
      <c r="U38" s="119"/>
      <c r="V38" s="119"/>
      <c r="W38" s="119"/>
      <c r="X38" s="119"/>
      <c r="Y38" s="119"/>
      <c r="Z38" s="119"/>
      <c r="AA38" s="135"/>
      <c r="AB38" s="131" t="str">
        <f t="shared" si="14"/>
        <v/>
      </c>
      <c r="AC38" s="131"/>
      <c r="AD38" s="131"/>
      <c r="AE38" s="119" t="str">
        <f t="shared" si="15"/>
        <v/>
      </c>
    </row>
    <row r="39" spans="1:31" ht="15" customHeight="1">
      <c r="F39" s="31" t="s">
        <v>67</v>
      </c>
      <c r="G39" s="137"/>
      <c r="H39" s="138"/>
      <c r="I39" s="138"/>
      <c r="J39" s="138"/>
      <c r="K39" s="138"/>
      <c r="L39" s="7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118"/>
      <c r="G40" s="118"/>
      <c r="H40" s="118"/>
      <c r="I40" s="118"/>
      <c r="J40" s="118"/>
      <c r="K40" s="118"/>
      <c r="L40" s="130"/>
      <c r="M40" s="118"/>
      <c r="N40" s="118"/>
      <c r="O40" s="118"/>
      <c r="P40" s="118"/>
      <c r="Q40" s="130"/>
      <c r="R40" s="130"/>
      <c r="S40" s="130"/>
      <c r="T40" s="130"/>
      <c r="U40" s="118"/>
      <c r="V40" s="118"/>
      <c r="W40" s="118"/>
      <c r="X40" s="118"/>
      <c r="Y40" s="130"/>
      <c r="Z40" s="130"/>
      <c r="AA40" s="130"/>
    </row>
    <row r="41" spans="1:31" s="31" customFormat="1" ht="15" customHeight="1">
      <c r="F41" s="118"/>
      <c r="G41" s="118"/>
      <c r="H41" s="118"/>
      <c r="I41" s="118"/>
      <c r="J41" s="118"/>
      <c r="K41" s="118"/>
      <c r="L41" s="130"/>
      <c r="M41" s="118"/>
      <c r="N41" s="118"/>
      <c r="O41" s="118"/>
      <c r="P41" s="118"/>
      <c r="Q41" s="130"/>
      <c r="R41" s="130"/>
      <c r="S41" s="130"/>
      <c r="T41" s="130"/>
      <c r="U41" s="118"/>
      <c r="V41" s="118"/>
      <c r="W41" s="118"/>
      <c r="X41" s="118"/>
      <c r="Y41" s="130"/>
      <c r="Z41" s="130"/>
      <c r="AA41" s="130"/>
    </row>
    <row r="42" spans="1:31" s="31" customFormat="1" ht="15" customHeight="1">
      <c r="L42" s="38"/>
      <c r="M42" s="118"/>
      <c r="N42" s="118"/>
      <c r="O42" s="118"/>
      <c r="P42" s="118"/>
      <c r="Q42" s="38"/>
      <c r="R42" s="130"/>
      <c r="S42" s="130"/>
      <c r="T42" s="130"/>
      <c r="U42" s="118"/>
      <c r="V42" s="118"/>
      <c r="W42" s="118"/>
      <c r="X42" s="118"/>
      <c r="Y42" s="130"/>
      <c r="Z42" s="130"/>
      <c r="AA42" s="38"/>
    </row>
    <row r="43" spans="1:31" s="31" customFormat="1" ht="15" customHeight="1"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</row>
    <row r="44" spans="1:31" s="31" customFormat="1" ht="15" customHeight="1"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</row>
    <row r="45" spans="1:31" s="118" customFormat="1" ht="15" customHeight="1">
      <c r="F45" s="140"/>
      <c r="G45" s="141"/>
      <c r="H45" s="142"/>
      <c r="I45" s="142"/>
      <c r="J45" s="142"/>
      <c r="K45" s="14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118" customFormat="1" ht="15" customHeight="1">
      <c r="F46" s="140"/>
      <c r="G46" s="141"/>
      <c r="H46" s="142"/>
      <c r="I46" s="142"/>
      <c r="J46" s="142"/>
      <c r="K46" s="14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118" customFormat="1" ht="15" customHeight="1">
      <c r="F47" s="140"/>
      <c r="G47" s="141"/>
      <c r="H47" s="142"/>
      <c r="I47" s="142"/>
      <c r="J47" s="142"/>
      <c r="K47" s="14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40"/>
      <c r="G48" s="141"/>
      <c r="H48" s="142"/>
      <c r="I48" s="142"/>
      <c r="J48" s="142"/>
      <c r="K48" s="14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40"/>
      <c r="G49" s="141"/>
      <c r="H49" s="142"/>
      <c r="I49" s="142"/>
      <c r="J49" s="142"/>
      <c r="K49" s="14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40"/>
      <c r="G50" s="141"/>
      <c r="H50" s="142"/>
      <c r="I50" s="142"/>
      <c r="J50" s="142"/>
      <c r="K50" s="14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118" customFormat="1" ht="15" customHeight="1">
      <c r="F51" s="140"/>
      <c r="G51" s="141"/>
      <c r="H51" s="142"/>
      <c r="I51" s="142"/>
      <c r="J51" s="142"/>
      <c r="K51" s="14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118" customFormat="1" ht="15" customHeight="1">
      <c r="F52" s="140"/>
      <c r="G52" s="141"/>
      <c r="H52" s="142"/>
      <c r="I52" s="142"/>
      <c r="J52" s="142"/>
      <c r="K52" s="14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118" customFormat="1" ht="15" customHeight="1">
      <c r="F53" s="140"/>
      <c r="G53" s="141"/>
      <c r="H53" s="142"/>
      <c r="I53" s="142"/>
      <c r="J53" s="142"/>
      <c r="K53" s="14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118" customFormat="1" ht="15" customHeight="1">
      <c r="F54" s="140"/>
      <c r="G54" s="141"/>
      <c r="H54" s="142"/>
      <c r="I54" s="142"/>
      <c r="J54" s="142"/>
      <c r="K54" s="14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118" customFormat="1" ht="15" customHeight="1">
      <c r="F55" s="140"/>
      <c r="G55" s="141"/>
      <c r="H55" s="142"/>
      <c r="I55" s="142"/>
      <c r="J55" s="142"/>
      <c r="K55" s="14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118" customFormat="1" ht="15" customHeight="1">
      <c r="F56" s="140"/>
      <c r="G56" s="141"/>
      <c r="H56" s="142"/>
      <c r="I56" s="142"/>
      <c r="J56" s="142"/>
      <c r="K56" s="142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118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118"/>
      <c r="I65" s="118"/>
      <c r="J65" s="118"/>
      <c r="K65" s="118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113"/>
      <c r="B69" s="113"/>
      <c r="C69" s="113"/>
      <c r="D69" s="113"/>
      <c r="E69" s="143"/>
      <c r="F69" s="113"/>
      <c r="G69" s="113"/>
      <c r="H69" s="144"/>
      <c r="I69" s="144"/>
      <c r="J69" s="144"/>
      <c r="K69" s="144"/>
      <c r="L69" s="144"/>
      <c r="M69" s="144"/>
      <c r="N69" s="143"/>
      <c r="O69" s="23"/>
      <c r="P69" s="143"/>
      <c r="Q69" s="144"/>
      <c r="R69" s="113"/>
      <c r="S69" s="23"/>
      <c r="T69" s="113"/>
      <c r="U69" s="113"/>
      <c r="V69" s="23"/>
      <c r="W69" s="23"/>
      <c r="X69" s="23"/>
      <c r="Y69" s="23"/>
      <c r="Z69" s="23"/>
      <c r="AA69" s="23"/>
      <c r="AB69" s="113"/>
      <c r="AC69" s="113"/>
    </row>
    <row r="70" spans="1:29" ht="15.75" customHeight="1">
      <c r="A70" s="113"/>
      <c r="B70" s="113"/>
      <c r="C70" s="113"/>
      <c r="D70" s="113"/>
      <c r="E70" s="143"/>
      <c r="F70" s="113"/>
      <c r="G70" s="113"/>
      <c r="H70" s="144"/>
      <c r="I70" s="144"/>
      <c r="J70" s="144"/>
      <c r="K70" s="144"/>
      <c r="L70" s="144"/>
      <c r="M70" s="144"/>
      <c r="N70" s="143"/>
      <c r="O70" s="23"/>
      <c r="P70" s="143"/>
      <c r="Q70" s="144"/>
      <c r="R70" s="113"/>
      <c r="S70" s="23"/>
      <c r="T70" s="113"/>
      <c r="U70" s="113"/>
      <c r="V70" s="23"/>
      <c r="W70" s="23"/>
      <c r="X70" s="23"/>
      <c r="Y70" s="23"/>
      <c r="Z70" s="23"/>
      <c r="AA70" s="23"/>
      <c r="AB70" s="113"/>
      <c r="AC70" s="113"/>
    </row>
    <row r="71" spans="1:29" ht="15.75" customHeight="1">
      <c r="E71" s="22"/>
      <c r="F71" s="145"/>
      <c r="G71" s="145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113"/>
      <c r="G73" s="113"/>
      <c r="H73" s="113"/>
      <c r="I73" s="113"/>
      <c r="J73" s="113"/>
      <c r="K73" s="113"/>
      <c r="L73" s="113"/>
      <c r="M73" s="113"/>
      <c r="N73" s="23"/>
      <c r="O73" s="23"/>
      <c r="P73" s="23"/>
      <c r="Q73" s="113"/>
      <c r="R73" s="113"/>
      <c r="S73" s="23"/>
      <c r="T73" s="113"/>
      <c r="U73" s="113"/>
      <c r="V73" s="23"/>
      <c r="W73" s="23"/>
      <c r="X73" s="23"/>
      <c r="Y73" s="23"/>
      <c r="Z73" s="23"/>
      <c r="AA73" s="23"/>
    </row>
    <row r="74" spans="1:29" ht="15.75" customHeight="1">
      <c r="E74" s="23"/>
      <c r="F74" s="113"/>
      <c r="G74" s="113"/>
      <c r="H74" s="113"/>
      <c r="I74" s="113"/>
      <c r="J74" s="113"/>
      <c r="K74" s="113"/>
      <c r="L74" s="113"/>
      <c r="M74" s="113"/>
      <c r="N74" s="23"/>
      <c r="O74" s="23"/>
      <c r="P74" s="23"/>
      <c r="Q74" s="113"/>
      <c r="R74" s="113"/>
      <c r="S74" s="23"/>
      <c r="T74" s="113"/>
      <c r="U74" s="113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zoomScale="70" zoomScaleNormal="70" zoomScaleSheetLayoutView="70" workbookViewId="0"/>
  </sheetViews>
  <sheetFormatPr defaultColWidth="7.6328125" defaultRowHeight="15.75" customHeight="1" outlineLevelCol="1"/>
  <cols>
    <col min="1" max="1" width="15.81640625" style="21" customWidth="1"/>
    <col min="2" max="3" width="15.81640625" style="21" hidden="1" customWidth="1" outlineLevel="1"/>
    <col min="4" max="4" width="15.81640625" style="21" customWidth="1" collapsed="1"/>
    <col min="5" max="5" width="2.1796875" style="21" customWidth="1"/>
    <col min="6" max="6" width="7.81640625" style="21" customWidth="1"/>
    <col min="7" max="7" width="20.6328125" style="21" customWidth="1"/>
    <col min="8" max="8" width="7" style="21" bestFit="1" customWidth="1"/>
    <col min="9" max="9" width="3.54296875" style="21" bestFit="1" customWidth="1"/>
    <col min="10" max="10" width="7" style="21" bestFit="1" customWidth="1"/>
    <col min="11" max="11" width="4.36328125" style="21" bestFit="1" customWidth="1"/>
    <col min="12" max="12" width="15.6328125" style="21" hidden="1" customWidth="1" outlineLevel="1"/>
    <col min="13" max="13" width="15.6328125" style="21" customWidth="1" collapsed="1"/>
    <col min="14" max="14" width="15.6328125" style="21" hidden="1" customWidth="1" outlineLevel="1"/>
    <col min="15" max="15" width="2.1796875" style="21" customWidth="1" collapsed="1"/>
    <col min="16" max="16" width="15.6328125" style="21" hidden="1" customWidth="1" outlineLevel="1"/>
    <col min="17" max="17" width="15.6328125" style="21" customWidth="1" collapsed="1"/>
    <col min="18" max="21" width="15.6328125" style="21" customWidth="1"/>
    <col min="22" max="23" width="15.81640625" style="21" hidden="1" customWidth="1" outlineLevel="1"/>
    <col min="24" max="24" width="2.1796875" style="21" customWidth="1" collapsed="1"/>
    <col min="25" max="25" width="15.6328125" style="21" hidden="1" customWidth="1" outlineLevel="1"/>
    <col min="26" max="26" width="15.6328125" style="21" customWidth="1" collapsed="1"/>
    <col min="27" max="27" width="2.1796875" style="21" customWidth="1"/>
    <col min="28" max="28" width="13.81640625" style="21" customWidth="1"/>
    <col min="29" max="30" width="13.81640625" style="21" hidden="1" customWidth="1" outlineLevel="1"/>
    <col min="31" max="31" width="13.81640625" style="21" customWidth="1" collapsed="1"/>
    <col min="32" max="42" width="13.81640625" style="21" customWidth="1"/>
    <col min="43" max="16384" width="7.6328125" style="21"/>
  </cols>
  <sheetData>
    <row r="1" spans="1:31" ht="15.75" customHeight="1">
      <c r="C1" s="100"/>
      <c r="D1" s="100"/>
      <c r="E1" s="100"/>
      <c r="F1" s="274" t="s">
        <v>109</v>
      </c>
      <c r="G1" s="274"/>
      <c r="H1" s="274"/>
      <c r="I1" s="274"/>
      <c r="J1" s="274"/>
      <c r="K1" s="274"/>
      <c r="L1" s="274"/>
      <c r="M1" s="30"/>
      <c r="N1" s="101"/>
      <c r="O1" s="101"/>
      <c r="P1" s="102"/>
      <c r="Q1" s="275" t="str">
        <f>'1) 日本 - 中国'!M2</f>
        <v>2025年4月スケジュール</v>
      </c>
      <c r="R1" s="275"/>
      <c r="S1" s="275"/>
      <c r="T1" s="102"/>
      <c r="U1" s="102"/>
      <c r="V1" s="102"/>
      <c r="W1" s="102"/>
      <c r="X1" s="102"/>
      <c r="Z1" s="104"/>
      <c r="AA1" s="104"/>
      <c r="AB1" s="104"/>
      <c r="AC1" s="104"/>
      <c r="AD1" s="104"/>
      <c r="AE1" s="104"/>
    </row>
    <row r="2" spans="1:31" ht="15.75" customHeight="1">
      <c r="C2" s="100"/>
      <c r="D2" s="100"/>
      <c r="E2" s="100"/>
      <c r="F2" s="274"/>
      <c r="G2" s="274"/>
      <c r="H2" s="274"/>
      <c r="I2" s="274"/>
      <c r="J2" s="274"/>
      <c r="K2" s="274"/>
      <c r="L2" s="274"/>
      <c r="M2" s="28"/>
      <c r="N2" s="101"/>
      <c r="O2" s="101"/>
      <c r="P2" s="102"/>
      <c r="Q2" s="275"/>
      <c r="R2" s="275"/>
      <c r="S2" s="275"/>
      <c r="T2" s="102"/>
      <c r="U2" s="102"/>
      <c r="V2" s="102"/>
      <c r="W2" s="102"/>
      <c r="X2" s="102"/>
      <c r="Z2" s="104"/>
      <c r="AA2" s="104"/>
      <c r="AB2" s="104"/>
      <c r="AC2" s="104"/>
      <c r="AD2" s="104"/>
      <c r="AE2" s="104"/>
    </row>
    <row r="3" spans="1:31" ht="15.75" customHeight="1">
      <c r="C3" s="100"/>
      <c r="D3" s="100"/>
      <c r="E3" s="100"/>
      <c r="F3" s="274"/>
      <c r="G3" s="274"/>
      <c r="H3" s="274"/>
      <c r="I3" s="274"/>
      <c r="J3" s="274"/>
      <c r="K3" s="274"/>
      <c r="L3" s="274"/>
      <c r="M3" s="28"/>
      <c r="N3" s="101"/>
      <c r="O3" s="101"/>
      <c r="P3" s="101"/>
      <c r="Q3" s="29"/>
      <c r="R3" s="88" t="s">
        <v>1</v>
      </c>
      <c r="S3" s="89" t="s">
        <v>2</v>
      </c>
      <c r="T3" s="89"/>
      <c r="U3" s="89"/>
      <c r="Y3" s="27"/>
      <c r="Z3" s="27" t="s">
        <v>3</v>
      </c>
      <c r="AA3" s="280">
        <f>'1) 日本 - 中国'!U3</f>
        <v>45735</v>
      </c>
      <c r="AB3" s="280"/>
    </row>
    <row r="4" spans="1:31" ht="15.75" customHeight="1">
      <c r="C4" s="105"/>
      <c r="D4" s="105"/>
      <c r="E4" s="105"/>
      <c r="F4" s="276" t="s">
        <v>110</v>
      </c>
      <c r="G4" s="276"/>
      <c r="H4" s="276"/>
      <c r="I4" s="276"/>
      <c r="J4" s="276"/>
      <c r="K4" s="276"/>
      <c r="L4" s="276"/>
      <c r="M4" s="276"/>
      <c r="N4" s="90"/>
      <c r="O4" s="90"/>
      <c r="P4" s="90"/>
      <c r="Q4" s="90"/>
      <c r="R4" s="90"/>
      <c r="S4" s="89" t="s">
        <v>4</v>
      </c>
      <c r="T4" s="89"/>
      <c r="U4" s="89"/>
      <c r="Y4" s="106"/>
      <c r="Z4" s="106" t="s">
        <v>5</v>
      </c>
      <c r="AA4" s="107" t="str">
        <f>'1) 日本 - 中国'!U4</f>
        <v>No.568</v>
      </c>
      <c r="AD4" s="25"/>
    </row>
    <row r="5" spans="1:31" ht="15.75" customHeight="1" thickBot="1">
      <c r="A5" s="108"/>
      <c r="B5" s="108"/>
      <c r="C5" s="108"/>
      <c r="D5" s="108"/>
      <c r="E5" s="108"/>
      <c r="F5" s="108"/>
      <c r="G5" s="108"/>
      <c r="H5" s="109"/>
      <c r="I5" s="109"/>
      <c r="J5" s="109"/>
      <c r="K5" s="109"/>
      <c r="L5" s="108"/>
      <c r="M5" s="109"/>
      <c r="N5" s="109"/>
      <c r="O5" s="109"/>
      <c r="P5" s="109"/>
      <c r="Q5" s="109"/>
      <c r="R5" s="109"/>
      <c r="S5" s="109"/>
      <c r="T5" s="110"/>
      <c r="U5" s="110"/>
      <c r="V5" s="108"/>
      <c r="W5" s="108"/>
      <c r="X5" s="108"/>
      <c r="Y5" s="108"/>
      <c r="Z5" s="108"/>
      <c r="AA5" s="108"/>
      <c r="AB5" s="108"/>
      <c r="AC5" s="108"/>
      <c r="AD5" s="111"/>
      <c r="AE5" s="108"/>
    </row>
    <row r="6" spans="1:31" ht="15" customHeight="1">
      <c r="L6" s="26"/>
      <c r="Q6" s="112"/>
    </row>
    <row r="7" spans="1:31" ht="15" customHeight="1">
      <c r="A7" s="152" t="s">
        <v>120</v>
      </c>
      <c r="F7" s="152" t="s">
        <v>127</v>
      </c>
      <c r="G7" s="113"/>
      <c r="Q7" s="23"/>
      <c r="AB7" s="31"/>
    </row>
    <row r="8" spans="1:31" ht="15" customHeight="1">
      <c r="A8" s="33" t="s">
        <v>111</v>
      </c>
      <c r="B8" s="33"/>
      <c r="C8" s="33"/>
      <c r="D8" s="33" t="s">
        <v>9</v>
      </c>
      <c r="E8" s="33"/>
      <c r="F8" s="256" t="s">
        <v>6</v>
      </c>
      <c r="G8" s="235" t="s">
        <v>7</v>
      </c>
      <c r="H8" s="235" t="s">
        <v>8</v>
      </c>
      <c r="I8" s="241"/>
      <c r="J8" s="241"/>
      <c r="K8" s="242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112</v>
      </c>
      <c r="E9" s="34"/>
      <c r="F9" s="256"/>
      <c r="G9" s="236"/>
      <c r="H9" s="236" t="s">
        <v>113</v>
      </c>
      <c r="I9" s="277"/>
      <c r="J9" s="243" t="s">
        <v>115</v>
      </c>
      <c r="K9" s="245"/>
      <c r="L9" s="43"/>
      <c r="M9" s="34" t="s">
        <v>145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119</v>
      </c>
      <c r="AC9" s="34"/>
      <c r="AD9" s="34"/>
      <c r="AE9" s="34" t="s">
        <v>121</v>
      </c>
    </row>
    <row r="10" spans="1:31" s="31" customFormat="1" ht="15" customHeight="1">
      <c r="A10" s="155">
        <f t="shared" ref="A10:A16" si="0">IF(D10="","",D10-8)</f>
        <v>45728</v>
      </c>
      <c r="B10" s="155"/>
      <c r="C10" s="155"/>
      <c r="D10" s="155">
        <f>IF(M10="","",D11-7)</f>
        <v>45736</v>
      </c>
      <c r="E10" s="155"/>
      <c r="F10" s="281">
        <f>'1) 日本 - 中国'!A10</f>
        <v>13</v>
      </c>
      <c r="G10" s="282" t="str">
        <f>'1) 日本 - 中国'!B10</f>
        <v>HAO AN</v>
      </c>
      <c r="H10" s="283">
        <f>'1) 日本 - 中国'!C10</f>
        <v>550</v>
      </c>
      <c r="I10" s="290" t="s">
        <v>117</v>
      </c>
      <c r="J10" s="291">
        <f>'1) 日本 - 中国'!E10</f>
        <v>550</v>
      </c>
      <c r="K10" s="292" t="s">
        <v>92</v>
      </c>
      <c r="L10" s="287"/>
      <c r="M10" s="287" t="str">
        <f>IF('1) 日本 - 中国'!H10="", "", '1) 日本 - 中国'!H10)</f>
        <v>SKIP</v>
      </c>
      <c r="N10" s="287"/>
      <c r="O10" s="287"/>
      <c r="P10" s="287"/>
      <c r="Q10" s="288" t="str">
        <f>'1) 日本 - 中国'!L10</f>
        <v>SKIP</v>
      </c>
      <c r="R10" s="289" t="str">
        <f>'1) 日本 - 中国'!M10</f>
        <v>SKIP</v>
      </c>
      <c r="S10" s="289" t="str">
        <f>'1) 日本 - 中国'!N10</f>
        <v>SKIP</v>
      </c>
      <c r="T10" s="287" t="str">
        <f>'1) 日本 - 中国'!O10</f>
        <v>SKIP</v>
      </c>
      <c r="U10" s="289" t="str">
        <f>'1) 日本 - 中国'!P10</f>
        <v>SKIP</v>
      </c>
      <c r="V10" s="287"/>
      <c r="W10" s="287"/>
      <c r="X10" s="287"/>
      <c r="Y10" s="287"/>
      <c r="Z10" s="287" t="str">
        <f>'1) 日本 - 中国'!U10</f>
        <v>SKIP</v>
      </c>
      <c r="AA10" s="155"/>
      <c r="AB10" s="155">
        <f>IF(Z10="","",AB11-7)</f>
        <v>45753</v>
      </c>
      <c r="AC10" s="155"/>
      <c r="AD10" s="155"/>
      <c r="AE10" s="155">
        <f>IF(AB10="","",AB10+8)</f>
        <v>45761</v>
      </c>
    </row>
    <row r="11" spans="1:31" s="31" customFormat="1" ht="15" customHeight="1">
      <c r="A11" s="157">
        <f t="shared" si="0"/>
        <v>45735</v>
      </c>
      <c r="B11" s="157"/>
      <c r="C11" s="157"/>
      <c r="D11" s="157">
        <f t="shared" ref="D10:D16" si="1">IF(M11="","",M11-5)</f>
        <v>45743</v>
      </c>
      <c r="E11" s="157"/>
      <c r="F11" s="186">
        <f>'1) 日本 - 中国'!A11</f>
        <v>14</v>
      </c>
      <c r="G11" s="87" t="str">
        <f>'1) 日本 - 中国'!B11</f>
        <v>HAO AN</v>
      </c>
      <c r="H11" s="78">
        <f>'1) 日本 - 中国'!C11</f>
        <v>551</v>
      </c>
      <c r="I11" s="114" t="s">
        <v>118</v>
      </c>
      <c r="J11" s="115">
        <f>'1) 日本 - 中国'!E11</f>
        <v>551</v>
      </c>
      <c r="K11" s="85" t="s">
        <v>92</v>
      </c>
      <c r="L11" s="157"/>
      <c r="M11" s="157">
        <f>'1) 日本 - 中国'!H11</f>
        <v>45748</v>
      </c>
      <c r="N11" s="157"/>
      <c r="O11" s="157"/>
      <c r="P11" s="157"/>
      <c r="Q11" s="157">
        <f>'1) 日本 - 中国'!L11</f>
        <v>45750</v>
      </c>
      <c r="R11" s="157">
        <f>'1) 日本 - 中国'!M11</f>
        <v>45751</v>
      </c>
      <c r="S11" s="157">
        <f>'1) 日本 - 中国'!N11</f>
        <v>45751</v>
      </c>
      <c r="T11" s="157">
        <f>'1) 日本 - 中国'!O11</f>
        <v>45752</v>
      </c>
      <c r="U11" s="157">
        <f>'1) 日本 - 中国'!P11</f>
        <v>45752</v>
      </c>
      <c r="V11" s="157"/>
      <c r="W11" s="157"/>
      <c r="X11" s="157"/>
      <c r="Y11" s="157"/>
      <c r="Z11" s="157">
        <f>'1) 日本 - 中国'!U11</f>
        <v>45755</v>
      </c>
      <c r="AA11" s="157"/>
      <c r="AB11" s="157">
        <f t="shared" ref="AB11:AB16" si="2">IF(Z11="","",Z11+5)</f>
        <v>45760</v>
      </c>
      <c r="AC11" s="157"/>
      <c r="AD11" s="157"/>
      <c r="AE11" s="157">
        <f>IF(AB11="","",AB11+8)</f>
        <v>45768</v>
      </c>
    </row>
    <row r="12" spans="1:31" s="31" customFormat="1" ht="15" customHeight="1">
      <c r="A12" s="156">
        <f t="shared" si="0"/>
        <v>45742</v>
      </c>
      <c r="B12" s="156"/>
      <c r="C12" s="156"/>
      <c r="D12" s="156">
        <f t="shared" si="1"/>
        <v>45750</v>
      </c>
      <c r="E12" s="156"/>
      <c r="F12" s="55">
        <f>'1) 日本 - 中国'!A12</f>
        <v>15</v>
      </c>
      <c r="G12" s="86" t="str">
        <f>'1) 日本 - 中国'!B12</f>
        <v>HAO AN</v>
      </c>
      <c r="H12" s="79">
        <f>'1) 日本 - 中国'!C12</f>
        <v>552</v>
      </c>
      <c r="I12" s="116" t="s">
        <v>117</v>
      </c>
      <c r="J12" s="117">
        <f>'1) 日本 - 中国'!E12</f>
        <v>552</v>
      </c>
      <c r="K12" s="84" t="s">
        <v>92</v>
      </c>
      <c r="L12" s="156"/>
      <c r="M12" s="156">
        <f>'1) 日本 - 中国'!H12</f>
        <v>45755</v>
      </c>
      <c r="N12" s="156"/>
      <c r="O12" s="156"/>
      <c r="P12" s="156"/>
      <c r="Q12" s="156">
        <f>'1) 日本 - 中国'!L12</f>
        <v>45757</v>
      </c>
      <c r="R12" s="156">
        <f>'1) 日本 - 中国'!M12</f>
        <v>45758</v>
      </c>
      <c r="S12" s="156">
        <f>'1) 日本 - 中国'!N12</f>
        <v>45758</v>
      </c>
      <c r="T12" s="156">
        <f>'1) 日本 - 中国'!O12</f>
        <v>45759</v>
      </c>
      <c r="U12" s="156">
        <f>'1) 日本 - 中国'!P12</f>
        <v>45759</v>
      </c>
      <c r="V12" s="156"/>
      <c r="W12" s="156"/>
      <c r="X12" s="156"/>
      <c r="Y12" s="156"/>
      <c r="Z12" s="156">
        <f>'1) 日本 - 中国'!U12</f>
        <v>45762</v>
      </c>
      <c r="AA12" s="156"/>
      <c r="AB12" s="156">
        <f t="shared" si="2"/>
        <v>45767</v>
      </c>
      <c r="AC12" s="156"/>
      <c r="AD12" s="156"/>
      <c r="AE12" s="156">
        <f t="shared" ref="AE12:AE16" si="3">IF(AB12="","",AB12+8)</f>
        <v>45775</v>
      </c>
    </row>
    <row r="13" spans="1:31" s="31" customFormat="1" ht="15" customHeight="1">
      <c r="A13" s="157">
        <f t="shared" si="0"/>
        <v>45749</v>
      </c>
      <c r="B13" s="157"/>
      <c r="C13" s="157"/>
      <c r="D13" s="157">
        <f t="shared" si="1"/>
        <v>45757</v>
      </c>
      <c r="E13" s="157"/>
      <c r="F13" s="62">
        <f>'1) 日本 - 中国'!A13</f>
        <v>16</v>
      </c>
      <c r="G13" s="87" t="str">
        <f>'1) 日本 - 中国'!B13</f>
        <v>HAO AN</v>
      </c>
      <c r="H13" s="78">
        <f>'1) 日本 - 中国'!C13</f>
        <v>553</v>
      </c>
      <c r="I13" s="114" t="s">
        <v>117</v>
      </c>
      <c r="J13" s="115">
        <f>'1) 日本 - 中国'!E13</f>
        <v>553</v>
      </c>
      <c r="K13" s="85" t="s">
        <v>92</v>
      </c>
      <c r="L13" s="157"/>
      <c r="M13" s="157">
        <f>'1) 日本 - 中国'!H13</f>
        <v>45762</v>
      </c>
      <c r="N13" s="157"/>
      <c r="O13" s="157"/>
      <c r="P13" s="157"/>
      <c r="Q13" s="157">
        <f>'1) 日本 - 中国'!L13</f>
        <v>45764</v>
      </c>
      <c r="R13" s="157">
        <f>'1) 日本 - 中国'!M13</f>
        <v>45765</v>
      </c>
      <c r="S13" s="157">
        <f>'1) 日本 - 中国'!N13</f>
        <v>45765</v>
      </c>
      <c r="T13" s="157">
        <f>'1) 日本 - 中国'!O13</f>
        <v>45766</v>
      </c>
      <c r="U13" s="157">
        <f>'1) 日本 - 中国'!P13</f>
        <v>45766</v>
      </c>
      <c r="V13" s="157"/>
      <c r="W13" s="157"/>
      <c r="X13" s="157"/>
      <c r="Y13" s="157"/>
      <c r="Z13" s="157">
        <f>'1) 日本 - 中国'!U13</f>
        <v>45769</v>
      </c>
      <c r="AA13" s="157"/>
      <c r="AB13" s="157">
        <f t="shared" si="2"/>
        <v>45774</v>
      </c>
      <c r="AC13" s="157"/>
      <c r="AD13" s="157"/>
      <c r="AE13" s="157">
        <f t="shared" si="3"/>
        <v>45782</v>
      </c>
    </row>
    <row r="14" spans="1:31" s="118" customFormat="1" ht="15" customHeight="1">
      <c r="A14" s="156">
        <f t="shared" si="0"/>
        <v>45756</v>
      </c>
      <c r="B14" s="156"/>
      <c r="C14" s="156"/>
      <c r="D14" s="156">
        <f t="shared" si="1"/>
        <v>45764</v>
      </c>
      <c r="E14" s="156"/>
      <c r="F14" s="59">
        <f>'1) 日本 - 中国'!A14</f>
        <v>17</v>
      </c>
      <c r="G14" s="86" t="str">
        <f>'1) 日本 - 中国'!B14</f>
        <v>HAO AN</v>
      </c>
      <c r="H14" s="79">
        <f>'1) 日本 - 中国'!C14</f>
        <v>554</v>
      </c>
      <c r="I14" s="116" t="s">
        <v>117</v>
      </c>
      <c r="J14" s="117">
        <f>'1) 日本 - 中国'!E14</f>
        <v>554</v>
      </c>
      <c r="K14" s="84" t="s">
        <v>92</v>
      </c>
      <c r="L14" s="156"/>
      <c r="M14" s="156">
        <f>'1) 日本 - 中国'!H14</f>
        <v>45769</v>
      </c>
      <c r="N14" s="156"/>
      <c r="O14" s="156"/>
      <c r="P14" s="156"/>
      <c r="Q14" s="156">
        <f>'1) 日本 - 中国'!L14</f>
        <v>45771</v>
      </c>
      <c r="R14" s="156">
        <f>'1) 日本 - 中国'!M14</f>
        <v>45772</v>
      </c>
      <c r="S14" s="156">
        <f>'1) 日本 - 中国'!N14</f>
        <v>45772</v>
      </c>
      <c r="T14" s="156">
        <f>'1) 日本 - 中国'!O14</f>
        <v>45773</v>
      </c>
      <c r="U14" s="156">
        <f>'1) 日本 - 中国'!P14</f>
        <v>45773</v>
      </c>
      <c r="V14" s="156"/>
      <c r="W14" s="156"/>
      <c r="X14" s="156"/>
      <c r="Y14" s="156"/>
      <c r="Z14" s="156">
        <f>'1) 日本 - 中国'!U14</f>
        <v>45776</v>
      </c>
      <c r="AA14" s="156"/>
      <c r="AB14" s="156">
        <f t="shared" si="2"/>
        <v>45781</v>
      </c>
      <c r="AC14" s="156"/>
      <c r="AD14" s="156"/>
      <c r="AE14" s="156">
        <f t="shared" si="3"/>
        <v>45789</v>
      </c>
    </row>
    <row r="15" spans="1:31" s="31" customFormat="1" ht="15" customHeight="1">
      <c r="A15" s="157">
        <f t="shared" si="0"/>
        <v>45763</v>
      </c>
      <c r="B15" s="157"/>
      <c r="C15" s="157"/>
      <c r="D15" s="157">
        <f t="shared" si="1"/>
        <v>45771</v>
      </c>
      <c r="E15" s="157"/>
      <c r="F15" s="62">
        <f>'1) 日本 - 中国'!A15</f>
        <v>18</v>
      </c>
      <c r="G15" s="87" t="str">
        <f>'1) 日本 - 中国'!B15</f>
        <v>HAO AN</v>
      </c>
      <c r="H15" s="78">
        <f>'1) 日本 - 中国'!C15</f>
        <v>555</v>
      </c>
      <c r="I15" s="114" t="s">
        <v>117</v>
      </c>
      <c r="J15" s="115">
        <f>'1) 日本 - 中国'!E15</f>
        <v>555</v>
      </c>
      <c r="K15" s="85" t="s">
        <v>92</v>
      </c>
      <c r="L15" s="157"/>
      <c r="M15" s="157">
        <f>'1) 日本 - 中国'!H15</f>
        <v>45776</v>
      </c>
      <c r="N15" s="157"/>
      <c r="O15" s="157"/>
      <c r="P15" s="157"/>
      <c r="Q15" s="157">
        <f>'1) 日本 - 中国'!L15</f>
        <v>45778</v>
      </c>
      <c r="R15" s="157">
        <f>'1) 日本 - 中国'!M15</f>
        <v>45779</v>
      </c>
      <c r="S15" s="157">
        <f>'1) 日本 - 中国'!N15</f>
        <v>45779</v>
      </c>
      <c r="T15" s="157">
        <f>'1) 日本 - 中国'!O15</f>
        <v>45780</v>
      </c>
      <c r="U15" s="157">
        <f>'1) 日本 - 中国'!P15</f>
        <v>45780</v>
      </c>
      <c r="V15" s="157"/>
      <c r="W15" s="157"/>
      <c r="X15" s="157"/>
      <c r="Y15" s="157"/>
      <c r="Z15" s="157">
        <f>'1) 日本 - 中国'!U15</f>
        <v>45783</v>
      </c>
      <c r="AA15" s="157"/>
      <c r="AB15" s="157">
        <f t="shared" si="2"/>
        <v>45788</v>
      </c>
      <c r="AC15" s="157"/>
      <c r="AD15" s="157"/>
      <c r="AE15" s="157">
        <f t="shared" si="3"/>
        <v>45796</v>
      </c>
    </row>
    <row r="16" spans="1:31" s="118" customFormat="1" ht="15" customHeight="1">
      <c r="A16" s="119">
        <f t="shared" si="0"/>
        <v>45770</v>
      </c>
      <c r="B16" s="119"/>
      <c r="C16" s="119"/>
      <c r="D16" s="119">
        <f t="shared" si="1"/>
        <v>45778</v>
      </c>
      <c r="E16" s="119"/>
      <c r="F16" s="126">
        <f>'1) 日本 - 中国'!A16</f>
        <v>19</v>
      </c>
      <c r="G16" s="120" t="str">
        <f>'1) 日本 - 中国'!B16</f>
        <v>HAO AN</v>
      </c>
      <c r="H16" s="121">
        <f>'1) 日本 - 中国'!C16</f>
        <v>556</v>
      </c>
      <c r="I16" s="122" t="s">
        <v>117</v>
      </c>
      <c r="J16" s="123">
        <f>'1) 日本 - 中国'!E16</f>
        <v>556</v>
      </c>
      <c r="K16" s="124" t="s">
        <v>92</v>
      </c>
      <c r="L16" s="119"/>
      <c r="M16" s="119">
        <f>'1) 日本 - 中国'!H16</f>
        <v>45783</v>
      </c>
      <c r="N16" s="119"/>
      <c r="O16" s="119"/>
      <c r="P16" s="119"/>
      <c r="Q16" s="119">
        <f>'1) 日本 - 中国'!L16</f>
        <v>45785</v>
      </c>
      <c r="R16" s="119">
        <f>'1) 日本 - 中国'!M16</f>
        <v>45786</v>
      </c>
      <c r="S16" s="119">
        <f>'1) 日本 - 中国'!N16</f>
        <v>45786</v>
      </c>
      <c r="T16" s="119">
        <f>'1) 日本 - 中国'!O16</f>
        <v>45787</v>
      </c>
      <c r="U16" s="119">
        <f>'1) 日本 - 中国'!P16</f>
        <v>45787</v>
      </c>
      <c r="V16" s="119"/>
      <c r="W16" s="119"/>
      <c r="X16" s="119"/>
      <c r="Y16" s="119"/>
      <c r="Z16" s="119">
        <f>'1) 日本 - 中国'!U16</f>
        <v>45790</v>
      </c>
      <c r="AA16" s="119"/>
      <c r="AB16" s="119">
        <f t="shared" si="2"/>
        <v>45795</v>
      </c>
      <c r="AC16" s="119"/>
      <c r="AD16" s="119"/>
      <c r="AE16" s="119">
        <f t="shared" si="3"/>
        <v>45803</v>
      </c>
    </row>
    <row r="17" spans="1:31" s="118" customFormat="1" ht="15" hidden="1" customHeight="1">
      <c r="A17" s="156" t="str">
        <f t="shared" ref="A17:A21" si="4">IF(D17="","",D17-8)</f>
        <v/>
      </c>
      <c r="B17" s="156"/>
      <c r="C17" s="156"/>
      <c r="D17" s="156" t="str">
        <f t="shared" ref="D17:D21" si="5">IF(M17="","",M17-5)</f>
        <v/>
      </c>
      <c r="E17" s="156"/>
      <c r="F17" s="59">
        <f>'1) 日本 - 中国'!A17</f>
        <v>20</v>
      </c>
      <c r="G17" s="86"/>
      <c r="H17" s="79"/>
      <c r="I17" s="116" t="s">
        <v>117</v>
      </c>
      <c r="J17" s="117"/>
      <c r="K17" s="84" t="s">
        <v>92</v>
      </c>
      <c r="L17" s="156"/>
      <c r="M17" s="156"/>
      <c r="N17" s="156"/>
      <c r="O17" s="63"/>
      <c r="P17" s="156"/>
      <c r="Q17" s="156"/>
      <c r="R17" s="156"/>
      <c r="S17" s="156"/>
      <c r="T17" s="63"/>
      <c r="U17" s="156"/>
      <c r="V17" s="156"/>
      <c r="W17" s="156"/>
      <c r="X17" s="156"/>
      <c r="Y17" s="156"/>
      <c r="Z17" s="125"/>
      <c r="AA17" s="156"/>
      <c r="AB17" s="156" t="str">
        <f t="shared" ref="AB17:AB21" si="6">IF(Z17="","",Z17+5)</f>
        <v/>
      </c>
      <c r="AC17" s="156"/>
      <c r="AD17" s="156"/>
      <c r="AE17" s="156" t="str">
        <f t="shared" ref="AE17:AE21" si="7">IF(AB17="","",AB17+8)</f>
        <v/>
      </c>
    </row>
    <row r="18" spans="1:31" s="118" customFormat="1" ht="15" hidden="1" customHeight="1">
      <c r="A18" s="156" t="str">
        <f t="shared" si="4"/>
        <v/>
      </c>
      <c r="B18" s="156"/>
      <c r="C18" s="156"/>
      <c r="D18" s="156" t="str">
        <f t="shared" si="5"/>
        <v/>
      </c>
      <c r="E18" s="156"/>
      <c r="F18" s="59">
        <f>'1) 日本 - 中国'!A18</f>
        <v>21</v>
      </c>
      <c r="G18" s="86"/>
      <c r="H18" s="79"/>
      <c r="I18" s="116" t="s">
        <v>117</v>
      </c>
      <c r="J18" s="117"/>
      <c r="K18" s="84" t="s">
        <v>92</v>
      </c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25"/>
      <c r="AA18" s="156"/>
      <c r="AB18" s="156" t="str">
        <f t="shared" si="6"/>
        <v/>
      </c>
      <c r="AC18" s="156"/>
      <c r="AD18" s="156"/>
      <c r="AE18" s="156" t="str">
        <f t="shared" si="7"/>
        <v/>
      </c>
    </row>
    <row r="19" spans="1:31" s="118" customFormat="1" ht="15" hidden="1" customHeight="1">
      <c r="A19" s="156" t="str">
        <f t="shared" si="4"/>
        <v/>
      </c>
      <c r="B19" s="156"/>
      <c r="C19" s="156"/>
      <c r="D19" s="156" t="str">
        <f t="shared" si="5"/>
        <v/>
      </c>
      <c r="E19" s="156"/>
      <c r="F19" s="59">
        <f>'1) 日本 - 中国'!A19</f>
        <v>22</v>
      </c>
      <c r="G19" s="86"/>
      <c r="H19" s="79"/>
      <c r="I19" s="116" t="s">
        <v>117</v>
      </c>
      <c r="J19" s="117"/>
      <c r="K19" s="84" t="s">
        <v>92</v>
      </c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25"/>
      <c r="AA19" s="156"/>
      <c r="AB19" s="156" t="str">
        <f t="shared" si="6"/>
        <v/>
      </c>
      <c r="AC19" s="156"/>
      <c r="AD19" s="156"/>
      <c r="AE19" s="156" t="str">
        <f t="shared" si="7"/>
        <v/>
      </c>
    </row>
    <row r="20" spans="1:31" s="118" customFormat="1" ht="15" hidden="1" customHeight="1">
      <c r="A20" s="156" t="str">
        <f t="shared" si="4"/>
        <v/>
      </c>
      <c r="B20" s="156"/>
      <c r="C20" s="156"/>
      <c r="D20" s="156" t="str">
        <f t="shared" si="5"/>
        <v/>
      </c>
      <c r="E20" s="156"/>
      <c r="F20" s="59">
        <f>'1) 日本 - 中国'!A20</f>
        <v>23</v>
      </c>
      <c r="G20" s="86"/>
      <c r="H20" s="79"/>
      <c r="I20" s="116" t="s">
        <v>117</v>
      </c>
      <c r="J20" s="117"/>
      <c r="K20" s="84" t="s">
        <v>92</v>
      </c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25"/>
      <c r="AA20" s="156"/>
      <c r="AB20" s="156" t="str">
        <f t="shared" si="6"/>
        <v/>
      </c>
      <c r="AC20" s="156"/>
      <c r="AD20" s="156"/>
      <c r="AE20" s="156" t="str">
        <f t="shared" si="7"/>
        <v/>
      </c>
    </row>
    <row r="21" spans="1:31" s="118" customFormat="1" ht="15" hidden="1" customHeight="1">
      <c r="A21" s="119" t="str">
        <f t="shared" si="4"/>
        <v/>
      </c>
      <c r="B21" s="119"/>
      <c r="C21" s="119"/>
      <c r="D21" s="119" t="str">
        <f t="shared" si="5"/>
        <v/>
      </c>
      <c r="E21" s="119"/>
      <c r="F21" s="126">
        <f>'1) 日本 - 中国'!A21</f>
        <v>24</v>
      </c>
      <c r="G21" s="120"/>
      <c r="H21" s="121"/>
      <c r="I21" s="127" t="s">
        <v>117</v>
      </c>
      <c r="J21" s="128"/>
      <c r="K21" s="124" t="s">
        <v>92</v>
      </c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29"/>
      <c r="AA21" s="119"/>
      <c r="AB21" s="119" t="str">
        <f t="shared" si="6"/>
        <v/>
      </c>
      <c r="AC21" s="119"/>
      <c r="AD21" s="119"/>
      <c r="AE21" s="119" t="str">
        <f t="shared" si="7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118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52" t="str">
        <f>A7</f>
        <v>日本 - 上海 - レムチャバン</v>
      </c>
      <c r="F24" s="152" t="s">
        <v>128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257" t="s">
        <v>6</v>
      </c>
      <c r="G25" s="237" t="s">
        <v>7</v>
      </c>
      <c r="H25" s="237" t="s">
        <v>8</v>
      </c>
      <c r="I25" s="246"/>
      <c r="J25" s="246"/>
      <c r="K25" s="247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257"/>
      <c r="G26" s="238"/>
      <c r="H26" s="238" t="s">
        <v>113</v>
      </c>
      <c r="I26" s="278"/>
      <c r="J26" s="250" t="s">
        <v>114</v>
      </c>
      <c r="K26" s="249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148</v>
      </c>
      <c r="AC26" s="50"/>
      <c r="AD26" s="50"/>
      <c r="AE26" s="40" t="str">
        <f>AE9</f>
        <v>翌週月/MON</v>
      </c>
    </row>
    <row r="27" spans="1:31" s="31" customFormat="1" ht="15" customHeight="1">
      <c r="A27" s="155">
        <f>IF(D27="","",D27-8)</f>
        <v>45728</v>
      </c>
      <c r="B27" s="92"/>
      <c r="C27" s="92"/>
      <c r="D27" s="155">
        <f t="shared" ref="D27:D38" si="8">IF(M27="","",M27-2)</f>
        <v>45736</v>
      </c>
      <c r="E27" s="92"/>
      <c r="F27" s="189">
        <f>'1) 日本 - 中国'!A27</f>
        <v>13</v>
      </c>
      <c r="G27" s="188" t="str">
        <f>'1) 日本 - 中国'!B27</f>
        <v>REFLECTION</v>
      </c>
      <c r="H27" s="79">
        <f>'1) 日本 - 中国'!C27</f>
        <v>2512</v>
      </c>
      <c r="I27" s="116" t="s">
        <v>83</v>
      </c>
      <c r="J27" s="117">
        <f>'1) 日本 - 中国'!E27</f>
        <v>2512</v>
      </c>
      <c r="K27" s="84" t="s">
        <v>92</v>
      </c>
      <c r="L27" s="92"/>
      <c r="M27" s="155">
        <f>IF('1) 日本 - 中国'!H27="", "", '1) 日本 - 中国'!H27)</f>
        <v>45738</v>
      </c>
      <c r="N27" s="93"/>
      <c r="O27" s="155"/>
      <c r="P27" s="155"/>
      <c r="Q27" s="155">
        <f>'1) 日本 - 中国'!L27</f>
        <v>45741</v>
      </c>
      <c r="R27" s="93">
        <f>'1) 日本 - 中国'!M27</f>
        <v>45741</v>
      </c>
      <c r="S27" s="155">
        <f>'1) 日本 - 中国'!N27</f>
        <v>45741</v>
      </c>
      <c r="T27" s="93">
        <f>'1) 日本 - 中国'!O27</f>
        <v>45742</v>
      </c>
      <c r="U27" s="155">
        <f>'1) 日本 - 中国'!P27</f>
        <v>45742</v>
      </c>
      <c r="V27" s="155"/>
      <c r="W27" s="155"/>
      <c r="X27" s="94"/>
      <c r="Y27" s="94"/>
      <c r="Z27" s="155">
        <f>'1) 日本 - 中国'!U27</f>
        <v>45745</v>
      </c>
      <c r="AA27" s="94"/>
      <c r="AB27" s="155">
        <f t="shared" ref="AB27:AB33" si="9">IF(Z27="","",Z27+8)</f>
        <v>45753</v>
      </c>
      <c r="AC27" s="92"/>
      <c r="AD27" s="92"/>
      <c r="AE27" s="155">
        <f>IF(AB27="","",AB27+8)</f>
        <v>45761</v>
      </c>
    </row>
    <row r="28" spans="1:31" s="31" customFormat="1" ht="15" customHeight="1">
      <c r="A28" s="157">
        <f t="shared" ref="A28:A33" si="10">IF(D28="","",D28-8)</f>
        <v>45735</v>
      </c>
      <c r="B28" s="65"/>
      <c r="C28" s="65"/>
      <c r="D28" s="157">
        <f t="shared" si="8"/>
        <v>45743</v>
      </c>
      <c r="E28" s="65"/>
      <c r="F28" s="186">
        <f>'1) 日本 - 中国'!A28</f>
        <v>14</v>
      </c>
      <c r="G28" s="87" t="str">
        <f>'1) 日本 - 中国'!B28</f>
        <v>REFLECTION</v>
      </c>
      <c r="H28" s="78">
        <f>'1) 日本 - 中国'!C28</f>
        <v>2513</v>
      </c>
      <c r="I28" s="114" t="s">
        <v>83</v>
      </c>
      <c r="J28" s="115">
        <f>'1) 日本 - 中国'!E28</f>
        <v>2513</v>
      </c>
      <c r="K28" s="85" t="s">
        <v>92</v>
      </c>
      <c r="L28" s="157"/>
      <c r="M28" s="157">
        <f>'1) 日本 - 中国'!H28</f>
        <v>45745</v>
      </c>
      <c r="N28" s="65"/>
      <c r="O28" s="157"/>
      <c r="P28" s="157"/>
      <c r="Q28" s="157">
        <f>'1) 日本 - 中国'!L28</f>
        <v>45748</v>
      </c>
      <c r="R28" s="66">
        <f>'1) 日本 - 中国'!M28</f>
        <v>45748</v>
      </c>
      <c r="S28" s="157">
        <f>'1) 日本 - 中国'!N28</f>
        <v>45748</v>
      </c>
      <c r="T28" s="69">
        <f>'1) 日本 - 中国'!O28</f>
        <v>45749</v>
      </c>
      <c r="U28" s="157">
        <f>'1) 日本 - 中国'!P28</f>
        <v>45749</v>
      </c>
      <c r="V28" s="157"/>
      <c r="W28" s="157"/>
      <c r="X28" s="69"/>
      <c r="Y28" s="69"/>
      <c r="Z28" s="157">
        <f>'1) 日本 - 中国'!U28</f>
        <v>45752</v>
      </c>
      <c r="AA28" s="69"/>
      <c r="AB28" s="157">
        <f t="shared" si="9"/>
        <v>45760</v>
      </c>
      <c r="AC28" s="65"/>
      <c r="AD28" s="65"/>
      <c r="AE28" s="157">
        <f>IF(AB28="","",AB28+8)</f>
        <v>45768</v>
      </c>
    </row>
    <row r="29" spans="1:31" s="31" customFormat="1" ht="15" customHeight="1">
      <c r="A29" s="156">
        <f t="shared" si="10"/>
        <v>45742</v>
      </c>
      <c r="B29" s="56"/>
      <c r="C29" s="56"/>
      <c r="D29" s="156">
        <f t="shared" si="8"/>
        <v>45750</v>
      </c>
      <c r="E29" s="56"/>
      <c r="F29" s="55">
        <f>'1) 日本 - 中国'!A29</f>
        <v>15</v>
      </c>
      <c r="G29" s="86" t="str">
        <f>'1) 日本 - 中国'!B29</f>
        <v>REFLECTION</v>
      </c>
      <c r="H29" s="79">
        <f>'1) 日本 - 中国'!C29</f>
        <v>2514</v>
      </c>
      <c r="I29" s="116" t="s">
        <v>83</v>
      </c>
      <c r="J29" s="117">
        <f>'1) 日本 - 中国'!E29</f>
        <v>2514</v>
      </c>
      <c r="K29" s="84" t="s">
        <v>92</v>
      </c>
      <c r="L29" s="56"/>
      <c r="M29" s="156">
        <f>'1) 日本 - 中国'!H29</f>
        <v>45752</v>
      </c>
      <c r="N29" s="57"/>
      <c r="O29" s="156"/>
      <c r="P29" s="156"/>
      <c r="Q29" s="156">
        <f>'1) 日本 - 中国'!L29</f>
        <v>45755</v>
      </c>
      <c r="R29" s="57">
        <f>'1) 日本 - 中国'!M29</f>
        <v>45755</v>
      </c>
      <c r="S29" s="156">
        <f>'1) 日本 - 中国'!N29</f>
        <v>45755</v>
      </c>
      <c r="T29" s="57">
        <f>'1) 日本 - 中国'!O29</f>
        <v>45756</v>
      </c>
      <c r="U29" s="156">
        <f>'1) 日本 - 中国'!P29</f>
        <v>45756</v>
      </c>
      <c r="V29" s="156"/>
      <c r="W29" s="156"/>
      <c r="X29" s="156"/>
      <c r="Y29" s="156"/>
      <c r="Z29" s="156">
        <f>'1) 日本 - 中国'!U29</f>
        <v>45759</v>
      </c>
      <c r="AA29" s="156"/>
      <c r="AB29" s="156">
        <f t="shared" si="9"/>
        <v>45767</v>
      </c>
      <c r="AC29" s="56"/>
      <c r="AD29" s="56"/>
      <c r="AE29" s="156">
        <f t="shared" ref="AE29" si="11">IF(AB29="","",AB29+8)</f>
        <v>45775</v>
      </c>
    </row>
    <row r="30" spans="1:31" s="31" customFormat="1" ht="15" customHeight="1">
      <c r="A30" s="157">
        <f t="shared" si="10"/>
        <v>45749</v>
      </c>
      <c r="B30" s="157"/>
      <c r="C30" s="157"/>
      <c r="D30" s="157">
        <f t="shared" si="8"/>
        <v>45757</v>
      </c>
      <c r="E30" s="157"/>
      <c r="F30" s="186">
        <f>'1) 日本 - 中国'!A30</f>
        <v>16</v>
      </c>
      <c r="G30" s="87" t="str">
        <f>'1) 日本 - 中国'!B30</f>
        <v>REFLECTION</v>
      </c>
      <c r="H30" s="78">
        <f>'1) 日本 - 中国'!C30</f>
        <v>2515</v>
      </c>
      <c r="I30" s="114" t="s">
        <v>83</v>
      </c>
      <c r="J30" s="115">
        <f>'1) 日本 - 中国'!E30</f>
        <v>2515</v>
      </c>
      <c r="K30" s="85" t="s">
        <v>92</v>
      </c>
      <c r="L30" s="157"/>
      <c r="M30" s="157">
        <f>'1) 日本 - 中国'!H30</f>
        <v>45759</v>
      </c>
      <c r="N30" s="65"/>
      <c r="O30" s="157"/>
      <c r="P30" s="157"/>
      <c r="Q30" s="157">
        <f>'1) 日本 - 中国'!L30</f>
        <v>45762</v>
      </c>
      <c r="R30" s="66">
        <f>'1) 日本 - 中国'!M30</f>
        <v>45762</v>
      </c>
      <c r="S30" s="157">
        <f>'1) 日本 - 中国'!N30</f>
        <v>45762</v>
      </c>
      <c r="T30" s="66">
        <f>'1) 日本 - 中国'!O30</f>
        <v>45763</v>
      </c>
      <c r="U30" s="157">
        <f>'1) 日本 - 中国'!P30</f>
        <v>45763</v>
      </c>
      <c r="V30" s="157"/>
      <c r="W30" s="157"/>
      <c r="X30" s="157"/>
      <c r="Y30" s="157"/>
      <c r="Z30" s="157">
        <f>'1) 日本 - 中国'!U30</f>
        <v>45766</v>
      </c>
      <c r="AA30" s="157"/>
      <c r="AB30" s="157">
        <f t="shared" si="9"/>
        <v>45774</v>
      </c>
      <c r="AC30" s="157"/>
      <c r="AD30" s="157"/>
      <c r="AE30" s="157">
        <f t="shared" ref="AE30:AE33" si="12">IF(AB30="","",AB30+8)</f>
        <v>45782</v>
      </c>
    </row>
    <row r="31" spans="1:31" s="31" customFormat="1" ht="15" customHeight="1">
      <c r="A31" s="56">
        <f t="shared" si="10"/>
        <v>45756</v>
      </c>
      <c r="B31" s="56"/>
      <c r="C31" s="56"/>
      <c r="D31" s="56">
        <f t="shared" si="8"/>
        <v>45764</v>
      </c>
      <c r="E31" s="56"/>
      <c r="F31" s="59">
        <f>'1) 日本 - 中国'!A31</f>
        <v>17</v>
      </c>
      <c r="G31" s="86" t="str">
        <f>'1) 日本 - 中国'!B31</f>
        <v>REFLECTION</v>
      </c>
      <c r="H31" s="79">
        <f>'1) 日本 - 中国'!C31</f>
        <v>2516</v>
      </c>
      <c r="I31" s="116" t="s">
        <v>83</v>
      </c>
      <c r="J31" s="117">
        <f>'1) 日本 - 中国'!E31</f>
        <v>2516</v>
      </c>
      <c r="K31" s="84" t="s">
        <v>92</v>
      </c>
      <c r="L31" s="56"/>
      <c r="M31" s="156">
        <f>'1) 日本 - 中国'!H31</f>
        <v>45766</v>
      </c>
      <c r="N31" s="60"/>
      <c r="O31" s="61"/>
      <c r="P31" s="61"/>
      <c r="Q31" s="156">
        <f>'1) 日本 - 中国'!L31</f>
        <v>45769</v>
      </c>
      <c r="R31" s="57">
        <f>'1) 日本 - 中国'!M31</f>
        <v>45769</v>
      </c>
      <c r="S31" s="156">
        <f>'1) 日本 - 中国'!N31</f>
        <v>45769</v>
      </c>
      <c r="T31" s="57">
        <f>'1) 日本 - 中国'!O31</f>
        <v>45770</v>
      </c>
      <c r="U31" s="156">
        <f>'1) 日本 - 中国'!P31</f>
        <v>45770</v>
      </c>
      <c r="V31" s="156"/>
      <c r="W31" s="156"/>
      <c r="X31" s="58"/>
      <c r="Y31" s="58"/>
      <c r="Z31" s="58">
        <f>'1) 日本 - 中国'!U31</f>
        <v>45773</v>
      </c>
      <c r="AA31" s="58"/>
      <c r="AB31" s="56">
        <f t="shared" si="9"/>
        <v>45781</v>
      </c>
      <c r="AC31" s="56"/>
      <c r="AD31" s="56"/>
      <c r="AE31" s="156">
        <f t="shared" si="12"/>
        <v>45789</v>
      </c>
    </row>
    <row r="32" spans="1:31" s="31" customFormat="1" ht="15" customHeight="1">
      <c r="A32" s="65">
        <f t="shared" si="10"/>
        <v>45763</v>
      </c>
      <c r="B32" s="65"/>
      <c r="C32" s="65"/>
      <c r="D32" s="65">
        <f t="shared" si="8"/>
        <v>45771</v>
      </c>
      <c r="E32" s="65"/>
      <c r="F32" s="62">
        <f>'1) 日本 - 中国'!A32</f>
        <v>18</v>
      </c>
      <c r="G32" s="87" t="str">
        <f>'1) 日本 - 中国'!B32</f>
        <v>REFLECTION</v>
      </c>
      <c r="H32" s="78">
        <f>'1) 日本 - 中国'!C32</f>
        <v>2517</v>
      </c>
      <c r="I32" s="114" t="s">
        <v>83</v>
      </c>
      <c r="J32" s="115">
        <f>'1) 日本 - 中国'!E32</f>
        <v>2517</v>
      </c>
      <c r="K32" s="85" t="s">
        <v>92</v>
      </c>
      <c r="L32" s="65"/>
      <c r="M32" s="157">
        <f>'1) 日本 - 中国'!H32</f>
        <v>45773</v>
      </c>
      <c r="N32" s="67"/>
      <c r="O32" s="68"/>
      <c r="P32" s="68"/>
      <c r="Q32" s="157">
        <f>'1) 日本 - 中国'!L32</f>
        <v>45776</v>
      </c>
      <c r="R32" s="66">
        <f>'1) 日本 - 中国'!M32</f>
        <v>45776</v>
      </c>
      <c r="S32" s="157">
        <f>'1) 日本 - 中国'!N32</f>
        <v>45776</v>
      </c>
      <c r="T32" s="66">
        <f>'1) 日本 - 中国'!O32</f>
        <v>45777</v>
      </c>
      <c r="U32" s="157">
        <f>'1) 日本 - 中国'!P32</f>
        <v>45777</v>
      </c>
      <c r="V32" s="157"/>
      <c r="W32" s="157"/>
      <c r="X32" s="69"/>
      <c r="Y32" s="69"/>
      <c r="Z32" s="69">
        <f>'1) 日本 - 中国'!U32</f>
        <v>45780</v>
      </c>
      <c r="AA32" s="69"/>
      <c r="AB32" s="65">
        <f t="shared" si="9"/>
        <v>45788</v>
      </c>
      <c r="AC32" s="65"/>
      <c r="AD32" s="65"/>
      <c r="AE32" s="157">
        <f t="shared" si="12"/>
        <v>45796</v>
      </c>
    </row>
    <row r="33" spans="1:31" s="118" customFormat="1" ht="15" customHeight="1">
      <c r="A33" s="131">
        <f t="shared" si="10"/>
        <v>45770</v>
      </c>
      <c r="B33" s="131"/>
      <c r="C33" s="131"/>
      <c r="D33" s="131">
        <f t="shared" si="8"/>
        <v>45778</v>
      </c>
      <c r="E33" s="131"/>
      <c r="F33" s="136">
        <f>'1) 日本 - 中国'!A33</f>
        <v>19</v>
      </c>
      <c r="G33" s="120" t="str">
        <f>'1) 日本 - 中国'!B33</f>
        <v>REFLECTION</v>
      </c>
      <c r="H33" s="121">
        <f>'1) 日本 - 中国'!C33</f>
        <v>2518</v>
      </c>
      <c r="I33" s="122" t="s">
        <v>83</v>
      </c>
      <c r="J33" s="123">
        <f>'1) 日本 - 中国'!E33</f>
        <v>2518</v>
      </c>
      <c r="K33" s="124" t="s">
        <v>92</v>
      </c>
      <c r="L33" s="131"/>
      <c r="M33" s="119">
        <f>'1) 日本 - 中国'!H33</f>
        <v>45780</v>
      </c>
      <c r="N33" s="132"/>
      <c r="O33" s="133"/>
      <c r="P33" s="133"/>
      <c r="Q33" s="119">
        <f>'1) 日本 - 中国'!L33</f>
        <v>45783</v>
      </c>
      <c r="R33" s="134">
        <f>'1) 日本 - 中国'!M33</f>
        <v>45783</v>
      </c>
      <c r="S33" s="119">
        <f>'1) 日本 - 中国'!N33</f>
        <v>45783</v>
      </c>
      <c r="T33" s="134">
        <f>'1) 日本 - 中国'!O33</f>
        <v>45784</v>
      </c>
      <c r="U33" s="119">
        <f>'1) 日本 - 中国'!P33</f>
        <v>45784</v>
      </c>
      <c r="V33" s="119"/>
      <c r="W33" s="119"/>
      <c r="X33" s="135"/>
      <c r="Y33" s="135"/>
      <c r="Z33" s="135">
        <f>'1) 日本 - 中国'!U33</f>
        <v>45787</v>
      </c>
      <c r="AA33" s="135"/>
      <c r="AB33" s="131">
        <f t="shared" si="9"/>
        <v>45795</v>
      </c>
      <c r="AC33" s="131"/>
      <c r="AD33" s="131"/>
      <c r="AE33" s="119">
        <f t="shared" si="12"/>
        <v>45803</v>
      </c>
    </row>
    <row r="34" spans="1:31" s="118" customFormat="1" ht="15" hidden="1" customHeight="1">
      <c r="A34" s="56" t="str">
        <f>IF(D34="","",D34-8)</f>
        <v/>
      </c>
      <c r="B34" s="56"/>
      <c r="C34" s="56"/>
      <c r="D34" s="56" t="str">
        <f t="shared" si="8"/>
        <v/>
      </c>
      <c r="E34" s="56"/>
      <c r="F34" s="55">
        <f>'1) 日本 - 中国'!A34</f>
        <v>20</v>
      </c>
      <c r="G34" s="86"/>
      <c r="H34" s="79"/>
      <c r="I34" s="116" t="s">
        <v>83</v>
      </c>
      <c r="J34" s="117"/>
      <c r="K34" s="84" t="s">
        <v>92</v>
      </c>
      <c r="L34" s="56"/>
      <c r="M34" s="156"/>
      <c r="N34" s="60"/>
      <c r="O34" s="61"/>
      <c r="P34" s="156"/>
      <c r="Q34" s="156"/>
      <c r="R34" s="57"/>
      <c r="S34" s="156"/>
      <c r="T34" s="57"/>
      <c r="U34" s="156"/>
      <c r="V34" s="156"/>
      <c r="W34" s="156"/>
      <c r="X34" s="156"/>
      <c r="Y34" s="156"/>
      <c r="Z34" s="156"/>
      <c r="AA34" s="58"/>
      <c r="AB34" s="56" t="str">
        <f t="shared" ref="AB34:AB38" si="13">IF(Z34="","",Z34+8)</f>
        <v/>
      </c>
      <c r="AC34" s="56"/>
      <c r="AD34" s="56"/>
      <c r="AE34" s="156" t="str">
        <f t="shared" ref="AE34:AE38" si="14">IF(AB34="","",AB34+8)</f>
        <v/>
      </c>
    </row>
    <row r="35" spans="1:31" s="118" customFormat="1" ht="15" hidden="1" customHeight="1">
      <c r="A35" s="56" t="str">
        <f>IF(D35="","",D35-8)</f>
        <v/>
      </c>
      <c r="B35" s="56"/>
      <c r="C35" s="56"/>
      <c r="D35" s="56" t="str">
        <f t="shared" si="8"/>
        <v/>
      </c>
      <c r="E35" s="56"/>
      <c r="F35" s="59">
        <f>'1) 日本 - 中国'!A35</f>
        <v>21</v>
      </c>
      <c r="G35" s="86"/>
      <c r="H35" s="79"/>
      <c r="I35" s="116" t="s">
        <v>83</v>
      </c>
      <c r="J35" s="117"/>
      <c r="K35" s="84" t="s">
        <v>92</v>
      </c>
      <c r="L35" s="56"/>
      <c r="M35" s="156"/>
      <c r="N35" s="60"/>
      <c r="O35" s="61"/>
      <c r="P35" s="156"/>
      <c r="Q35" s="156"/>
      <c r="R35" s="57"/>
      <c r="S35" s="156"/>
      <c r="T35" s="57"/>
      <c r="U35" s="156"/>
      <c r="V35" s="156"/>
      <c r="W35" s="156"/>
      <c r="X35" s="58"/>
      <c r="Y35" s="58"/>
      <c r="Z35" s="58"/>
      <c r="AA35" s="156"/>
      <c r="AB35" s="56" t="str">
        <f t="shared" si="13"/>
        <v/>
      </c>
      <c r="AC35" s="56"/>
      <c r="AD35" s="56"/>
      <c r="AE35" s="156" t="str">
        <f t="shared" si="14"/>
        <v/>
      </c>
    </row>
    <row r="36" spans="1:31" s="118" customFormat="1" ht="15" hidden="1" customHeight="1">
      <c r="A36" s="156" t="str">
        <f>IF(D36="","",D36-8)</f>
        <v/>
      </c>
      <c r="B36" s="156"/>
      <c r="C36" s="156"/>
      <c r="D36" s="156" t="str">
        <f t="shared" si="8"/>
        <v/>
      </c>
      <c r="E36" s="156"/>
      <c r="F36" s="55">
        <f>'1) 日本 - 中国'!A36</f>
        <v>22</v>
      </c>
      <c r="G36" s="86"/>
      <c r="H36" s="79"/>
      <c r="I36" s="116" t="s">
        <v>83</v>
      </c>
      <c r="J36" s="117"/>
      <c r="K36" s="84" t="s">
        <v>92</v>
      </c>
      <c r="L36" s="56"/>
      <c r="M36" s="156"/>
      <c r="N36" s="60"/>
      <c r="O36" s="61"/>
      <c r="P36" s="156"/>
      <c r="Q36" s="156"/>
      <c r="R36" s="57"/>
      <c r="S36" s="156"/>
      <c r="T36" s="57"/>
      <c r="U36" s="156"/>
      <c r="V36" s="156"/>
      <c r="W36" s="156"/>
      <c r="X36" s="156"/>
      <c r="Y36" s="156"/>
      <c r="Z36" s="156"/>
      <c r="AA36" s="156"/>
      <c r="AB36" s="156" t="str">
        <f t="shared" si="13"/>
        <v/>
      </c>
      <c r="AC36" s="156"/>
      <c r="AD36" s="156"/>
      <c r="AE36" s="156" t="str">
        <f t="shared" si="14"/>
        <v/>
      </c>
    </row>
    <row r="37" spans="1:31" s="118" customFormat="1" ht="15" hidden="1" customHeight="1">
      <c r="A37" s="56" t="str">
        <f>IF(D37="","",D37-8)</f>
        <v/>
      </c>
      <c r="B37" s="56"/>
      <c r="C37" s="56"/>
      <c r="D37" s="56" t="str">
        <f t="shared" si="8"/>
        <v/>
      </c>
      <c r="E37" s="56"/>
      <c r="F37" s="55">
        <f>'1) 日本 - 中国'!A37</f>
        <v>23</v>
      </c>
      <c r="G37" s="86"/>
      <c r="H37" s="79"/>
      <c r="I37" s="116" t="s">
        <v>83</v>
      </c>
      <c r="J37" s="117"/>
      <c r="K37" s="84" t="s">
        <v>92</v>
      </c>
      <c r="L37" s="56"/>
      <c r="M37" s="156"/>
      <c r="N37" s="60"/>
      <c r="O37" s="61"/>
      <c r="P37" s="156"/>
      <c r="Q37" s="156"/>
      <c r="R37" s="57"/>
      <c r="S37" s="156"/>
      <c r="T37" s="57"/>
      <c r="U37" s="156"/>
      <c r="V37" s="156"/>
      <c r="W37" s="156"/>
      <c r="X37" s="156"/>
      <c r="Y37" s="156"/>
      <c r="Z37" s="156"/>
      <c r="AA37" s="58"/>
      <c r="AB37" s="56" t="str">
        <f t="shared" si="13"/>
        <v/>
      </c>
      <c r="AC37" s="56"/>
      <c r="AD37" s="56"/>
      <c r="AE37" s="156" t="str">
        <f t="shared" si="14"/>
        <v/>
      </c>
    </row>
    <row r="38" spans="1:31" s="118" customFormat="1" ht="15" hidden="1" customHeight="1">
      <c r="A38" s="131" t="str">
        <f>IF(D38="","",D38-8)</f>
        <v/>
      </c>
      <c r="B38" s="131"/>
      <c r="C38" s="131"/>
      <c r="D38" s="131" t="str">
        <f t="shared" si="8"/>
        <v/>
      </c>
      <c r="E38" s="131"/>
      <c r="F38" s="136">
        <f>'1) 日本 - 中国'!A38</f>
        <v>24</v>
      </c>
      <c r="G38" s="120"/>
      <c r="H38" s="121"/>
      <c r="I38" s="122" t="s">
        <v>83</v>
      </c>
      <c r="J38" s="123"/>
      <c r="K38" s="124" t="s">
        <v>92</v>
      </c>
      <c r="L38" s="131"/>
      <c r="M38" s="119"/>
      <c r="N38" s="132"/>
      <c r="O38" s="133"/>
      <c r="P38" s="119"/>
      <c r="Q38" s="119"/>
      <c r="R38" s="134"/>
      <c r="S38" s="119"/>
      <c r="T38" s="134"/>
      <c r="U38" s="119"/>
      <c r="V38" s="119"/>
      <c r="W38" s="119"/>
      <c r="X38" s="119"/>
      <c r="Y38" s="119"/>
      <c r="Z38" s="119"/>
      <c r="AA38" s="135"/>
      <c r="AB38" s="131" t="str">
        <f t="shared" si="13"/>
        <v/>
      </c>
      <c r="AC38" s="131"/>
      <c r="AD38" s="131"/>
      <c r="AE38" s="119" t="str">
        <f t="shared" si="14"/>
        <v/>
      </c>
    </row>
    <row r="39" spans="1:31" ht="15" customHeight="1">
      <c r="F39" s="31" t="s">
        <v>67</v>
      </c>
      <c r="G39" s="137"/>
      <c r="H39" s="138"/>
      <c r="I39" s="138"/>
      <c r="J39" s="138"/>
      <c r="K39" s="138"/>
      <c r="L39" s="7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118"/>
      <c r="G40" s="118"/>
      <c r="H40" s="118"/>
      <c r="I40" s="118"/>
      <c r="J40" s="118"/>
      <c r="K40" s="118"/>
      <c r="L40" s="130"/>
      <c r="M40" s="118"/>
      <c r="N40" s="118"/>
      <c r="O40" s="118"/>
      <c r="P40" s="118"/>
      <c r="Q40" s="130"/>
      <c r="R40" s="130"/>
      <c r="S40" s="130"/>
      <c r="T40" s="130"/>
      <c r="U40" s="118"/>
      <c r="V40" s="118"/>
      <c r="W40" s="118"/>
      <c r="X40" s="118"/>
      <c r="Y40" s="130"/>
      <c r="Z40" s="130"/>
      <c r="AA40" s="130"/>
    </row>
    <row r="41" spans="1:31" s="31" customFormat="1" ht="15" customHeight="1">
      <c r="F41" s="118"/>
      <c r="G41" s="118"/>
      <c r="H41" s="118"/>
      <c r="I41" s="118"/>
      <c r="J41" s="118"/>
      <c r="K41" s="118"/>
      <c r="L41" s="130"/>
      <c r="M41" s="118"/>
      <c r="N41" s="118"/>
      <c r="O41" s="118"/>
      <c r="P41" s="118"/>
      <c r="Q41" s="130"/>
      <c r="R41" s="130"/>
      <c r="S41" s="130"/>
      <c r="T41" s="130"/>
      <c r="U41" s="118"/>
      <c r="V41" s="118"/>
      <c r="W41" s="118"/>
      <c r="X41" s="118"/>
      <c r="Y41" s="130"/>
      <c r="Z41" s="130"/>
      <c r="AA41" s="130"/>
    </row>
    <row r="42" spans="1:31" s="31" customFormat="1" ht="15" customHeight="1">
      <c r="L42" s="38"/>
      <c r="M42" s="118"/>
      <c r="N42" s="118"/>
      <c r="O42" s="118"/>
      <c r="P42" s="118"/>
      <c r="Q42" s="38"/>
      <c r="R42" s="130"/>
      <c r="S42" s="130"/>
      <c r="T42" s="130"/>
      <c r="U42" s="118"/>
      <c r="V42" s="118"/>
      <c r="W42" s="118"/>
      <c r="X42" s="118"/>
      <c r="Y42" s="130"/>
      <c r="Z42" s="130"/>
      <c r="AA42" s="38"/>
    </row>
    <row r="43" spans="1:31" s="31" customFormat="1" ht="15" customHeight="1"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</row>
    <row r="44" spans="1:31" s="31" customFormat="1" ht="15" customHeight="1"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</row>
    <row r="45" spans="1:31" s="118" customFormat="1" ht="15" customHeight="1">
      <c r="F45" s="140"/>
      <c r="G45" s="141"/>
      <c r="H45" s="142"/>
      <c r="I45" s="142"/>
      <c r="J45" s="142"/>
      <c r="K45" s="14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118" customFormat="1" ht="15" customHeight="1">
      <c r="F46" s="140"/>
      <c r="G46" s="141"/>
      <c r="H46" s="142"/>
      <c r="I46" s="142"/>
      <c r="J46" s="142"/>
      <c r="K46" s="14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118" customFormat="1" ht="15" customHeight="1">
      <c r="F47" s="140"/>
      <c r="G47" s="141"/>
      <c r="H47" s="142"/>
      <c r="I47" s="142"/>
      <c r="J47" s="142"/>
      <c r="K47" s="14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40"/>
      <c r="G48" s="141"/>
      <c r="H48" s="142"/>
      <c r="I48" s="142"/>
      <c r="J48" s="142"/>
      <c r="K48" s="14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40"/>
      <c r="G49" s="141"/>
      <c r="H49" s="142"/>
      <c r="I49" s="142"/>
      <c r="J49" s="142"/>
      <c r="K49" s="14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40"/>
      <c r="G50" s="141"/>
      <c r="H50" s="142"/>
      <c r="I50" s="142"/>
      <c r="J50" s="142"/>
      <c r="K50" s="14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118" customFormat="1" ht="15" customHeight="1">
      <c r="F51" s="140"/>
      <c r="G51" s="141"/>
      <c r="H51" s="142"/>
      <c r="I51" s="142"/>
      <c r="J51" s="142"/>
      <c r="K51" s="14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118" customFormat="1" ht="15" customHeight="1">
      <c r="F52" s="140"/>
      <c r="G52" s="141"/>
      <c r="H52" s="142"/>
      <c r="I52" s="142"/>
      <c r="J52" s="142"/>
      <c r="K52" s="14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118" customFormat="1" ht="15" customHeight="1">
      <c r="F53" s="140"/>
      <c r="G53" s="141"/>
      <c r="H53" s="142"/>
      <c r="I53" s="142"/>
      <c r="J53" s="142"/>
      <c r="K53" s="14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118" customFormat="1" ht="15" customHeight="1">
      <c r="F54" s="140"/>
      <c r="G54" s="141"/>
      <c r="H54" s="142"/>
      <c r="I54" s="142"/>
      <c r="J54" s="142"/>
      <c r="K54" s="14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118" customFormat="1" ht="15" customHeight="1">
      <c r="F55" s="140"/>
      <c r="G55" s="141"/>
      <c r="H55" s="142"/>
      <c r="I55" s="142"/>
      <c r="J55" s="142"/>
      <c r="K55" s="14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118" customFormat="1" ht="15" customHeight="1">
      <c r="F56" s="140"/>
      <c r="G56" s="141"/>
      <c r="H56" s="142"/>
      <c r="I56" s="142"/>
      <c r="J56" s="142"/>
      <c r="K56" s="142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118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118"/>
      <c r="I65" s="118"/>
      <c r="J65" s="118"/>
      <c r="K65" s="118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113"/>
      <c r="B69" s="113"/>
      <c r="C69" s="113"/>
      <c r="D69" s="113"/>
      <c r="E69" s="143"/>
      <c r="F69" s="113"/>
      <c r="G69" s="113"/>
      <c r="H69" s="144"/>
      <c r="I69" s="144"/>
      <c r="J69" s="144"/>
      <c r="K69" s="144"/>
      <c r="L69" s="144"/>
      <c r="M69" s="144"/>
      <c r="N69" s="143"/>
      <c r="O69" s="23"/>
      <c r="P69" s="143"/>
      <c r="Q69" s="144"/>
      <c r="R69" s="113"/>
      <c r="S69" s="23"/>
      <c r="T69" s="113"/>
      <c r="U69" s="113"/>
      <c r="V69" s="23"/>
      <c r="W69" s="23"/>
      <c r="X69" s="23"/>
      <c r="Y69" s="23"/>
      <c r="Z69" s="23"/>
      <c r="AA69" s="23"/>
      <c r="AB69" s="113"/>
      <c r="AC69" s="113"/>
    </row>
    <row r="70" spans="1:29" ht="15.75" customHeight="1">
      <c r="A70" s="113"/>
      <c r="B70" s="113"/>
      <c r="C70" s="113"/>
      <c r="D70" s="113"/>
      <c r="E70" s="143"/>
      <c r="F70" s="113"/>
      <c r="G70" s="113"/>
      <c r="H70" s="144"/>
      <c r="I70" s="144"/>
      <c r="J70" s="144"/>
      <c r="K70" s="144"/>
      <c r="L70" s="144"/>
      <c r="M70" s="144"/>
      <c r="N70" s="143"/>
      <c r="O70" s="23"/>
      <c r="P70" s="143"/>
      <c r="Q70" s="144"/>
      <c r="R70" s="113"/>
      <c r="S70" s="23"/>
      <c r="T70" s="113"/>
      <c r="U70" s="113"/>
      <c r="V70" s="23"/>
      <c r="W70" s="23"/>
      <c r="X70" s="23"/>
      <c r="Y70" s="23"/>
      <c r="Z70" s="23"/>
      <c r="AA70" s="23"/>
      <c r="AB70" s="113"/>
      <c r="AC70" s="113"/>
    </row>
    <row r="71" spans="1:29" ht="15.75" customHeight="1">
      <c r="E71" s="22"/>
      <c r="F71" s="145"/>
      <c r="G71" s="145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113"/>
      <c r="G73" s="113"/>
      <c r="H73" s="113"/>
      <c r="I73" s="113"/>
      <c r="J73" s="113"/>
      <c r="K73" s="113"/>
      <c r="L73" s="113"/>
      <c r="M73" s="113"/>
      <c r="N73" s="23"/>
      <c r="O73" s="23"/>
      <c r="P73" s="23"/>
      <c r="Q73" s="113"/>
      <c r="R73" s="113"/>
      <c r="S73" s="23"/>
      <c r="T73" s="113"/>
      <c r="U73" s="113"/>
      <c r="V73" s="23"/>
      <c r="W73" s="23"/>
      <c r="X73" s="23"/>
      <c r="Y73" s="23"/>
      <c r="Z73" s="23"/>
      <c r="AA73" s="23"/>
    </row>
    <row r="74" spans="1:29" ht="15.75" customHeight="1">
      <c r="E74" s="23"/>
      <c r="F74" s="113"/>
      <c r="G74" s="113"/>
      <c r="H74" s="113"/>
      <c r="I74" s="113"/>
      <c r="J74" s="113"/>
      <c r="K74" s="113"/>
      <c r="L74" s="113"/>
      <c r="M74" s="113"/>
      <c r="N74" s="23"/>
      <c r="O74" s="23"/>
      <c r="P74" s="23"/>
      <c r="Q74" s="113"/>
      <c r="R74" s="113"/>
      <c r="S74" s="23"/>
      <c r="T74" s="113"/>
      <c r="U74" s="113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2025-03-18T10:19:39Z</cp:lastPrinted>
  <dcterms:created xsi:type="dcterms:W3CDTF">2015-06-02T04:30:00Z</dcterms:created>
  <dcterms:modified xsi:type="dcterms:W3CDTF">2025-03-18T10:19:48Z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