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B0804B51-7FE1-4555-B94F-C0A884506B0D}" xr6:coauthVersionLast="47" xr6:coauthVersionMax="47" xr10:uidLastSave="{00000000-0000-0000-0000-000000000000}"/>
  <bookViews>
    <workbookView xWindow="-110" yWindow="-110" windowWidth="19420" windowHeight="11500" tabRatio="801" firstSheet="1" activeTab="1" xr2:uid="{00000000-000D-0000-FFFF-FFFF00000000}"/>
  </bookViews>
  <sheets>
    <sheet name="WK19・2025" sheetId="563" state="hidden" r:id="rId1"/>
    <sheet name="WK18・2025" sheetId="564" r:id="rId2"/>
    <sheet name="WK17・2025" sheetId="562" r:id="rId3"/>
    <sheet name="WK16・2025" sheetId="561" r:id="rId4"/>
    <sheet name="WK15・2025" sheetId="559" r:id="rId5"/>
    <sheet name="WK14・2025" sheetId="558" r:id="rId6"/>
    <sheet name="WK13・2025" sheetId="557" r:id="rId7"/>
    <sheet name="WK12・2025" sheetId="556" r:id="rId8"/>
    <sheet name="WK11・2025" sheetId="555" r:id="rId9"/>
    <sheet name="WK10・2025" sheetId="560" r:id="rId10"/>
    <sheet name="WK09・2025" sheetId="553" r:id="rId11"/>
    <sheet name="WK08・2025" sheetId="552" r:id="rId12"/>
    <sheet name="WK07・2025" sheetId="551" r:id="rId13"/>
    <sheet name="WK06・2025" sheetId="550" r:id="rId14"/>
    <sheet name="WK05・2025" sheetId="549" r:id="rId15"/>
    <sheet name="WK04・2025" sheetId="548" r:id="rId16"/>
    <sheet name="WK03・2025 " sheetId="547" r:id="rId17"/>
    <sheet name="WK02・2025 " sheetId="546" r:id="rId18"/>
    <sheet name="WK01・2025 " sheetId="543" r:id="rId19"/>
    <sheet name="WK52・2024 " sheetId="542" r:id="rId20"/>
    <sheet name="WK51・2024" sheetId="541" r:id="rId21"/>
    <sheet name="WK50・2024" sheetId="540" r:id="rId22"/>
    <sheet name="WK49・2024" sheetId="539" r:id="rId23"/>
    <sheet name="WK48・2024 " sheetId="538" r:id="rId24"/>
    <sheet name="WK47・2024" sheetId="536" r:id="rId25"/>
    <sheet name="WK46・2024" sheetId="537" r:id="rId26"/>
    <sheet name="WK45・2024" sheetId="535" r:id="rId27"/>
    <sheet name="WK44・2024 " sheetId="534" r:id="rId28"/>
    <sheet name="WK43・2024" sheetId="533" r:id="rId29"/>
    <sheet name="WK42・2024" sheetId="532" r:id="rId30"/>
    <sheet name="WK41・2024" sheetId="531" r:id="rId31"/>
    <sheet name="WK40・2024" sheetId="530" r:id="rId32"/>
    <sheet name="WK39・2024" sheetId="529" r:id="rId33"/>
    <sheet name="WK38・2024" sheetId="527" r:id="rId34"/>
    <sheet name="WK37・2024" sheetId="528" r:id="rId35"/>
    <sheet name="WK36・2024" sheetId="526" r:id="rId36"/>
    <sheet name="WK35・2024" sheetId="525" r:id="rId37"/>
    <sheet name="WK34・2024" sheetId="522" r:id="rId38"/>
    <sheet name="WK33・2024" sheetId="521" r:id="rId39"/>
    <sheet name="WK32・2024 " sheetId="520" r:id="rId40"/>
    <sheet name="WK31・2024 " sheetId="519" r:id="rId41"/>
    <sheet name="WK30・2024" sheetId="518" r:id="rId42"/>
    <sheet name="WK29・2024" sheetId="517" r:id="rId43"/>
    <sheet name="WK28・2024" sheetId="516" r:id="rId44"/>
    <sheet name="WK27・2024" sheetId="515" r:id="rId45"/>
    <sheet name="WK26・2024 " sheetId="514" r:id="rId46"/>
    <sheet name="WK25・2024" sheetId="513" r:id="rId47"/>
    <sheet name="WK24・2024 " sheetId="512" r:id="rId48"/>
    <sheet name="WK23・2024 " sheetId="511" r:id="rId49"/>
    <sheet name="WK22・2024 " sheetId="510" r:id="rId50"/>
    <sheet name="WK21・2024 " sheetId="509" r:id="rId51"/>
    <sheet name="WK20・2024 " sheetId="508" r:id="rId52"/>
    <sheet name="WK19・2024" sheetId="507" r:id="rId53"/>
    <sheet name="WK18・2024" sheetId="506" r:id="rId54"/>
    <sheet name="WK17・2024" sheetId="505" r:id="rId55"/>
    <sheet name="WK16・2024" sheetId="504" r:id="rId56"/>
    <sheet name="WK15・2024" sheetId="503" r:id="rId57"/>
    <sheet name="WK14・2024" sheetId="502" r:id="rId58"/>
    <sheet name="WK13・2024" sheetId="501" r:id="rId59"/>
    <sheet name="WK12・2024" sheetId="500" r:id="rId60"/>
    <sheet name="WK11・2024" sheetId="499" r:id="rId61"/>
    <sheet name="WK10・2024" sheetId="498" r:id="rId62"/>
    <sheet name="WK09・2024" sheetId="497" r:id="rId63"/>
    <sheet name="WK08・2024" sheetId="496" r:id="rId64"/>
    <sheet name="WK07・2024" sheetId="495" r:id="rId65"/>
    <sheet name="WK06・2024" sheetId="494" r:id="rId66"/>
    <sheet name="WK05・2024" sheetId="493" r:id="rId67"/>
    <sheet name="WK04・2024" sheetId="492" r:id="rId68"/>
    <sheet name="WK03・2024" sheetId="491" r:id="rId69"/>
    <sheet name="WK02・2024" sheetId="490" r:id="rId70"/>
    <sheet name="WK01・2024" sheetId="489" r:id="rId71"/>
    <sheet name="WK52・2023" sheetId="488" r:id="rId72"/>
    <sheet name="WK51・2023" sheetId="487" r:id="rId73"/>
    <sheet name="WK50・2023" sheetId="486" r:id="rId74"/>
    <sheet name="WK49・2023" sheetId="485" r:id="rId75"/>
    <sheet name="WK48・2023" sheetId="484" r:id="rId76"/>
    <sheet name="WK47・2023" sheetId="483" r:id="rId77"/>
    <sheet name="WK46・2023" sheetId="482" r:id="rId78"/>
    <sheet name="WK45・2023" sheetId="480" r:id="rId79"/>
    <sheet name="WK44・2023" sheetId="479" r:id="rId80"/>
    <sheet name="WK43・2023" sheetId="478" r:id="rId81"/>
    <sheet name="WK42・2023" sheetId="477" r:id="rId82"/>
    <sheet name="WK41・2023" sheetId="476" r:id="rId83"/>
    <sheet name="WK40・2023" sheetId="475" r:id="rId84"/>
    <sheet name="WK39・2023" sheetId="474" r:id="rId85"/>
    <sheet name="WK38・2023" sheetId="473" r:id="rId86"/>
    <sheet name="WK37・2023" sheetId="472" r:id="rId87"/>
    <sheet name="WK36・2023" sheetId="471" r:id="rId88"/>
    <sheet name="WK35・2023" sheetId="470" r:id="rId89"/>
    <sheet name="WK34・2023" sheetId="469" r:id="rId90"/>
    <sheet name="WK33・2023" sheetId="468" r:id="rId91"/>
    <sheet name="WK32・2023" sheetId="466" r:id="rId92"/>
    <sheet name="WK31・2023" sheetId="465" r:id="rId93"/>
    <sheet name="WK30・2023" sheetId="464" r:id="rId94"/>
    <sheet name="WK29・2023" sheetId="463" r:id="rId95"/>
    <sheet name="WK28・2023" sheetId="462" r:id="rId96"/>
    <sheet name="WK27・2023" sheetId="461" r:id="rId97"/>
    <sheet name="WK26・2023" sheetId="460" r:id="rId98"/>
    <sheet name="WK25・2023" sheetId="459" r:id="rId99"/>
    <sheet name="WK24・2023" sheetId="458" r:id="rId100"/>
    <sheet name="WK23・2023" sheetId="457" r:id="rId101"/>
    <sheet name="WK22・2023" sheetId="456" r:id="rId102"/>
    <sheet name="WK21・2023" sheetId="455" r:id="rId103"/>
    <sheet name="WK20・2023" sheetId="453" r:id="rId104"/>
    <sheet name="WK19・2023" sheetId="452" r:id="rId105"/>
    <sheet name="WK18・2023" sheetId="451" r:id="rId106"/>
    <sheet name="WK17・2023" sheetId="450" r:id="rId107"/>
    <sheet name="WK16・2023" sheetId="449" r:id="rId108"/>
    <sheet name="WK15・2023" sheetId="448" r:id="rId109"/>
    <sheet name="WK14・2023" sheetId="447" r:id="rId110"/>
    <sheet name="WK13・2023" sheetId="446" r:id="rId111"/>
    <sheet name="WK12・2023" sheetId="445" r:id="rId112"/>
    <sheet name="WK11・2023" sheetId="444" r:id="rId113"/>
    <sheet name="WK10・2023" sheetId="443" r:id="rId114"/>
    <sheet name="WK09・2023" sheetId="442" r:id="rId115"/>
    <sheet name="WK08・2023" sheetId="441" r:id="rId116"/>
    <sheet name="WK07・2023" sheetId="440" r:id="rId117"/>
    <sheet name="WK06・2023" sheetId="439" r:id="rId118"/>
    <sheet name="WK05・2023" sheetId="438" r:id="rId119"/>
    <sheet name="WK04・2023" sheetId="436" r:id="rId120"/>
    <sheet name="WK03・2023" sheetId="435" r:id="rId121"/>
    <sheet name="WK02・2023" sheetId="434" r:id="rId122"/>
    <sheet name="WK01・2023" sheetId="433" r:id="rId123"/>
    <sheet name="WK53・2022" sheetId="432" r:id="rId124"/>
    <sheet name="WK37・2022" sheetId="414" state="hidden" r:id="rId125"/>
    <sheet name="WK36・2022" sheetId="413" state="hidden" r:id="rId126"/>
    <sheet name="WK35・2022" sheetId="412" state="hidden" r:id="rId127"/>
    <sheet name="WK34・2022" sheetId="411" state="hidden" r:id="rId128"/>
    <sheet name="WK33・2022" sheetId="410" state="hidden" r:id="rId129"/>
    <sheet name="WK32・2022" sheetId="409" state="hidden" r:id="rId130"/>
    <sheet name="WK31・2022" sheetId="408" state="hidden" r:id="rId131"/>
    <sheet name="WK30・2022" sheetId="407" state="hidden" r:id="rId132"/>
    <sheet name="WK29・2022" sheetId="406" state="hidden" r:id="rId133"/>
    <sheet name="WK28・2022" sheetId="405" state="hidden" r:id="rId134"/>
    <sheet name="WK27・2022" sheetId="404" state="hidden" r:id="rId135"/>
    <sheet name="WK26・2022" sheetId="403" state="hidden" r:id="rId136"/>
    <sheet name="WK25・2022" sheetId="402" state="hidden" r:id="rId137"/>
    <sheet name="WK24・2022" sheetId="401" state="hidden" r:id="rId138"/>
    <sheet name="WK23・2022" sheetId="400" state="hidden" r:id="rId139"/>
    <sheet name="WK22・2022" sheetId="399" state="hidden" r:id="rId140"/>
    <sheet name="WK21・2022" sheetId="398" state="hidden" r:id="rId141"/>
    <sheet name="WK20・2022" sheetId="397" state="hidden" r:id="rId142"/>
    <sheet name="WK19・2022" sheetId="396" state="hidden" r:id="rId143"/>
    <sheet name="WK18・2022" sheetId="395" state="hidden" r:id="rId144"/>
    <sheet name="WK17・2022" sheetId="394" state="hidden" r:id="rId145"/>
    <sheet name="WK16・2022" sheetId="393" state="hidden" r:id="rId146"/>
    <sheet name="WK15・2022" sheetId="392" state="hidden" r:id="rId147"/>
    <sheet name="WK14・2022" sheetId="391" state="hidden" r:id="rId148"/>
    <sheet name="WK13・2022" sheetId="390" state="hidden" r:id="rId149"/>
    <sheet name="WK12・2022" sheetId="389" state="hidden" r:id="rId150"/>
    <sheet name="WK11・2022" sheetId="388" state="hidden" r:id="rId151"/>
    <sheet name="WK10・2022" sheetId="387" state="hidden" r:id="rId152"/>
    <sheet name="WK09・2022" sheetId="386" state="hidden" r:id="rId153"/>
    <sheet name="WK08・2022" sheetId="385" state="hidden" r:id="rId154"/>
    <sheet name="WK07・2022" sheetId="384" state="hidden" r:id="rId155"/>
    <sheet name="WK06・2022" sheetId="383" state="hidden" r:id="rId156"/>
    <sheet name="WK05・2022" sheetId="382" state="hidden" r:id="rId157"/>
    <sheet name="WK04・2022" sheetId="381" state="hidden" r:id="rId158"/>
    <sheet name="WK03・2022" sheetId="380" state="hidden" r:id="rId159"/>
    <sheet name="WK02・2022" sheetId="379" r:id="rId160"/>
    <sheet name="WK52・2021" sheetId="378" state="hidden" r:id="rId161"/>
  </sheets>
  <definedNames>
    <definedName name="_xlnm.Print_Area" localSheetId="70">WK01・2024!$A$1:$H$39</definedName>
    <definedName name="_xlnm.Print_Area" localSheetId="18">'WK01・2025 '!$A$1:$H$41</definedName>
    <definedName name="_xlnm.Print_Area" localSheetId="69">WK02・2024!$A$1:$H$39</definedName>
    <definedName name="_xlnm.Print_Area" localSheetId="17">'WK02・2025 '!$A$1:$K$45</definedName>
    <definedName name="_xlnm.Print_Area" localSheetId="68">WK03・2024!$A$1:$H$39</definedName>
    <definedName name="_xlnm.Print_Area" localSheetId="16">'WK03・2025 '!$A$1:$K$45</definedName>
    <definedName name="_xlnm.Print_Area" localSheetId="67">WK04・2024!$A$1:$H$39</definedName>
    <definedName name="_xlnm.Print_Area" localSheetId="15">WK04・2025!$A$1:$K$45</definedName>
    <definedName name="_xlnm.Print_Area" localSheetId="66">WK05・2024!$A$1:$H$39</definedName>
    <definedName name="_xlnm.Print_Area" localSheetId="14">WK05・2025!$A$1:$K$45</definedName>
    <definedName name="_xlnm.Print_Area" localSheetId="65">WK06・2024!$A$1:$H$39</definedName>
    <definedName name="_xlnm.Print_Area" localSheetId="13">WK06・2025!$A$1:$K$46</definedName>
    <definedName name="_xlnm.Print_Area" localSheetId="64">WK07・2024!$A$1:$H$39</definedName>
    <definedName name="_xlnm.Print_Area" localSheetId="12">WK07・2025!$A$1:$K$45</definedName>
    <definedName name="_xlnm.Print_Area" localSheetId="63">WK08・2024!$A$1:$H$39</definedName>
    <definedName name="_xlnm.Print_Area" localSheetId="11">WK08・2025!$A$1:$K$45</definedName>
    <definedName name="_xlnm.Print_Area" localSheetId="62">WK09・2024!$A$1:$H$39</definedName>
    <definedName name="_xlnm.Print_Area" localSheetId="10">WK09・2025!$A$1:$K$45</definedName>
    <definedName name="_xlnm.Print_Area" localSheetId="61">WK10・2024!$A$1:$H$39</definedName>
    <definedName name="_xlnm.Print_Area" localSheetId="9">WK10・2025!$A$1:$K$45</definedName>
    <definedName name="_xlnm.Print_Area" localSheetId="60">WK11・2024!$A$1:$H$39</definedName>
    <definedName name="_xlnm.Print_Area" localSheetId="8">WK11・2025!$A$1:$K$45</definedName>
    <definedName name="_xlnm.Print_Area" localSheetId="59">WK12・2024!$A$1:$H$39</definedName>
    <definedName name="_xlnm.Print_Area" localSheetId="7">WK12・2025!$A$1:$K$45</definedName>
    <definedName name="_xlnm.Print_Area" localSheetId="58">WK13・2024!$A$1:$H$39</definedName>
    <definedName name="_xlnm.Print_Area" localSheetId="6">WK13・2025!$A$1:$K$45</definedName>
    <definedName name="_xlnm.Print_Area" localSheetId="57">WK14・2024!$A$1:$H$39</definedName>
    <definedName name="_xlnm.Print_Area" localSheetId="5">WK14・2025!$A$1:$K$45</definedName>
    <definedName name="_xlnm.Print_Area" localSheetId="56">WK15・2024!$A$1:$H$39</definedName>
    <definedName name="_xlnm.Print_Area" localSheetId="4">WK15・2025!$A$1:$K$45</definedName>
    <definedName name="_xlnm.Print_Area" localSheetId="55">WK16・2024!$A$1:$H$39</definedName>
    <definedName name="_xlnm.Print_Area" localSheetId="3">WK16・2025!$A$1:$K$47</definedName>
    <definedName name="_xlnm.Print_Area" localSheetId="54">WK17・2024!$A$1:$H$41</definedName>
    <definedName name="_xlnm.Print_Area" localSheetId="2">WK17・2025!$A$1:$K$48</definedName>
    <definedName name="_xlnm.Print_Area" localSheetId="53">WK18・2024!$A$1:$H$40</definedName>
    <definedName name="_xlnm.Print_Area" localSheetId="1">WK18・2025!$A$1:$K$47</definedName>
    <definedName name="_xlnm.Print_Area" localSheetId="52">WK19・2024!$A$1:$H$39</definedName>
    <definedName name="_xlnm.Print_Area" localSheetId="0">WK19・2025!$A$1:$K$47</definedName>
    <definedName name="_xlnm.Print_Area" localSheetId="51">'WK20・2024 '!$A$1:$H$39</definedName>
    <definedName name="_xlnm.Print_Area" localSheetId="50">'WK21・2024 '!$A$1:$H$39</definedName>
    <definedName name="_xlnm.Print_Area" localSheetId="49">'WK22・2024 '!$A$1:$H$39</definedName>
    <definedName name="_xlnm.Print_Area" localSheetId="48">'WK23・2024 '!$A$1:$H$39</definedName>
    <definedName name="_xlnm.Print_Area" localSheetId="47">'WK24・2024 '!$A$1:$H$39</definedName>
    <definedName name="_xlnm.Print_Area" localSheetId="46">WK25・2024!$A$1:$H$39</definedName>
    <definedName name="_xlnm.Print_Area" localSheetId="45">'WK26・2024 '!$A$1:$H$39</definedName>
    <definedName name="_xlnm.Print_Area" localSheetId="44">WK27・2024!$A$1:$H$39</definedName>
    <definedName name="_xlnm.Print_Area" localSheetId="43">WK28・2024!$A$1:$H$39</definedName>
    <definedName name="_xlnm.Print_Area" localSheetId="42">WK29・2024!$A$1:$H$39</definedName>
    <definedName name="_xlnm.Print_Area" localSheetId="41">WK30・2024!$A$1:$H$39</definedName>
    <definedName name="_xlnm.Print_Area" localSheetId="40">'WK31・2024 '!$A$1:$H$39</definedName>
    <definedName name="_xlnm.Print_Area" localSheetId="39">'WK32・2024 '!$A$1:$H$39</definedName>
    <definedName name="_xlnm.Print_Area" localSheetId="38">WK33・2024!$A$1:$H$40</definedName>
    <definedName name="_xlnm.Print_Area" localSheetId="37">WK34・2024!$A$1:$H$39</definedName>
    <definedName name="_xlnm.Print_Area" localSheetId="36">WK35・2024!$A$1:$H$39</definedName>
    <definedName name="_xlnm.Print_Area" localSheetId="35">WK36・2024!$A$1:$H$39</definedName>
    <definedName name="_xlnm.Print_Area" localSheetId="34">WK37・2024!$A$1:$H$40</definedName>
    <definedName name="_xlnm.Print_Area" localSheetId="33">WK38・2024!$A$1:$H$39</definedName>
    <definedName name="_xlnm.Print_Area" localSheetId="32">WK39・2024!$A$1:$H$39</definedName>
    <definedName name="_xlnm.Print_Area" localSheetId="31">WK40・2024!$A$1:$H$40</definedName>
    <definedName name="_xlnm.Print_Area" localSheetId="30">WK41・2024!$A$1:$H$40</definedName>
    <definedName name="_xlnm.Print_Area" localSheetId="29">WK42・2024!$A$1:$H$39</definedName>
    <definedName name="_xlnm.Print_Area" localSheetId="28">WK43・2024!$A$1:$H$39</definedName>
    <definedName name="_xlnm.Print_Area" localSheetId="27">'WK44・2024 '!$A$1:$H$39</definedName>
    <definedName name="_xlnm.Print_Area" localSheetId="26">WK45・2024!$A$1:$H$39</definedName>
    <definedName name="_xlnm.Print_Area" localSheetId="25">WK46・2024!$A$1:$H$39</definedName>
    <definedName name="_xlnm.Print_Area" localSheetId="24">WK47・2024!$A$1:$H$39</definedName>
    <definedName name="_xlnm.Print_Area" localSheetId="23">'WK48・2024 '!$A$1:$H$39</definedName>
    <definedName name="_xlnm.Print_Area" localSheetId="74">WK49・2023!$A$1:$H$39</definedName>
    <definedName name="_xlnm.Print_Area" localSheetId="22">WK49・2024!$A$1:$H$39</definedName>
    <definedName name="_xlnm.Print_Area" localSheetId="21">WK50・2024!$A$1:$H$42</definedName>
    <definedName name="_xlnm.Print_Area" localSheetId="72">WK51・2023!$A$1:$H$39</definedName>
    <definedName name="_xlnm.Print_Area" localSheetId="20">WK51・2024!$A$1:$H$40</definedName>
    <definedName name="_xlnm.Print_Area" localSheetId="71">WK52・2023!$A$1:$H$39</definedName>
    <definedName name="_xlnm.Print_Area" localSheetId="19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7" i="564" l="1"/>
  <c r="B46" i="564"/>
  <c r="J33" i="564"/>
  <c r="J34" i="564" s="1"/>
  <c r="J37" i="564" s="1"/>
  <c r="J38" i="564" s="1"/>
  <c r="J39" i="564" s="1"/>
  <c r="J40" i="564" s="1"/>
  <c r="J41" i="564" s="1"/>
  <c r="J42" i="564" s="1"/>
  <c r="J45" i="564" s="1"/>
  <c r="J46" i="564" s="1"/>
  <c r="J47" i="564" s="1"/>
  <c r="J28" i="564"/>
  <c r="B28" i="564"/>
  <c r="B27" i="564"/>
  <c r="J21" i="564"/>
  <c r="J23" i="564" s="1"/>
  <c r="J24" i="564" s="1"/>
  <c r="J25" i="564" s="1"/>
  <c r="J15" i="564"/>
  <c r="J8" i="564"/>
  <c r="J9" i="564" s="1"/>
  <c r="J10" i="564" s="1"/>
  <c r="J12" i="564" s="1"/>
  <c r="J11" i="564" s="1"/>
  <c r="B47" i="563"/>
  <c r="B46" i="563"/>
  <c r="J33" i="563"/>
  <c r="J34" i="563" s="1"/>
  <c r="J37" i="563" s="1"/>
  <c r="J38" i="563" s="1"/>
  <c r="J39" i="563" s="1"/>
  <c r="J40" i="563" s="1"/>
  <c r="J41" i="563" s="1"/>
  <c r="J42" i="563" s="1"/>
  <c r="J45" i="563" s="1"/>
  <c r="J46" i="563" s="1"/>
  <c r="J47" i="563" s="1"/>
  <c r="J28" i="563"/>
  <c r="B28" i="563"/>
  <c r="B27" i="563"/>
  <c r="J21" i="563"/>
  <c r="J22" i="563" s="1"/>
  <c r="J15" i="563"/>
  <c r="J8" i="563"/>
  <c r="J9" i="563" s="1"/>
  <c r="J10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0" i="562" s="1"/>
  <c r="J11" i="562" s="1"/>
  <c r="J9" i="562" s="1"/>
  <c r="J12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39" i="561" l="1"/>
  <c r="J40" i="561" s="1"/>
  <c r="J38" i="561" s="1"/>
  <c r="J41" i="561" s="1"/>
  <c r="J42" i="561" s="1"/>
  <c r="J45" i="561" s="1"/>
  <c r="J46" i="561" s="1"/>
  <c r="J47" i="561" s="1"/>
  <c r="J23" i="563"/>
  <c r="J24" i="563" s="1"/>
  <c r="J25" i="563" s="1"/>
  <c r="J22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4" i="560" l="1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H5" i="553"/>
  <c r="E5" i="553" l="1"/>
  <c r="D5" i="553"/>
  <c r="F5" i="553"/>
  <c r="E5" i="552" l="1"/>
  <c r="I31" i="552"/>
  <c r="H31" i="552"/>
  <c r="G31" i="552"/>
  <c r="F31" i="552"/>
  <c r="E31" i="552"/>
  <c r="D31" i="552"/>
  <c r="I30" i="552"/>
  <c r="H30" i="552"/>
  <c r="G30" i="552"/>
  <c r="F30" i="552"/>
  <c r="E30" i="552"/>
  <c r="D30" i="552"/>
  <c r="F30" i="553"/>
  <c r="E30" i="553"/>
  <c r="I32" i="553"/>
  <c r="H32" i="553"/>
  <c r="G32" i="553"/>
  <c r="F32" i="553"/>
  <c r="E32" i="553"/>
  <c r="I31" i="553"/>
  <c r="H31" i="553"/>
  <c r="G31" i="553"/>
  <c r="F31" i="553"/>
  <c r="E31" i="553"/>
  <c r="D31" i="553"/>
  <c r="I30" i="553"/>
  <c r="H30" i="553"/>
  <c r="G30" i="553"/>
  <c r="D30" i="553"/>
  <c r="I17" i="553"/>
  <c r="G17" i="553"/>
  <c r="F17" i="553"/>
  <c r="E17" i="553"/>
  <c r="D17" i="553"/>
  <c r="I5" i="553"/>
  <c r="G5" i="553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22" i="549" l="1"/>
  <c r="J12" i="548" l="1"/>
  <c r="J9" i="548" s="1"/>
  <c r="J8" i="548" s="1"/>
  <c r="J11" i="548" s="1"/>
  <c r="J10" i="548" s="1"/>
  <c r="J45" i="550" l="1"/>
  <c r="J44" i="549"/>
  <c r="J31" i="549"/>
  <c r="J32" i="549" s="1"/>
  <c r="J35" i="549" s="1"/>
  <c r="J36" i="549" s="1"/>
  <c r="J37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26" i="539"/>
  <c r="E26" i="539"/>
  <c r="D26" i="539"/>
  <c r="F15" i="539"/>
  <c r="E15" i="539"/>
  <c r="D15" i="539"/>
  <c r="F5" i="539"/>
  <c r="E5" i="539"/>
  <c r="D5" i="539"/>
  <c r="E5" i="538" l="1"/>
  <c r="F5" i="538" l="1"/>
  <c r="D5" i="538"/>
  <c r="G13" i="536"/>
  <c r="D28" i="538" l="1"/>
  <c r="E28" i="538" l="1"/>
  <c r="F28" i="538" l="1"/>
  <c r="F27" i="538"/>
  <c r="E27" i="538"/>
  <c r="D27" i="538"/>
  <c r="F26" i="538"/>
  <c r="E26" i="538"/>
  <c r="D26" i="538"/>
  <c r="F15" i="538"/>
  <c r="E15" i="538"/>
  <c r="D15" i="538"/>
  <c r="D5" i="536" l="1"/>
  <c r="F28" i="536" l="1"/>
  <c r="E28" i="536"/>
  <c r="D28" i="536"/>
  <c r="F27" i="536"/>
  <c r="E27" i="536"/>
  <c r="D27" i="536"/>
  <c r="F26" i="536"/>
  <c r="E26" i="536"/>
  <c r="D26" i="536"/>
  <c r="F15" i="536"/>
  <c r="E15" i="536"/>
  <c r="D15" i="536"/>
  <c r="F5" i="536" l="1"/>
  <c r="E5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F5" i="534"/>
  <c r="G38" i="539" l="1"/>
  <c r="G35" i="539"/>
  <c r="G38" i="538"/>
  <c r="G35" i="538"/>
  <c r="G38" i="537"/>
  <c r="G35" i="537"/>
  <c r="G38" i="536"/>
  <c r="G35" i="536"/>
  <c r="D15" i="534"/>
  <c r="G39" i="539" l="1"/>
  <c r="G37" i="539"/>
  <c r="G39" i="538"/>
  <c r="G37" i="538"/>
  <c r="G39" i="537"/>
  <c r="G37" i="537"/>
  <c r="G39" i="536"/>
  <c r="G37" i="536"/>
  <c r="F27" i="534"/>
  <c r="E27" i="534"/>
  <c r="D27" i="534"/>
  <c r="F26" i="534"/>
  <c r="E26" i="534"/>
  <c r="D26" i="534"/>
  <c r="F15" i="534"/>
  <c r="E15" i="534"/>
  <c r="E5" i="534"/>
  <c r="D5" i="534"/>
  <c r="F5" i="533" l="1"/>
  <c r="F28" i="533" l="1"/>
  <c r="D28" i="533"/>
  <c r="E28" i="533" l="1"/>
  <c r="F27" i="533" l="1"/>
  <c r="E27" i="533"/>
  <c r="D27" i="533"/>
  <c r="F26" i="533"/>
  <c r="E26" i="533"/>
  <c r="D26" i="533"/>
  <c r="F15" i="533"/>
  <c r="E15" i="533"/>
  <c r="D15" i="533"/>
  <c r="E5" i="533"/>
  <c r="D5" i="533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D29" i="528" l="1"/>
  <c r="F29" i="528" l="1"/>
  <c r="E29" i="528"/>
  <c r="F28" i="528"/>
  <c r="E28" i="528"/>
  <c r="D28" i="528"/>
  <c r="F27" i="528"/>
  <c r="E27" i="528"/>
  <c r="D27" i="528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E5" i="522"/>
  <c r="G40" i="531" l="1"/>
  <c r="G38" i="531"/>
  <c r="G40" i="530"/>
  <c r="G39" i="529"/>
  <c r="G37" i="529"/>
  <c r="G40" i="528"/>
  <c r="G38" i="528"/>
  <c r="G39" i="527"/>
  <c r="G37" i="527"/>
  <c r="F5" i="522"/>
  <c r="D5" i="522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D28" i="518"/>
  <c r="F27" i="518"/>
  <c r="E27" i="518"/>
  <c r="D27" i="518"/>
  <c r="F26" i="518"/>
  <c r="E26" i="518"/>
  <c r="D26" i="518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F15" i="514" l="1"/>
  <c r="E15" i="514"/>
  <c r="D15" i="514"/>
  <c r="F5" i="514"/>
  <c r="E5" i="514"/>
  <c r="D5" i="514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E28" i="509"/>
  <c r="D26" i="509" l="1"/>
  <c r="F28" i="509"/>
  <c r="D28" i="509"/>
  <c r="F27" i="509"/>
  <c r="E27" i="509"/>
  <c r="D27" i="509"/>
  <c r="F26" i="509"/>
  <c r="E26" i="509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D30" i="505"/>
  <c r="E30" i="505"/>
  <c r="G39" i="509" l="1"/>
  <c r="G37" i="509"/>
  <c r="G38" i="508"/>
  <c r="G35" i="508"/>
  <c r="F29" i="505"/>
  <c r="E29" i="505"/>
  <c r="D15" i="506"/>
  <c r="B24" i="505"/>
  <c r="B25" i="505"/>
  <c r="G39" i="508" l="1"/>
  <c r="G37" i="508"/>
  <c r="F15" i="507"/>
  <c r="E15" i="507"/>
  <c r="D15" i="507"/>
  <c r="F5" i="507"/>
  <c r="E5" i="507"/>
  <c r="D5" i="507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D5" i="503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F30" i="505"/>
  <c r="F28" i="505"/>
  <c r="E28" i="505"/>
  <c r="D28" i="505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E15" i="504"/>
  <c r="D15" i="504"/>
  <c r="F5" i="504"/>
  <c r="E5" i="504"/>
  <c r="D5" i="504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E27" i="503"/>
  <c r="F26" i="503"/>
  <c r="E26" i="503"/>
  <c r="D26" i="503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F5" i="497"/>
  <c r="G34" i="503" l="1"/>
  <c r="G31" i="503"/>
  <c r="G41" i="505"/>
  <c r="G39" i="505"/>
  <c r="G39" i="504"/>
  <c r="G38" i="503"/>
  <c r="G35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D15" i="497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F28" i="499"/>
  <c r="E28" i="499"/>
  <c r="D28" i="499"/>
  <c r="F27" i="499"/>
  <c r="E27" i="499"/>
  <c r="D27" i="499"/>
  <c r="F26" i="499"/>
  <c r="E26" i="499"/>
  <c r="D26" i="499"/>
  <c r="F15" i="499"/>
  <c r="E15" i="499"/>
  <c r="D15" i="499"/>
  <c r="F5" i="499"/>
  <c r="E5" i="499"/>
  <c r="D5" i="499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D28" i="498"/>
  <c r="F27" i="498"/>
  <c r="E27" i="498"/>
  <c r="D27" i="498"/>
  <c r="F26" i="498"/>
  <c r="E26" i="498"/>
  <c r="D26" i="498"/>
  <c r="F15" i="498"/>
  <c r="E15" i="498"/>
  <c r="D15" i="498"/>
  <c r="F5" i="498"/>
  <c r="E5" i="498"/>
  <c r="D5" i="498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E5" i="497"/>
  <c r="D5" i="496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E15" i="495"/>
  <c r="G21" i="495" l="1"/>
  <c r="F15" i="495" l="1"/>
  <c r="F5" i="494" l="1"/>
  <c r="E5" i="494"/>
  <c r="F15" i="494" l="1"/>
  <c r="E15" i="494" l="1"/>
  <c r="G13" i="494"/>
  <c r="D5" i="493" l="1"/>
  <c r="D5" i="497" l="1"/>
  <c r="F28" i="497"/>
  <c r="E28" i="497"/>
  <c r="D28" i="497"/>
  <c r="F27" i="497"/>
  <c r="E27" i="497"/>
  <c r="D27" i="497"/>
  <c r="F26" i="497"/>
  <c r="E26" i="497"/>
  <c r="D26" i="497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F28" i="495"/>
  <c r="E28" i="495"/>
  <c r="D28" i="495"/>
  <c r="F27" i="495"/>
  <c r="E27" i="495"/>
  <c r="D27" i="495"/>
  <c r="F26" i="495"/>
  <c r="E26" i="495"/>
  <c r="D26" i="495"/>
  <c r="D15" i="495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D28" i="493"/>
  <c r="G37" i="496" l="1"/>
  <c r="G39" i="496"/>
  <c r="G39" i="497"/>
  <c r="G37" i="497"/>
  <c r="G33" i="496"/>
  <c r="G35" i="495"/>
  <c r="F27" i="493"/>
  <c r="D27" i="493"/>
  <c r="F15" i="493"/>
  <c r="E15" i="493"/>
  <c r="G39" i="495" l="1"/>
  <c r="D5" i="492"/>
  <c r="D5" i="491" l="1"/>
  <c r="E28" i="491" l="1"/>
  <c r="F28" i="491"/>
  <c r="D27" i="491" l="1"/>
  <c r="D28" i="494" l="1"/>
  <c r="F27" i="494"/>
  <c r="E27" i="494"/>
  <c r="D27" i="494"/>
  <c r="F26" i="494"/>
  <c r="E26" i="494"/>
  <c r="D26" i="494"/>
  <c r="D15" i="494"/>
  <c r="D5" i="494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F28" i="493"/>
  <c r="E28" i="493"/>
  <c r="E27" i="493"/>
  <c r="D26" i="493"/>
  <c r="D15" i="493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F28" i="492" l="1"/>
  <c r="E28" i="492"/>
  <c r="D28" i="492"/>
  <c r="F27" i="492"/>
  <c r="E27" i="492"/>
  <c r="D27" i="492"/>
  <c r="F26" i="492"/>
  <c r="E26" i="492"/>
  <c r="D26" i="492"/>
  <c r="D15" i="492"/>
  <c r="D15" i="49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D28" i="491"/>
  <c r="F27" i="491"/>
  <c r="E27" i="491"/>
  <c r="F26" i="491"/>
  <c r="E26" i="491"/>
  <c r="D26" i="491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D5" i="490"/>
  <c r="F27" i="490"/>
  <c r="E27" i="490"/>
  <c r="D27" i="490"/>
  <c r="F26" i="490"/>
  <c r="E26" i="490"/>
  <c r="D26" i="490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D5" i="489"/>
  <c r="G13" i="489"/>
  <c r="G8" i="489"/>
  <c r="G9" i="489" s="1"/>
  <c r="G11" i="489" s="1"/>
  <c r="G10" i="489" s="1"/>
  <c r="D15" i="489"/>
  <c r="G23" i="489"/>
  <c r="G17" i="489"/>
  <c r="G19" i="489" s="1"/>
  <c r="D27" i="489"/>
  <c r="D26" i="489"/>
  <c r="F26" i="489"/>
  <c r="E26" i="489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D15" i="488"/>
  <c r="D5" i="488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D15" i="487"/>
  <c r="D5" i="487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D15" i="486" l="1"/>
  <c r="D5" i="486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D15" i="485"/>
  <c r="D5" i="485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D15" i="484" l="1"/>
  <c r="D5" i="484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D15" i="483"/>
  <c r="D5" i="483" l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D5" i="482"/>
  <c r="D15" i="482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D15" i="480"/>
  <c r="D5" i="480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D15" i="479"/>
  <c r="D5" i="479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D15" i="478"/>
  <c r="D5" i="478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B20" i="477"/>
  <c r="D15" i="477" l="1"/>
  <c r="D5" i="477" l="1"/>
  <c r="B30" i="477"/>
  <c r="B29" i="477"/>
  <c r="G27" i="477"/>
  <c r="G28" i="477" s="1"/>
  <c r="G30" i="477" s="1"/>
  <c r="G33" i="477" s="1"/>
  <c r="G23" i="477"/>
  <c r="G21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D15" i="475" l="1"/>
  <c r="D5" i="475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D15" i="474"/>
  <c r="D5" i="474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D15" i="473"/>
  <c r="D5" i="473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8" i="549" l="1"/>
  <c r="J39" i="549" s="1"/>
  <c r="J40" i="549" s="1"/>
  <c r="J40" i="550" l="1"/>
  <c r="J41" i="550" s="1"/>
</calcChain>
</file>

<file path=xl/sharedStrings.xml><?xml version="1.0" encoding="utf-8"?>
<sst xmlns="http://schemas.openxmlformats.org/spreadsheetml/2006/main" count="19447" uniqueCount="9916">
  <si>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</si>
  <si>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</si>
  <si>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</si>
  <si>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</si>
  <si>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</si>
  <si>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</si>
  <si>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</si>
  <si>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</si>
  <si>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</si>
  <si>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</si>
  <si>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</si>
  <si>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</si>
  <si>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</si>
  <si>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</si>
  <si>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</si>
  <si>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</si>
  <si>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</si>
  <si>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</si>
  <si>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</si>
  <si>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</si>
  <si>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</si>
  <si>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</si>
  <si>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</si>
  <si>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</si>
  <si>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</si>
  <si>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</si>
  <si>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</si>
  <si>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</si>
  <si>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</si>
  <si>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</si>
  <si>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</si>
  <si>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</si>
  <si>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</si>
  <si>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</si>
  <si>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</si>
  <si>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</si>
  <si>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</si>
  <si>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</si>
  <si>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</si>
  <si>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</si>
  <si>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</si>
  <si>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</si>
  <si>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</si>
  <si>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</si>
  <si>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</si>
  <si>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</si>
  <si>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</si>
  <si>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</si>
  <si>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</si>
  <si>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</si>
  <si>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</si>
  <si>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</si>
  <si>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</si>
  <si>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</si>
  <si>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</si>
  <si>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</si>
  <si>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</si>
  <si>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</si>
  <si>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</si>
  <si>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</si>
  <si>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</si>
  <si>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</si>
  <si>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</si>
  <si>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</si>
  <si>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</si>
  <si>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</si>
  <si>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</si>
  <si>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</si>
  <si>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</si>
  <si>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</si>
  <si>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</si>
  <si>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</si>
  <si>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</si>
  <si>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</si>
  <si>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</si>
  <si>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</si>
  <si>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</si>
  <si>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</si>
  <si>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</si>
  <si>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</si>
  <si>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</si>
  <si>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</si>
  <si>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</si>
  <si>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</si>
  <si>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</si>
  <si>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</si>
  <si>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</si>
  <si>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</si>
  <si>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</si>
  <si>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</si>
  <si>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</si>
  <si>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</si>
  <si>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</si>
  <si>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</si>
  <si>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</si>
  <si>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</si>
  <si>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</si>
  <si>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</si>
  <si>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</si>
  <si>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</si>
  <si>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</si>
  <si>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</si>
  <si>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</si>
  <si>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</si>
  <si>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</si>
  <si>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</si>
  <si>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</si>
  <si>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</si>
  <si>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</si>
  <si>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</si>
  <si>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</si>
  <si>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</si>
  <si>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</si>
  <si>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</si>
  <si>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</si>
  <si>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</si>
  <si>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</si>
  <si>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</si>
  <si>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</si>
  <si>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</si>
  <si>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</si>
  <si>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</si>
  <si>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</si>
  <si>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</si>
  <si>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</si>
  <si>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</si>
  <si>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</si>
  <si>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</si>
  <si>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</si>
  <si>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</si>
  <si>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</si>
  <si>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</si>
  <si>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</si>
  <si>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</si>
  <si>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</si>
  <si>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</si>
  <si>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</si>
  <si>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</si>
  <si>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</si>
  <si>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</si>
  <si>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</si>
  <si>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</si>
  <si>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</si>
  <si>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</si>
  <si>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</si>
  <si>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</si>
  <si>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</si>
  <si>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</si>
  <si>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</si>
  <si>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</si>
  <si>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</si>
  <si>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</si>
  <si>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</si>
  <si>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</si>
  <si>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</si>
  <si>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</si>
  <si>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</si>
  <si>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</si>
  <si>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</si>
  <si>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</si>
  <si>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</si>
  <si>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</si>
  <si>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</si>
  <si>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</si>
  <si>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</si>
  <si>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</si>
  <si>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</si>
  <si>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</si>
  <si>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</si>
  <si>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</si>
  <si>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</si>
  <si>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</si>
  <si>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</si>
  <si>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</si>
  <si>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</si>
  <si>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</si>
  <si>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</si>
  <si>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</si>
  <si>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</si>
  <si>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</si>
  <si>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</si>
  <si>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</si>
  <si>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</si>
  <si>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</si>
  <si>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</si>
  <si>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</si>
  <si>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</si>
  <si>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</si>
  <si>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</si>
  <si>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</si>
  <si>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</si>
  <si>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</si>
  <si>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</si>
  <si>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</si>
  <si>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</si>
  <si>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</si>
  <si>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</si>
  <si>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</si>
  <si>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</si>
  <si>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</si>
  <si>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</si>
  <si>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</si>
  <si>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</si>
  <si>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</si>
  <si>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</si>
  <si>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</si>
  <si>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</si>
  <si>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</si>
  <si>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</si>
  <si>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</si>
  <si>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</si>
  <si>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</si>
  <si>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</si>
  <si>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</si>
  <si>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</si>
  <si>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</si>
  <si>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</si>
  <si>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</si>
  <si>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</si>
  <si>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</si>
  <si>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</si>
  <si>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</si>
  <si>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</si>
  <si>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</si>
  <si>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</si>
  <si>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</si>
  <si>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</si>
  <si>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</si>
  <si>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</si>
  <si>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</si>
  <si>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</si>
  <si>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</si>
  <si>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</si>
  <si>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</si>
  <si>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</si>
  <si>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</si>
  <si>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</si>
  <si>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</si>
  <si>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</si>
  <si>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</si>
  <si>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</si>
  <si>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</si>
  <si>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</si>
  <si>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</si>
  <si>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</si>
  <si>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</si>
  <si>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</si>
  <si>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</si>
  <si>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</si>
  <si>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</si>
  <si>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</si>
  <si>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</si>
  <si>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</si>
  <si>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</si>
  <si>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</si>
  <si>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</si>
  <si>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</si>
  <si>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</si>
  <si>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</si>
  <si>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</si>
  <si>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</si>
  <si>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</si>
  <si>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</si>
  <si>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</si>
  <si>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</si>
  <si>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</si>
  <si>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</si>
  <si>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</si>
  <si>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</si>
  <si>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</si>
  <si>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</si>
  <si>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</si>
  <si>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</si>
  <si>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</si>
  <si>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</si>
  <si>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</si>
  <si>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</si>
  <si>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</si>
  <si>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</si>
  <si>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</si>
  <si>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</si>
  <si>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</si>
  <si>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</si>
  <si>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</si>
  <si>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</si>
  <si>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</si>
  <si>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</si>
  <si>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</si>
  <si>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</si>
  <si>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</si>
  <si>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</si>
  <si>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</si>
  <si>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</si>
  <si>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</si>
  <si>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</si>
  <si>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</si>
  <si>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</si>
  <si>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</si>
  <si>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</si>
  <si>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</si>
  <si>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</si>
  <si>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</si>
  <si>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</si>
  <si>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</si>
  <si>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</si>
  <si>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</si>
  <si>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</si>
  <si>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</si>
  <si>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</si>
  <si>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</si>
  <si>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</si>
  <si>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</si>
  <si>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</si>
  <si>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</si>
  <si>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</si>
  <si>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</si>
  <si>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</si>
  <si>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</si>
  <si>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</si>
  <si>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</si>
  <si>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</si>
  <si>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</si>
  <si>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</si>
  <si>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</si>
  <si>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</si>
  <si>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</si>
  <si>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</si>
  <si>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</si>
  <si>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</si>
  <si>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</si>
  <si>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</si>
  <si>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</si>
  <si>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</si>
  <si>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</si>
  <si>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</si>
  <si>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</si>
  <si>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</si>
  <si>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</si>
  <si>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</si>
  <si>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</si>
  <si>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</si>
  <si>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</si>
  <si>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</si>
  <si>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</si>
  <si>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</si>
  <si>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</si>
  <si>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</si>
  <si>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</si>
  <si>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</si>
  <si>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</si>
  <si>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</si>
  <si>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</si>
  <si>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</si>
  <si>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</si>
  <si>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</si>
  <si>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</si>
  <si>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</si>
  <si>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</si>
  <si>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</si>
  <si>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</si>
  <si>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</si>
  <si>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</si>
  <si>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</si>
  <si>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</si>
  <si>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</si>
  <si>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</si>
  <si>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</si>
  <si>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</si>
  <si>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</si>
  <si>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</si>
  <si>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</si>
  <si>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</si>
  <si>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</si>
  <si>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</si>
  <si>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</si>
  <si>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</si>
  <si>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</si>
  <si>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</si>
  <si>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</si>
  <si>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</si>
  <si>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</si>
  <si>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</si>
  <si>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</si>
  <si>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</si>
  <si>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</si>
  <si>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</si>
  <si>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</si>
  <si>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</si>
  <si>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</si>
  <si>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</si>
  <si>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</si>
  <si>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</si>
  <si>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</si>
  <si>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</si>
  <si>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</si>
  <si>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</si>
  <si>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</si>
  <si>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</si>
  <si>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</si>
  <si>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</si>
  <si>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</si>
  <si>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</si>
  <si>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</si>
  <si>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</si>
  <si>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</si>
  <si>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</si>
  <si>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</si>
  <si>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</si>
  <si>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</si>
  <si>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</si>
  <si>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</si>
  <si>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</si>
  <si>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</si>
  <si>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</si>
  <si>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</si>
  <si>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</si>
  <si>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</si>
  <si>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</si>
  <si>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</si>
  <si>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</si>
  <si>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</si>
  <si>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</si>
  <si>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</si>
  <si>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</si>
  <si>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</si>
  <si>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</si>
  <si>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</si>
  <si>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</si>
  <si>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</si>
  <si>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</si>
  <si>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</si>
  <si>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</si>
  <si>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</si>
  <si>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</si>
  <si>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</si>
  <si>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</si>
  <si>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</si>
  <si>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</si>
  <si>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</si>
  <si>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</si>
  <si>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</si>
  <si>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</si>
  <si>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</si>
  <si>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</si>
  <si>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</si>
  <si>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</si>
  <si>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</si>
  <si>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</si>
  <si>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</si>
  <si>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</si>
  <si>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</si>
  <si>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</si>
  <si>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</si>
  <si>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</si>
  <si>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</si>
  <si>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</si>
  <si>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</si>
  <si>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</si>
  <si>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</si>
  <si>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</si>
  <si>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</si>
  <si>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</si>
  <si>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</si>
  <si>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</si>
  <si>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</si>
  <si>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</si>
  <si>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</si>
  <si>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</si>
  <si>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</si>
  <si>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</si>
  <si>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</si>
  <si>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</si>
  <si>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</si>
  <si>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</si>
  <si>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</si>
  <si>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</si>
  <si>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</si>
  <si>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</si>
  <si>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</si>
  <si>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</si>
  <si>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</si>
  <si>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</si>
  <si>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</si>
  <si>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</si>
  <si>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</si>
  <si>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</si>
  <si>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</si>
  <si>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</si>
  <si>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</si>
  <si>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</si>
  <si>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</si>
  <si>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</si>
  <si>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</si>
  <si>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</si>
  <si>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</si>
  <si>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</si>
  <si>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</si>
  <si>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</si>
  <si>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</si>
  <si>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</si>
  <si>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</si>
  <si>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</si>
  <si>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</si>
  <si>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</si>
  <si>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</si>
  <si>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</si>
  <si>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</si>
  <si>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</si>
  <si>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</si>
  <si>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</si>
  <si>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</si>
  <si>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</si>
  <si>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</si>
  <si>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</si>
  <si>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</si>
  <si>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</si>
  <si>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</si>
  <si>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</si>
  <si>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</si>
  <si>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</si>
  <si>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</si>
  <si>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</si>
  <si>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</si>
  <si>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</si>
  <si>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</si>
  <si>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</si>
  <si>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</si>
  <si>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</si>
  <si>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</si>
  <si>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</si>
  <si>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</si>
  <si>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</si>
  <si>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</si>
  <si>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</si>
  <si>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</si>
  <si>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</si>
  <si>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</si>
  <si>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</si>
  <si>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</si>
  <si>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</si>
  <si>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</si>
  <si>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</si>
  <si>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</si>
  <si>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</si>
  <si>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</si>
  <si>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</si>
  <si>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</si>
  <si>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</si>
  <si>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</si>
  <si>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</si>
  <si>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</si>
  <si>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</si>
  <si>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</si>
  <si>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</si>
  <si>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</si>
  <si>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</si>
  <si>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</si>
  <si>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</si>
  <si>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</si>
  <si>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</si>
  <si>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</si>
  <si>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</si>
  <si>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</si>
  <si>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</si>
  <si>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</si>
  <si>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</si>
  <si>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</si>
  <si>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</si>
  <si>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</si>
  <si>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</si>
  <si>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</si>
  <si>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</si>
  <si>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</si>
  <si>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</si>
  <si>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</si>
  <si>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</si>
  <si>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</si>
  <si>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</si>
  <si>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</si>
  <si>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</si>
  <si>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</si>
  <si>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</si>
  <si>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</si>
  <si>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</si>
  <si>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</si>
  <si>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</si>
  <si>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</si>
  <si>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</si>
  <si>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</si>
  <si>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</si>
  <si>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</si>
  <si>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</si>
  <si>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</si>
  <si>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</si>
  <si>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</si>
  <si>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</si>
  <si>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</si>
  <si>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</si>
  <si>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</si>
  <si>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</si>
  <si>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</si>
  <si>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</si>
  <si>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</si>
  <si>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</si>
  <si>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</si>
  <si>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</si>
  <si>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</si>
  <si>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</si>
  <si>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</si>
  <si>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</si>
  <si>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</si>
  <si>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</si>
  <si>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</si>
  <si>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</si>
  <si>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</si>
  <si>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</si>
  <si>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</si>
  <si>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</si>
  <si>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</si>
  <si>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</si>
  <si>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</si>
  <si>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</si>
  <si>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</si>
  <si>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</si>
  <si>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</si>
  <si>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</si>
  <si>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</si>
  <si>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</si>
  <si>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</si>
  <si>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</si>
  <si>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</si>
  <si>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</si>
  <si>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</si>
  <si>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</si>
  <si>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</si>
  <si>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</si>
  <si>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</si>
  <si>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</si>
  <si>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</si>
  <si>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</si>
  <si>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</si>
  <si>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</si>
  <si>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</si>
  <si>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</si>
  <si>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</si>
  <si>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</si>
  <si>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</si>
  <si>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</si>
  <si>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</si>
  <si>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</si>
  <si>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</si>
  <si>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</si>
  <si>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</si>
  <si>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</si>
  <si>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</si>
  <si>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</si>
  <si>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</si>
  <si>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</si>
  <si>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</si>
  <si>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</si>
  <si>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</si>
  <si>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</si>
  <si>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</si>
  <si>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</si>
  <si>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</si>
  <si>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</si>
  <si>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</si>
  <si>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</si>
  <si>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</si>
  <si>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</si>
  <si>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</si>
  <si>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</si>
  <si>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</si>
  <si>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</si>
  <si>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</si>
  <si>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</si>
  <si>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</si>
  <si>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</si>
  <si>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</si>
  <si>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</si>
  <si>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</si>
  <si>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</si>
  <si>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</si>
  <si>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</si>
  <si>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</si>
  <si>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</si>
  <si>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</si>
  <si>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</si>
  <si>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</si>
  <si>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</si>
  <si>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</si>
  <si>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</si>
  <si>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</si>
  <si>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</si>
  <si>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</si>
  <si>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</si>
  <si>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</si>
  <si>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</si>
  <si>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</si>
  <si>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</si>
  <si>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</si>
  <si>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</si>
  <si>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</si>
  <si>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</si>
  <si>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</si>
  <si>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</si>
  <si>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</si>
  <si>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</si>
  <si>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</si>
  <si>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</si>
  <si>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</si>
  <si>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</si>
  <si>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</si>
  <si>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</si>
  <si>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</si>
  <si>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</si>
  <si>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</si>
  <si>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</si>
  <si>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</si>
  <si>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</si>
  <si>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</si>
  <si>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</si>
  <si>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</si>
  <si>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</si>
  <si>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</si>
  <si>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</si>
  <si>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</si>
  <si>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</si>
  <si>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</si>
  <si>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</si>
  <si>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</si>
  <si>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</si>
  <si>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</si>
  <si>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</si>
  <si>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</si>
  <si>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</si>
  <si>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</si>
  <si>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</si>
  <si>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</si>
  <si>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</si>
  <si>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</si>
  <si>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</si>
  <si>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</si>
  <si>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</si>
  <si>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</si>
  <si>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</si>
  <si>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</si>
  <si>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</si>
  <si>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</si>
  <si>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</si>
  <si>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</si>
  <si>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</si>
  <si>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</si>
  <si>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</si>
  <si>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</si>
  <si>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</si>
  <si>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</si>
  <si>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</si>
  <si>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</si>
  <si>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</si>
  <si>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</si>
  <si>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</si>
  <si>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</si>
  <si>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</si>
  <si>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</si>
  <si>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</si>
  <si>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</si>
  <si>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</si>
  <si>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</si>
  <si>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</si>
  <si>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</si>
  <si>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</si>
  <si>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</si>
  <si>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</si>
  <si>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</si>
  <si>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</si>
  <si>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</si>
  <si>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</si>
  <si>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</si>
  <si>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</si>
  <si>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</si>
  <si>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</si>
  <si>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</si>
  <si>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</si>
  <si>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</si>
  <si>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</si>
  <si>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</si>
  <si>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</si>
  <si>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</si>
  <si>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</si>
  <si>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</si>
  <si>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</si>
  <si>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</si>
  <si>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</si>
  <si>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</si>
  <si>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</si>
  <si>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</si>
  <si>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</si>
  <si>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</si>
  <si>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</si>
  <si>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</si>
  <si>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</si>
  <si>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</si>
  <si>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</si>
  <si>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</si>
  <si>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</si>
  <si>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</si>
  <si>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</si>
  <si>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</si>
  <si>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</si>
  <si>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</si>
  <si>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</si>
  <si>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</si>
  <si>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</si>
  <si>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</si>
  <si>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</si>
  <si>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</si>
  <si>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</si>
  <si>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</si>
  <si>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</si>
  <si>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</si>
  <si>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</si>
  <si>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</si>
  <si>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</si>
  <si>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</si>
  <si>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</si>
  <si>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</si>
  <si>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</si>
  <si>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</si>
  <si>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</si>
  <si>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</si>
  <si>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</si>
  <si>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</si>
  <si>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</si>
  <si>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</si>
  <si>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</si>
  <si>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</si>
  <si>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</si>
  <si>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</si>
  <si>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</si>
  <si>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</si>
  <si>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</si>
  <si>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</si>
  <si>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</si>
  <si>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</si>
  <si>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</si>
  <si>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</si>
  <si>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</si>
  <si>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</si>
  <si>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</si>
  <si>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</si>
  <si>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</si>
  <si>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</si>
  <si>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</si>
  <si>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</si>
  <si>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</si>
  <si>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</si>
  <si>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</si>
  <si>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</si>
  <si>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</si>
  <si>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</si>
  <si>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</si>
  <si>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</si>
  <si>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</si>
  <si>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</si>
  <si>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</si>
  <si>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</si>
  <si>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</si>
  <si>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</si>
  <si>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</si>
  <si>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</si>
  <si>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</si>
  <si>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</si>
  <si>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</si>
  <si>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</si>
  <si>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</si>
  <si>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</si>
  <si>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</si>
  <si>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</si>
  <si>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</si>
  <si>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</si>
  <si>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</si>
  <si>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</si>
  <si>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</si>
  <si>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</si>
  <si>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</si>
  <si>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</si>
  <si>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</si>
  <si>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</si>
  <si>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</si>
  <si>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</si>
  <si>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</si>
  <si>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</si>
  <si>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</si>
  <si>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</si>
  <si>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</si>
  <si>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</si>
  <si>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</si>
  <si>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</si>
  <si>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</si>
  <si>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</si>
  <si>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</si>
  <si>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</si>
  <si>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</si>
  <si>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</si>
  <si>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</si>
  <si>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</si>
  <si>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</si>
  <si>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</si>
  <si>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</si>
  <si>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</si>
  <si>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</si>
  <si>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</si>
  <si>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</si>
  <si>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</si>
  <si>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</si>
  <si>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</si>
  <si>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</si>
  <si>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</si>
  <si>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</si>
  <si>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</si>
  <si>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</si>
  <si>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</si>
  <si>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</si>
  <si>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</si>
  <si>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</si>
  <si>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</si>
  <si>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</si>
  <si>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</si>
  <si>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</si>
  <si>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</si>
  <si>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</si>
  <si>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</si>
  <si>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</si>
  <si>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</si>
  <si>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</si>
  <si>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</si>
  <si>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</si>
  <si>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</si>
  <si>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</si>
  <si>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</si>
  <si>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</si>
  <si>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</si>
  <si>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</si>
  <si>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</si>
  <si>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</si>
  <si>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</si>
  <si>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</si>
  <si>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</si>
  <si>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</si>
  <si>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</si>
  <si>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</si>
  <si>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</si>
  <si>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</si>
  <si>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</si>
  <si>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</si>
  <si>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</si>
  <si>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</si>
  <si>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</si>
  <si>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</si>
  <si>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</si>
  <si>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</si>
  <si>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</si>
  <si>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</si>
  <si>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</si>
  <si>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</si>
  <si>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</si>
  <si>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</si>
  <si>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</si>
  <si>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</si>
  <si>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</si>
  <si>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</si>
  <si>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</si>
  <si>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</si>
  <si>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</si>
  <si>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</si>
  <si>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</si>
  <si>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</si>
  <si>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</si>
  <si>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</si>
  <si>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</si>
  <si>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</si>
  <si>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</si>
  <si>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</si>
  <si>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</si>
  <si>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</si>
  <si>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</si>
  <si>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</si>
  <si>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</si>
  <si>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</si>
  <si>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</si>
  <si>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</si>
  <si>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</si>
  <si>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</si>
  <si>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</si>
  <si>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</si>
  <si>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</si>
  <si>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</si>
  <si>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</si>
  <si>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</si>
  <si>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</si>
  <si>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</si>
  <si>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</si>
  <si>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</si>
  <si>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</si>
  <si>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</si>
  <si>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</si>
  <si>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</si>
  <si>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</si>
  <si>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</si>
  <si>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</si>
  <si>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</si>
  <si>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</si>
  <si>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</si>
  <si>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</si>
  <si>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</si>
  <si>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</si>
  <si>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</si>
  <si>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</si>
  <si>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</si>
  <si>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</si>
  <si>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</si>
  <si>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</si>
  <si>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</si>
  <si>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</si>
  <si>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</si>
  <si>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</si>
  <si>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</si>
  <si>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</si>
  <si>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</si>
  <si>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</si>
  <si>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</si>
  <si>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</si>
  <si>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</si>
  <si>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</si>
  <si>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</si>
  <si>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</si>
  <si>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</si>
  <si>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</si>
  <si>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</si>
  <si>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</si>
  <si>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</si>
  <si>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</si>
  <si>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</si>
  <si>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</si>
  <si>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</si>
  <si>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</si>
  <si>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</si>
  <si>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</si>
  <si>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</si>
  <si>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</si>
  <si>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</si>
  <si>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</si>
  <si>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</si>
  <si>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</si>
  <si>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</si>
  <si>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</si>
  <si>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</si>
  <si>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</si>
  <si>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</si>
  <si>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</si>
  <si>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</si>
  <si>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</si>
  <si>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</si>
  <si>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</si>
  <si>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</si>
  <si>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</si>
  <si>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</si>
  <si>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</si>
  <si>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</si>
  <si>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</si>
  <si>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</si>
  <si>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</si>
  <si>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</si>
  <si>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</si>
  <si>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</si>
  <si>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</si>
  <si>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</si>
  <si>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</si>
  <si>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</si>
  <si>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</si>
  <si>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</si>
  <si>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</si>
  <si>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</si>
  <si>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</si>
  <si>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</si>
  <si>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</si>
  <si>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</si>
  <si>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</si>
  <si>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</si>
  <si>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</si>
  <si>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</si>
  <si>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</si>
  <si>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</si>
  <si>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</si>
  <si>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</si>
  <si>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</si>
  <si>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</si>
  <si>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</si>
  <si>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</si>
  <si>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</si>
  <si>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</si>
  <si>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</si>
  <si>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</si>
  <si>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</si>
  <si>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</si>
  <si>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</si>
  <si>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</si>
  <si>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</si>
  <si>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</si>
  <si>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</si>
  <si>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</si>
  <si>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</si>
  <si>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</si>
  <si>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</si>
  <si>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</si>
  <si>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</si>
  <si>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</si>
  <si>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</si>
  <si>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</si>
  <si>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</si>
  <si>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</si>
  <si>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</si>
  <si>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</si>
  <si>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</si>
  <si>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</si>
  <si>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</si>
  <si>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</si>
  <si>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</si>
  <si>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</si>
  <si>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</si>
  <si>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</si>
  <si>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</si>
  <si>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</si>
  <si>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</si>
  <si>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</si>
  <si>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</si>
  <si>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</si>
  <si>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</si>
  <si>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</si>
  <si>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</si>
  <si>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</si>
  <si>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</si>
  <si>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</si>
  <si>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</si>
  <si>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</si>
  <si>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</si>
  <si>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</si>
  <si>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</si>
  <si>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</si>
  <si>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</si>
  <si>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</si>
  <si>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</si>
  <si>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</si>
  <si>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</si>
  <si>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</si>
  <si>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</si>
  <si>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</si>
  <si>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</si>
  <si>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</si>
  <si>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</si>
  <si>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</si>
  <si>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</si>
  <si>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</si>
  <si>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</si>
  <si>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</si>
  <si>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</si>
  <si>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</si>
  <si>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</si>
  <si>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</si>
  <si>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</si>
  <si>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</si>
  <si>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</si>
  <si>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</si>
  <si>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</si>
  <si>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</si>
  <si>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</si>
  <si>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</si>
  <si>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</si>
  <si>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</si>
  <si>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</si>
  <si>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</si>
  <si>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</si>
  <si>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</si>
  <si>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</si>
  <si>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</si>
  <si>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</si>
  <si>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</si>
  <si>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</si>
  <si>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</si>
  <si>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</si>
  <si>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</si>
  <si>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</si>
  <si>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</si>
  <si>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</si>
  <si>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</si>
  <si>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</si>
  <si>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</si>
  <si>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</si>
  <si>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</si>
  <si>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</si>
  <si>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</si>
  <si>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</si>
  <si>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</si>
  <si>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</si>
  <si>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</si>
  <si>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</si>
  <si>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</si>
  <si>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</si>
  <si>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</si>
  <si>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</si>
  <si>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</si>
  <si>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</si>
  <si>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</si>
  <si>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</si>
  <si>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</si>
  <si>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</si>
  <si>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</si>
  <si>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</si>
  <si>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</si>
  <si>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</si>
  <si>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</si>
  <si>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</si>
  <si>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</si>
  <si>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</si>
  <si>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</si>
  <si>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</si>
  <si>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</si>
  <si>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</si>
  <si>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</si>
  <si>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</si>
  <si>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</si>
  <si>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</si>
  <si>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</si>
  <si>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</si>
  <si>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</si>
  <si>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</si>
  <si>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</si>
  <si>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</si>
  <si>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</si>
  <si>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</si>
  <si>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</si>
  <si>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</si>
  <si>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</si>
  <si>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</si>
  <si>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</si>
  <si>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</si>
  <si>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</si>
  <si>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</si>
  <si>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</si>
  <si>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</si>
  <si>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</si>
  <si>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</si>
  <si>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</si>
  <si>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</si>
  <si>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</si>
  <si>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</si>
  <si>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</si>
  <si>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</si>
  <si>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</si>
  <si>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</si>
  <si>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</si>
  <si>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</si>
  <si>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</si>
  <si>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</si>
  <si>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</si>
  <si>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</si>
  <si>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</si>
  <si>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</si>
  <si>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</si>
  <si>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</si>
  <si>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</si>
  <si>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</si>
  <si>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</si>
  <si>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</si>
  <si>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</si>
  <si>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</si>
  <si>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</si>
  <si>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</si>
  <si>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</si>
  <si>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</si>
  <si>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</si>
  <si>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</si>
  <si>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</si>
  <si>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</si>
  <si>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</si>
  <si>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</si>
  <si>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</si>
  <si>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</si>
  <si>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</si>
  <si>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</si>
  <si>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</si>
  <si>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</si>
  <si>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</si>
  <si>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</si>
  <si>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</si>
  <si>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</si>
  <si>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</si>
  <si>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</si>
  <si>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</si>
  <si>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</si>
  <si>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</si>
  <si>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</si>
  <si>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</si>
  <si>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</si>
  <si>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</si>
  <si>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</si>
  <si>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</si>
  <si>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</si>
  <si>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</si>
  <si>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</si>
  <si>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</si>
  <si>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</si>
  <si>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</si>
  <si>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</si>
  <si>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</si>
  <si>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</si>
  <si>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</si>
  <si>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</si>
  <si>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</si>
  <si>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</si>
  <si>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</si>
  <si>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</si>
  <si>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</si>
  <si>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</si>
  <si>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</si>
  <si>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</si>
  <si>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</si>
  <si>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</si>
  <si>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</si>
  <si>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</si>
  <si>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</si>
  <si>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</si>
  <si>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</si>
  <si>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</si>
  <si>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</si>
  <si>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</si>
  <si>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</si>
  <si>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</si>
  <si>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</si>
  <si>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</si>
  <si>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</si>
  <si>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</si>
  <si>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</si>
  <si>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</si>
  <si>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</si>
  <si>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</si>
  <si>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</si>
  <si>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</si>
  <si>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</si>
  <si>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</si>
  <si>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</si>
  <si>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</si>
  <si>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</si>
  <si>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</si>
  <si>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</si>
  <si>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</si>
  <si>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</si>
  <si>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</si>
  <si>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</si>
  <si>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</si>
  <si>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</si>
  <si>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</si>
  <si>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</si>
  <si>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</si>
  <si>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</si>
  <si>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</si>
  <si>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</si>
  <si>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</si>
  <si>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</si>
  <si>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</si>
  <si>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</si>
  <si>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</si>
  <si>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</si>
  <si>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</si>
  <si>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</si>
  <si>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</si>
  <si>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</si>
  <si>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</si>
  <si>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</si>
  <si>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</si>
  <si>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</si>
  <si>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</si>
  <si>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</si>
  <si>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</si>
  <si>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</si>
  <si>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</si>
  <si>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</si>
  <si>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</si>
  <si>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</si>
  <si>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</si>
  <si>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</si>
  <si>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</si>
  <si>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</si>
  <si>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</si>
  <si>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</si>
  <si>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</si>
  <si>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</si>
  <si>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</si>
  <si>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</si>
  <si>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</si>
  <si>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</si>
  <si>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</si>
  <si>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</si>
  <si>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</si>
  <si>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</si>
  <si>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</si>
  <si>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</si>
  <si>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</si>
  <si>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</si>
  <si>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</si>
  <si>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</si>
  <si>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</si>
  <si>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</si>
  <si>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</si>
  <si>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</si>
  <si>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</si>
  <si>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</si>
  <si>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</si>
  <si>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</si>
  <si>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</si>
  <si>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</si>
  <si>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</si>
  <si>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</si>
  <si>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</si>
  <si>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</si>
  <si>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</si>
  <si>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</si>
  <si>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</si>
  <si>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</si>
  <si>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</si>
  <si>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</si>
  <si>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</si>
  <si>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</si>
  <si>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</si>
  <si>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</si>
  <si>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</si>
  <si>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</si>
  <si>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</si>
  <si>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</si>
  <si>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</si>
  <si>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</si>
  <si>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</si>
  <si>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</si>
  <si>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</si>
  <si>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</si>
  <si>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</si>
  <si>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</si>
  <si>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</si>
  <si>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</si>
  <si>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</si>
  <si>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</si>
  <si>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</si>
  <si>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</si>
  <si>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</si>
  <si>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</si>
  <si>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</si>
  <si>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</si>
  <si>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</si>
  <si>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</si>
  <si>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</si>
  <si>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</si>
  <si>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</si>
  <si>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</si>
  <si>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</si>
  <si>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</si>
  <si>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</si>
  <si>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</si>
  <si>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</si>
  <si>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</si>
  <si>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</si>
  <si>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</si>
  <si>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</si>
  <si>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</si>
  <si>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</si>
  <si>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</si>
  <si>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</si>
  <si>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</si>
  <si>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</si>
  <si>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</si>
  <si>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</si>
  <si>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</si>
  <si>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</si>
  <si>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</si>
  <si>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</si>
  <si>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</si>
  <si>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</si>
  <si>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</si>
  <si>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</si>
  <si>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</si>
  <si>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</si>
  <si>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</si>
  <si>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</si>
  <si>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</si>
  <si>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</si>
  <si>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</si>
  <si>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</si>
  <si>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</si>
  <si>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</si>
  <si>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</si>
  <si>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</si>
  <si>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</si>
  <si>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</si>
  <si>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</si>
  <si>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</si>
  <si>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</si>
  <si>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</si>
  <si>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</si>
  <si>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</si>
  <si>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</si>
  <si>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</si>
  <si>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</si>
  <si>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</si>
  <si>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</si>
  <si>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</si>
  <si>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</si>
  <si>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</si>
  <si>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</si>
  <si>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</si>
  <si>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</si>
  <si>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</si>
  <si>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</si>
  <si>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</si>
  <si>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</si>
  <si>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</si>
  <si>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</si>
  <si>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</si>
  <si>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</si>
  <si>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</si>
  <si>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</si>
  <si>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</si>
  <si>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</si>
  <si>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</si>
  <si>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</si>
  <si>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</si>
  <si>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</si>
  <si>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</si>
  <si>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</si>
  <si>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</si>
  <si>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</si>
  <si>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</si>
  <si>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</si>
  <si>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</si>
  <si>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</si>
  <si>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</si>
  <si>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</si>
  <si>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</si>
  <si>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</si>
  <si>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</si>
  <si>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</si>
  <si>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</si>
  <si>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</si>
  <si>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</si>
  <si>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</si>
  <si>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</si>
  <si>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</si>
  <si>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</si>
  <si>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</si>
  <si>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</si>
  <si>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</si>
  <si>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</si>
  <si>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</si>
  <si>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</si>
  <si>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</si>
  <si>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</si>
  <si>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</si>
  <si>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</si>
  <si>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</si>
  <si>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</si>
  <si>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</si>
  <si>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</si>
  <si>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</si>
  <si>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</si>
  <si>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</si>
  <si>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</si>
  <si>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</si>
  <si>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</si>
  <si>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</si>
  <si>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</si>
  <si>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</si>
  <si>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</si>
  <si>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</si>
  <si>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</si>
  <si>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</si>
  <si>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</si>
  <si>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</si>
  <si>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</si>
  <si>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</si>
  <si>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</si>
  <si>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</si>
  <si>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</si>
  <si>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</si>
  <si>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</si>
  <si>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</si>
  <si>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</si>
  <si>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</si>
  <si>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</si>
  <si>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</si>
  <si>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</si>
  <si>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</si>
  <si>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</si>
  <si>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</si>
  <si>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</si>
  <si>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</si>
  <si>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</si>
  <si>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</si>
  <si>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</si>
  <si>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</si>
  <si>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</si>
  <si>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</si>
  <si>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</si>
  <si>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</si>
  <si>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</si>
  <si>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</si>
  <si>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</si>
  <si>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</si>
  <si>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</si>
  <si>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</si>
  <si>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</si>
  <si>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</si>
  <si>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</si>
  <si>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</si>
  <si>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</si>
  <si>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</si>
  <si>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</si>
  <si>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</si>
  <si>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</si>
  <si>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</si>
  <si>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</si>
  <si>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</si>
  <si>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</si>
  <si>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</si>
  <si>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</si>
  <si>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</si>
  <si>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</si>
  <si>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</si>
  <si>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</si>
  <si>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</si>
  <si>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</si>
  <si>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</si>
  <si>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</si>
  <si>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</si>
  <si>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</si>
  <si>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</si>
  <si>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</si>
  <si>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</si>
  <si>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</si>
  <si>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</si>
  <si>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</si>
  <si>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</si>
  <si>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</si>
  <si>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</si>
  <si>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</si>
  <si>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</si>
  <si>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</si>
  <si>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</si>
  <si>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</si>
  <si>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</si>
  <si>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</si>
  <si>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</si>
  <si>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</si>
  <si>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</si>
  <si>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</si>
  <si>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</si>
  <si>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</si>
  <si>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</si>
  <si>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</si>
  <si>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</si>
  <si>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</si>
  <si>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</si>
  <si>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</si>
  <si>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</si>
  <si>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</si>
  <si>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</si>
  <si>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</si>
  <si>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</si>
  <si>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</si>
  <si>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</si>
  <si>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</si>
  <si>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</si>
  <si>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</si>
  <si>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</si>
  <si>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</si>
  <si>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</si>
  <si>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</si>
  <si>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</si>
  <si>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</si>
  <si>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</si>
  <si>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</si>
  <si>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</si>
  <si>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</si>
  <si>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</si>
  <si>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</si>
  <si>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</si>
  <si>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</si>
  <si>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</si>
  <si>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</si>
  <si>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</si>
  <si>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</si>
  <si>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</si>
  <si>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</si>
  <si>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</si>
  <si>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</si>
  <si>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</si>
  <si>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</si>
  <si>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</si>
  <si>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</si>
  <si>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</si>
  <si>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</si>
  <si>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</si>
  <si>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</si>
  <si>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</si>
  <si>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</si>
  <si>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</si>
  <si>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</si>
  <si>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</si>
  <si>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</si>
  <si>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</si>
  <si>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</si>
  <si>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</si>
  <si>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</si>
  <si>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</si>
  <si>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</si>
  <si>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</si>
  <si>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</si>
  <si>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</si>
  <si>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</si>
  <si>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</si>
  <si>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</si>
  <si>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</si>
  <si>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</si>
  <si>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</si>
  <si>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</si>
  <si>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</si>
  <si>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</si>
  <si>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</si>
  <si>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</si>
  <si>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</si>
  <si>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</si>
  <si>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</si>
  <si>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</si>
  <si>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</si>
  <si>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</si>
  <si>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</si>
  <si>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</si>
  <si>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</si>
  <si>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</si>
  <si>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</si>
  <si>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</si>
  <si>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</si>
  <si>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</si>
  <si>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</si>
  <si>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</si>
  <si>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</si>
  <si>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</si>
  <si>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</si>
  <si>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</si>
  <si>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</si>
  <si>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</si>
  <si>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</si>
  <si>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</si>
  <si>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</si>
  <si>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</si>
  <si>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</si>
  <si>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</si>
  <si>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</si>
  <si>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</si>
  <si>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</si>
  <si>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</si>
  <si>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</si>
  <si>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</si>
  <si>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</si>
  <si>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</si>
  <si>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</si>
  <si>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</si>
  <si>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</si>
  <si>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</si>
  <si>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</si>
  <si>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</si>
  <si>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</si>
  <si>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</si>
  <si>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</si>
  <si>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</si>
  <si>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</si>
  <si>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</si>
  <si>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</si>
  <si>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</si>
  <si>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</si>
  <si>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</si>
  <si>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</si>
  <si>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</si>
  <si>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</si>
  <si>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</si>
  <si>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</si>
  <si>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</si>
  <si>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</si>
  <si>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</si>
  <si>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</si>
  <si>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</si>
  <si>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</si>
  <si>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</si>
  <si>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</si>
  <si>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</si>
  <si>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</si>
  <si>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</si>
  <si>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</si>
  <si>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</si>
  <si>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</si>
  <si>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</si>
  <si>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</si>
  <si>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</si>
  <si>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</si>
  <si>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</si>
  <si>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</si>
  <si>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</si>
  <si>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</si>
  <si>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</si>
  <si>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</si>
  <si>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</si>
  <si>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</si>
  <si>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</si>
  <si>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</si>
  <si>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</si>
  <si>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</si>
  <si>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</si>
  <si>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</si>
  <si>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</si>
  <si>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</si>
  <si>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</si>
  <si>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</si>
  <si>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</si>
  <si>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</si>
  <si>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</si>
  <si>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</si>
  <si>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</si>
  <si>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</si>
  <si>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</si>
  <si>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</si>
  <si>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</si>
  <si>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</si>
  <si>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</si>
  <si>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</si>
  <si>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</si>
  <si>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</si>
  <si>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</si>
  <si>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</si>
  <si>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</si>
  <si>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</si>
  <si>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</si>
  <si>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</si>
  <si>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</si>
  <si>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</si>
  <si>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</si>
  <si>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</si>
  <si>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</si>
  <si>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</si>
  <si>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</si>
  <si>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</si>
  <si>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</si>
  <si>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</si>
  <si>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</si>
  <si>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</si>
  <si>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</si>
  <si>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</si>
  <si>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</si>
  <si>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</si>
  <si>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</si>
  <si>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</si>
  <si>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</si>
  <si>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</si>
  <si>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</si>
  <si>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</si>
  <si>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</si>
  <si>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</si>
  <si>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</si>
  <si>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</si>
  <si>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</si>
  <si>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</si>
  <si>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</si>
  <si>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</si>
  <si>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</si>
  <si>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</si>
  <si>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</si>
  <si>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</si>
  <si>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</si>
  <si>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</si>
  <si>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</si>
  <si>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</si>
  <si>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</si>
  <si>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</si>
  <si>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</si>
  <si>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</si>
  <si>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</si>
  <si>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</si>
  <si>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</si>
  <si>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</si>
  <si>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</si>
  <si>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</si>
  <si>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</si>
  <si>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</si>
  <si>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</si>
  <si>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</si>
  <si>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</si>
  <si>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</si>
  <si>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</si>
  <si>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</si>
  <si>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</si>
  <si>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</si>
  <si>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</si>
  <si>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</si>
  <si>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</si>
  <si>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</si>
  <si>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</si>
  <si>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</si>
  <si>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</si>
  <si>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</si>
  <si>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</si>
  <si>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</si>
  <si>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</si>
  <si>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</si>
  <si>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</si>
  <si>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</si>
  <si>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</si>
  <si>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</si>
  <si>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</si>
  <si>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</si>
  <si>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</si>
  <si>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</si>
  <si>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</si>
  <si>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</si>
  <si>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</si>
  <si>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</si>
  <si>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</si>
  <si>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</si>
  <si>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</si>
  <si>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</si>
  <si>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</si>
  <si>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</si>
  <si>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</si>
  <si>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</si>
  <si>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</si>
  <si>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</si>
  <si>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</si>
  <si>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</si>
  <si>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</si>
  <si>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</si>
  <si>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</si>
  <si>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</si>
  <si>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</si>
  <si>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</si>
  <si>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</si>
  <si>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</si>
  <si>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</si>
  <si>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</si>
  <si>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</si>
  <si>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</si>
  <si>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</si>
  <si>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</si>
  <si>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</si>
  <si>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</si>
  <si>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</si>
  <si>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</si>
  <si>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</si>
  <si>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</si>
  <si>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</si>
  <si>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</si>
  <si>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</si>
  <si>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</si>
  <si>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</si>
  <si>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</si>
  <si>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</si>
  <si>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</si>
  <si>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</si>
  <si>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</si>
  <si>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</si>
  <si>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</si>
  <si>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</si>
  <si>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</si>
  <si>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</si>
  <si>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</si>
  <si>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</si>
  <si>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</si>
  <si>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</si>
  <si>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</si>
  <si>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</si>
  <si>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</si>
  <si>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</si>
  <si>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</si>
  <si>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</si>
  <si>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</si>
  <si>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</si>
  <si>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</si>
  <si>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</si>
  <si>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</si>
  <si>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</si>
  <si>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</si>
  <si>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</si>
  <si>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</si>
  <si>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</si>
  <si>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</si>
  <si>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</si>
  <si>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</si>
  <si>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</si>
  <si>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</si>
  <si>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</si>
  <si>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</si>
  <si>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</si>
  <si>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</si>
  <si>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</si>
  <si>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</si>
  <si>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</si>
  <si>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</si>
  <si>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</si>
  <si>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</si>
  <si>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</si>
  <si>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</si>
  <si>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</si>
  <si>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</si>
  <si>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</si>
  <si>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</si>
  <si>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</si>
  <si>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</si>
  <si>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</si>
  <si>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</si>
  <si>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</si>
  <si>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</si>
  <si>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</si>
  <si>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</si>
  <si>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</si>
  <si>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</si>
  <si>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</si>
  <si>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</si>
  <si>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</si>
  <si>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</si>
  <si>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</si>
  <si>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</si>
  <si>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</si>
  <si>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</si>
  <si>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</si>
  <si>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</si>
  <si>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</si>
  <si>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</si>
  <si>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</si>
  <si>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</si>
  <si>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</si>
  <si>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</si>
  <si>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</si>
  <si>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</si>
  <si>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</si>
  <si>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</si>
  <si>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</si>
  <si>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</si>
  <si>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</si>
  <si>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</si>
  <si>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</si>
  <si>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</si>
  <si>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</si>
  <si>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</si>
  <si>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</si>
  <si>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</si>
  <si>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</si>
  <si>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</si>
  <si>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</si>
  <si>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</si>
  <si>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</si>
  <si>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</si>
  <si>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</si>
  <si>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</si>
  <si>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</si>
  <si>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</si>
  <si>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</si>
  <si>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</si>
  <si>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</si>
  <si>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</si>
  <si>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</si>
  <si>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</si>
  <si>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</si>
  <si>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</si>
  <si>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</si>
  <si>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</si>
  <si>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</si>
  <si>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</si>
  <si>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</si>
  <si>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</si>
  <si>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</si>
  <si>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</si>
  <si>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</si>
  <si>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</si>
  <si>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</si>
  <si>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</si>
  <si>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</si>
  <si>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</si>
  <si>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</si>
  <si>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</si>
  <si>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</si>
  <si>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</si>
  <si>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</si>
  <si>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</si>
  <si>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</si>
  <si>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</si>
  <si>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</si>
  <si>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</si>
  <si>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</si>
  <si>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</si>
  <si>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</si>
  <si>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</si>
  <si>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</si>
  <si>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</si>
  <si>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</si>
  <si>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</si>
  <si>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</si>
  <si>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</si>
  <si>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</si>
  <si>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</si>
  <si>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</si>
  <si>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</si>
  <si>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</si>
  <si>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</si>
  <si>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</si>
  <si>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</si>
  <si>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</si>
  <si>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</si>
  <si>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</si>
  <si>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</si>
  <si>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</si>
  <si>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</si>
  <si>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</si>
  <si>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</si>
  <si>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</si>
  <si>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</si>
  <si>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</si>
  <si>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</si>
  <si>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</si>
  <si>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</si>
  <si>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</si>
  <si>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</si>
  <si>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</si>
  <si>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</si>
  <si>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</si>
  <si>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</si>
  <si>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</si>
  <si>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</si>
  <si>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</si>
  <si>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</si>
  <si>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</si>
  <si>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</si>
  <si>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</si>
  <si>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</si>
  <si>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</si>
  <si>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</si>
  <si>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</si>
  <si>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</si>
  <si>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</si>
  <si>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</si>
  <si>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</si>
  <si>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</si>
  <si>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</si>
  <si>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</si>
  <si>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</si>
  <si>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</si>
  <si>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</si>
  <si>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</si>
  <si>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</si>
  <si>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</si>
  <si>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</si>
  <si>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</si>
  <si>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</si>
  <si>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</si>
  <si>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</si>
  <si>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</si>
  <si>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</si>
  <si>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</si>
  <si>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</si>
  <si>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</si>
  <si>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</si>
  <si>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</si>
  <si>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</si>
  <si>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</si>
  <si>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</si>
  <si>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</si>
  <si>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</si>
  <si>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</si>
  <si>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</si>
  <si>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</si>
  <si>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</si>
  <si>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</si>
  <si>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</si>
  <si>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</si>
  <si>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</si>
  <si>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</si>
  <si>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</si>
  <si>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</si>
  <si>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</si>
  <si>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</si>
  <si>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</si>
  <si>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</si>
  <si>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</si>
  <si>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</si>
  <si>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</si>
  <si>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</si>
  <si>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</si>
  <si>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</si>
  <si>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</si>
  <si>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</si>
  <si>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</si>
  <si>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</si>
  <si>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</si>
  <si>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</si>
  <si>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</si>
  <si>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</si>
  <si>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</si>
  <si>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</si>
  <si>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</si>
  <si>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</si>
  <si>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</si>
  <si>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</si>
  <si>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</si>
  <si>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</si>
  <si>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</si>
  <si>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</si>
  <si>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</si>
  <si>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</si>
  <si>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</si>
  <si>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</si>
  <si>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</si>
  <si>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</si>
  <si>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</si>
  <si>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</si>
  <si>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</si>
  <si>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</si>
  <si>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</si>
  <si>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</si>
  <si>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</si>
  <si>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</si>
  <si>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</si>
  <si>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</si>
  <si>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</si>
  <si>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</si>
  <si>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</si>
  <si>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</si>
  <si>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</si>
  <si>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</si>
  <si>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</si>
  <si>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</si>
  <si>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</si>
  <si>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</si>
  <si>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</si>
  <si>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</si>
  <si>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</si>
  <si>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</si>
  <si>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</si>
  <si>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</si>
  <si>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</si>
  <si>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</si>
  <si>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</si>
  <si>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</si>
  <si>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</si>
  <si>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</si>
  <si>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</si>
  <si>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</si>
  <si>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</si>
  <si>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</si>
  <si>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</si>
  <si>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</si>
  <si>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</si>
  <si>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</si>
  <si>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</si>
  <si>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</si>
  <si>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</si>
  <si>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</si>
  <si>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</si>
  <si>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</si>
  <si>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</si>
  <si>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</si>
  <si>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</si>
  <si>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</si>
  <si>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</si>
  <si>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</si>
  <si>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</si>
  <si>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</si>
  <si>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</si>
  <si>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</si>
  <si>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</si>
  <si>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</si>
  <si>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</si>
  <si>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</si>
  <si>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</si>
  <si>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</si>
  <si>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</si>
  <si>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</si>
  <si>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</si>
  <si>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</si>
  <si>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</si>
  <si>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</si>
  <si>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</si>
  <si>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</si>
  <si>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</si>
  <si>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</si>
  <si>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</si>
  <si>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</si>
  <si>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</si>
  <si>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</si>
  <si>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</si>
  <si>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</si>
  <si>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</si>
  <si>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</si>
  <si>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</si>
  <si>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</si>
  <si>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</si>
  <si>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</si>
  <si>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</si>
  <si>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</si>
  <si>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</si>
  <si>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</si>
  <si>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</si>
  <si>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</si>
  <si>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</si>
  <si>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</si>
  <si>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</si>
  <si>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</si>
  <si>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</si>
  <si>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</si>
  <si>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</si>
  <si>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</si>
  <si>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</si>
  <si>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</si>
  <si>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</si>
  <si>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</si>
  <si>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</si>
  <si>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</si>
  <si>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</si>
  <si>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</si>
  <si>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</si>
  <si>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</si>
  <si>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</si>
  <si>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</si>
  <si>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</si>
  <si>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</si>
  <si>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</si>
  <si>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</si>
  <si>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</si>
  <si>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</si>
  <si>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</si>
  <si>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</si>
  <si>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</si>
  <si>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</si>
  <si>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</si>
  <si>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</si>
  <si>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</si>
  <si>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</si>
  <si>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</si>
  <si>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</si>
  <si>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</si>
  <si>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</si>
  <si>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</si>
  <si>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</si>
  <si>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</si>
  <si>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</si>
  <si>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</si>
  <si>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</si>
  <si>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</si>
  <si>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</si>
  <si>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</si>
  <si>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</si>
  <si>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</si>
  <si>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</si>
  <si>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</si>
  <si>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</si>
  <si>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</si>
  <si>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</si>
  <si>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</si>
  <si>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</si>
  <si>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</si>
  <si>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</si>
  <si>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</si>
  <si>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</si>
  <si>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</si>
  <si>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</si>
  <si>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</si>
  <si>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</si>
  <si>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</si>
  <si>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</si>
  <si>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</si>
  <si>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</si>
  <si>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</si>
  <si>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</si>
  <si>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</si>
  <si>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</si>
  <si>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</si>
  <si>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</si>
  <si>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</si>
  <si>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</si>
  <si>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</si>
  <si>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</si>
  <si>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</si>
  <si>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</si>
  <si>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</si>
  <si>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</si>
  <si>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</si>
  <si>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</si>
  <si>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</si>
  <si>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</si>
  <si>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</si>
  <si>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</si>
  <si>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</si>
  <si>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</si>
  <si>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</si>
  <si>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</si>
  <si>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</si>
  <si>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</si>
  <si>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</si>
  <si>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</si>
  <si>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</si>
  <si>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</si>
  <si>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</si>
  <si>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</si>
  <si>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</si>
  <si>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</si>
  <si>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</si>
  <si>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</si>
  <si>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</si>
  <si>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</si>
  <si>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</si>
  <si>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</si>
  <si>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</si>
  <si>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</si>
  <si>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</si>
  <si>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</si>
  <si>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</si>
  <si>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</si>
  <si>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</si>
  <si>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</si>
  <si>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</si>
  <si>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</si>
  <si>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</si>
  <si>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</si>
  <si>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</si>
  <si>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</si>
  <si>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</si>
  <si>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</si>
  <si>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</si>
  <si>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</si>
  <si>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</si>
  <si>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</si>
  <si>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</si>
  <si>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</si>
  <si>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</si>
  <si>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</si>
  <si>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</si>
  <si>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</si>
  <si>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</si>
  <si>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</si>
  <si>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</si>
  <si>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</si>
  <si>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</si>
  <si>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</si>
  <si>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</si>
  <si>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</si>
  <si>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</si>
  <si>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</si>
  <si>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</si>
  <si>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</si>
  <si>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</si>
  <si>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</si>
  <si>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</si>
  <si>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</si>
  <si>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</si>
  <si>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</si>
  <si>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</si>
  <si>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</si>
  <si>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</si>
  <si>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</si>
  <si>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</si>
  <si>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</si>
  <si>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</si>
  <si>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</si>
  <si>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</si>
  <si>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</si>
  <si>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</si>
  <si>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</si>
  <si>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</si>
  <si>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</si>
  <si>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</si>
  <si>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</si>
  <si>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</si>
  <si>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</si>
  <si>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</si>
  <si>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</si>
  <si>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</si>
  <si>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</si>
  <si>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</si>
  <si>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</si>
  <si>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</si>
  <si>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</si>
  <si>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</si>
  <si>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</si>
  <si>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</si>
  <si>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</si>
  <si>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</si>
  <si>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</si>
  <si>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</si>
  <si>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</si>
  <si>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</si>
  <si>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</si>
  <si>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</si>
  <si>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</si>
  <si>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</si>
  <si>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</si>
  <si>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</si>
  <si>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</si>
  <si>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</si>
  <si>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</si>
  <si>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</si>
  <si>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</si>
  <si>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</si>
  <si>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</si>
  <si>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</si>
  <si>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</si>
  <si>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</si>
  <si>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</si>
  <si>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</si>
  <si>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</si>
  <si>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</si>
  <si>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</si>
  <si>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</si>
  <si>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</si>
  <si>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</si>
  <si>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</si>
  <si>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</si>
  <si>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</si>
  <si>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</si>
  <si>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</si>
  <si>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</si>
  <si>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</si>
  <si>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</si>
  <si>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</si>
  <si>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</si>
  <si>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</si>
  <si>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</si>
  <si>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</si>
  <si>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</si>
  <si>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</si>
  <si>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</si>
  <si>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</si>
  <si>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</si>
  <si>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</si>
  <si>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</si>
  <si>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</si>
  <si>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</si>
  <si>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</si>
  <si>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</si>
  <si>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</si>
  <si>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</si>
  <si>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</si>
  <si>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</si>
  <si>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</si>
  <si>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</si>
  <si>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</si>
  <si>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</si>
  <si>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</si>
  <si>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</si>
  <si>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</si>
  <si>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</si>
  <si>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</si>
  <si>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</si>
  <si>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</si>
  <si>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</si>
  <si>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</si>
  <si>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</si>
  <si>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</si>
  <si>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</si>
  <si>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</si>
  <si>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</si>
  <si>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</si>
  <si>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</si>
  <si>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</si>
  <si>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</si>
  <si>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</si>
  <si>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</si>
  <si>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</si>
  <si>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</si>
  <si>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</si>
  <si>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</si>
  <si>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</si>
  <si>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</si>
  <si>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</si>
  <si>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</si>
  <si>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</si>
  <si>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</si>
  <si>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</si>
  <si>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</si>
  <si>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</si>
  <si>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</si>
  <si>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</si>
  <si>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</si>
  <si>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</si>
  <si>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</si>
  <si>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</si>
  <si>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</si>
  <si>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</si>
  <si>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</si>
  <si>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</si>
  <si>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</si>
  <si>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</si>
  <si>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</si>
  <si>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</si>
  <si>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</si>
  <si>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</si>
  <si>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</si>
  <si>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</si>
  <si>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</si>
  <si>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</si>
  <si>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</si>
  <si>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</si>
  <si>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</si>
  <si>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</si>
  <si>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</si>
  <si>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</si>
  <si>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</si>
  <si>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</si>
  <si>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</si>
  <si>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</si>
  <si>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</si>
  <si>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</si>
  <si>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</si>
  <si>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</si>
  <si>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</si>
  <si>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</si>
  <si>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</si>
  <si>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</si>
  <si>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</si>
  <si>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</si>
  <si>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</si>
  <si>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</si>
  <si>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</si>
  <si>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</si>
  <si>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</si>
  <si>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</si>
  <si>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</si>
  <si>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</si>
  <si>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</si>
  <si>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</si>
  <si>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</si>
  <si>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</si>
  <si>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</si>
  <si>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</si>
  <si>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</si>
  <si>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</si>
  <si>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</si>
  <si>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</si>
  <si>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</si>
  <si>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</si>
  <si>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</si>
  <si>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</si>
  <si>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</si>
  <si>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</si>
  <si>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</si>
  <si>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</si>
  <si>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</si>
  <si>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</si>
  <si>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</si>
  <si>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</si>
  <si>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</si>
  <si>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</si>
  <si>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</si>
  <si>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</si>
  <si>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</si>
  <si>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</si>
  <si>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</si>
  <si>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</si>
  <si>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</si>
  <si>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</si>
  <si>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</si>
  <si>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</si>
  <si>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</si>
  <si>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</si>
  <si>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</si>
  <si>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</si>
  <si>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</si>
  <si>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</si>
  <si>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</si>
  <si>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</si>
  <si>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</si>
  <si>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</si>
  <si>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</si>
  <si>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</si>
  <si>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</si>
  <si>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</si>
  <si>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</si>
  <si>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</si>
  <si>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</si>
  <si>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</si>
  <si>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</si>
  <si>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</si>
  <si>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</si>
  <si>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</si>
  <si>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</si>
  <si>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</si>
  <si>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</si>
  <si>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</si>
  <si>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</si>
  <si>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</si>
  <si>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</si>
  <si>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</si>
  <si>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</si>
  <si>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</si>
  <si>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</si>
  <si>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</si>
  <si>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</si>
  <si>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</si>
  <si>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</si>
  <si>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</si>
  <si>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</si>
  <si>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</si>
  <si>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</si>
  <si>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</si>
  <si>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</si>
  <si>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</si>
  <si>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</si>
  <si>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</si>
  <si>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</si>
  <si>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</si>
  <si>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</si>
  <si>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</si>
  <si>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</si>
  <si>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</si>
  <si>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</si>
  <si>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</si>
  <si>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</si>
  <si>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</si>
  <si>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</si>
  <si>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</si>
  <si>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</si>
  <si>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</si>
  <si>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</si>
  <si>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</si>
  <si>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</si>
  <si>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</si>
  <si>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</si>
  <si>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</si>
  <si>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</si>
  <si>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</si>
  <si>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</si>
  <si>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</si>
  <si>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</si>
  <si>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</si>
  <si>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</si>
  <si>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</si>
  <si>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</si>
  <si>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</si>
  <si>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</si>
  <si>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</si>
  <si>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</si>
  <si>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</si>
  <si>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</si>
  <si>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</si>
  <si>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</si>
  <si>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</si>
  <si>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</si>
  <si>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</si>
  <si>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</si>
  <si>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</si>
  <si>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</si>
  <si>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</si>
  <si>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</si>
  <si>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</si>
  <si>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</si>
  <si>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</si>
  <si>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</si>
  <si>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</si>
  <si>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</si>
  <si>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</si>
  <si>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</si>
  <si>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</si>
  <si>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</si>
  <si>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</si>
  <si>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</si>
  <si>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</si>
  <si>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</si>
  <si>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</si>
  <si>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</si>
  <si>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</si>
  <si>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</si>
  <si>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</si>
  <si>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</si>
  <si>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</si>
  <si>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</si>
  <si>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</si>
  <si>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</si>
  <si>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</si>
  <si>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</si>
  <si>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</si>
  <si>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</si>
  <si>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</si>
  <si>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</si>
  <si>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</si>
  <si>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</si>
  <si>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</si>
  <si>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</si>
  <si>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</si>
  <si>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</si>
  <si>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</si>
  <si>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</si>
  <si>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</si>
  <si>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</si>
  <si>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</si>
  <si>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</si>
  <si>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</si>
  <si>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</si>
  <si>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</si>
  <si>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</si>
  <si>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</si>
  <si>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</si>
  <si>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</si>
  <si>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</si>
  <si>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</si>
  <si>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</si>
  <si>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</si>
  <si>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</si>
  <si>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</si>
  <si>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</si>
  <si>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</si>
  <si>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</si>
  <si>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</si>
  <si>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</si>
  <si>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</si>
  <si>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</si>
  <si>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</si>
  <si>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</si>
  <si>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</si>
  <si>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</si>
  <si>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</si>
  <si>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</si>
  <si>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</si>
  <si>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</si>
  <si>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</si>
  <si>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</si>
  <si>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</si>
  <si>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</si>
  <si>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</si>
  <si>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</si>
  <si>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</si>
  <si>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</si>
  <si>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</si>
  <si>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</si>
  <si>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</si>
  <si>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</si>
  <si>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</si>
  <si>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</si>
  <si>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</si>
  <si>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</si>
  <si>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</si>
  <si>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</si>
  <si>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</si>
  <si>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</si>
  <si>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</si>
  <si>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</si>
  <si>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</si>
  <si>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</si>
  <si>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</si>
  <si>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</si>
  <si>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</si>
  <si>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</si>
  <si>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</si>
  <si>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</si>
  <si>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</si>
  <si>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</si>
  <si>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</si>
  <si>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</si>
  <si>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</si>
  <si>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</si>
  <si>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</si>
  <si>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</si>
  <si>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</si>
  <si>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</si>
  <si>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</si>
  <si>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</si>
  <si>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</si>
  <si>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</si>
  <si>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</si>
  <si>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</si>
  <si>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</si>
  <si>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</si>
  <si>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</si>
  <si>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</si>
  <si>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</si>
  <si>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</si>
  <si>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</si>
  <si>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</si>
  <si>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</si>
  <si>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</si>
  <si>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</si>
  <si>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</si>
  <si>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</si>
  <si>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</si>
  <si>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</si>
  <si>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</si>
  <si>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</si>
  <si>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</si>
  <si>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</si>
  <si>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</si>
  <si>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</si>
  <si>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</si>
  <si>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</si>
  <si>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</si>
  <si>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</si>
  <si>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</si>
  <si>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</si>
  <si>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</si>
  <si>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</si>
  <si>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</si>
  <si>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</si>
  <si>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</si>
  <si>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</si>
  <si>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</si>
  <si>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</si>
  <si>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</si>
  <si>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</si>
  <si>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</si>
  <si>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</si>
  <si>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</si>
  <si>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</si>
  <si>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</si>
  <si>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</si>
  <si>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</si>
  <si>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</si>
  <si>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</si>
  <si>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</si>
  <si>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</si>
  <si>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</si>
  <si>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</si>
  <si>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</si>
  <si>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</si>
  <si>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</si>
  <si>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</si>
  <si>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</si>
  <si>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</si>
  <si>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</si>
  <si>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</si>
  <si>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</si>
  <si>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</si>
  <si>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</si>
  <si>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</si>
  <si>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</si>
  <si>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</si>
  <si>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</si>
  <si>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</si>
  <si>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</si>
  <si>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</si>
  <si>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</si>
  <si>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</si>
  <si>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</si>
  <si>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</si>
  <si>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</si>
  <si>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</si>
  <si>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</si>
  <si>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</si>
  <si>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</si>
  <si>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</si>
  <si>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</si>
  <si>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</si>
  <si>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</si>
  <si>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</si>
  <si>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</si>
  <si>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</si>
  <si>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</si>
  <si>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</si>
  <si>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</si>
  <si>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</si>
  <si>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</si>
  <si>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</si>
  <si>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</si>
  <si>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</si>
  <si>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</si>
  <si>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</si>
  <si>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</si>
  <si>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</si>
  <si>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</si>
  <si>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</si>
  <si>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</si>
  <si>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</si>
  <si>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</si>
  <si>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</si>
  <si>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</si>
  <si>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</si>
  <si>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</si>
  <si>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</si>
  <si>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</si>
  <si>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</si>
  <si>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</si>
  <si>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</si>
  <si>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</si>
  <si>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</si>
  <si>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</si>
  <si>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</si>
  <si>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</si>
  <si>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</si>
  <si>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</si>
  <si>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</si>
  <si>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</si>
  <si>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</si>
  <si>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</si>
  <si>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</si>
  <si>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</si>
  <si>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</si>
  <si>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</si>
  <si>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</si>
  <si>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</si>
  <si>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</si>
  <si>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</si>
  <si>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</si>
  <si>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</si>
  <si>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</si>
  <si>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</si>
  <si>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</si>
  <si>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</si>
  <si>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</si>
  <si>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</si>
  <si>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</si>
  <si>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</si>
  <si>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</si>
  <si>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</si>
  <si>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</si>
  <si>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</si>
  <si>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</si>
  <si>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</si>
  <si>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</si>
  <si>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</si>
  <si>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</si>
  <si>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</si>
  <si>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</si>
  <si>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</si>
  <si>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</si>
  <si>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</si>
  <si>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</si>
  <si>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</si>
  <si>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</si>
  <si>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</si>
  <si>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</si>
  <si>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</si>
  <si>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</si>
  <si>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</si>
  <si>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</si>
  <si>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</si>
  <si>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</si>
  <si>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</si>
  <si>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</si>
  <si>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</si>
  <si>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</si>
  <si>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</si>
  <si>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</si>
  <si>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</si>
  <si>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</si>
  <si>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</si>
  <si>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</si>
  <si>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</si>
  <si>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</si>
  <si>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</si>
  <si>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</si>
  <si>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</si>
  <si>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</si>
  <si>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</si>
  <si>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</si>
  <si>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</si>
  <si>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</si>
  <si>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</si>
  <si>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</si>
  <si>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</si>
  <si>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</si>
  <si>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</si>
  <si>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</si>
  <si>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</si>
  <si>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</si>
  <si>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</si>
  <si>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</si>
  <si>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</si>
  <si>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</si>
  <si>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</si>
  <si>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</si>
  <si>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</si>
  <si>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</si>
  <si>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</si>
  <si>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</si>
  <si>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</si>
  <si>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</si>
  <si>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</si>
  <si>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</si>
  <si>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</si>
  <si>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</si>
  <si>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</si>
  <si>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</si>
  <si>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</si>
  <si>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</si>
  <si>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</si>
  <si>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</si>
  <si>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</si>
  <si>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</si>
  <si>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</si>
  <si>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</si>
  <si>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</si>
  <si>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</si>
  <si>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</si>
  <si>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</si>
  <si>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</si>
  <si>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</si>
  <si>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</si>
  <si>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</si>
  <si>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</si>
  <si>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</si>
  <si>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</si>
  <si>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</si>
  <si>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</si>
  <si>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</si>
  <si>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</si>
  <si>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</si>
  <si>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</si>
  <si>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</si>
  <si>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</si>
  <si>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</si>
  <si>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</si>
  <si>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</si>
  <si>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</si>
  <si>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</si>
  <si>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</si>
  <si>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</si>
  <si>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</si>
  <si>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</si>
  <si>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</si>
  <si>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</si>
  <si>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</si>
  <si>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</si>
  <si>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</si>
  <si>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</si>
  <si>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</si>
  <si>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</si>
  <si>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</si>
  <si>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</si>
  <si>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</si>
  <si>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</si>
  <si>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</si>
  <si>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</si>
  <si>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</si>
  <si>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</si>
  <si>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</si>
  <si>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</si>
  <si>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</si>
  <si>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</si>
  <si>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</si>
  <si>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</si>
  <si>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</si>
  <si>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</si>
  <si>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</si>
  <si>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</si>
  <si>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</si>
  <si>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</si>
  <si>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</si>
  <si>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</si>
  <si>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</si>
  <si>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</si>
  <si>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</si>
  <si>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</si>
  <si>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</si>
  <si>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</si>
  <si>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</si>
  <si>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</si>
  <si>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</si>
  <si>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</si>
  <si>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</si>
  <si>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</si>
  <si>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</si>
  <si>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</si>
  <si>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</si>
  <si>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</si>
  <si>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</si>
  <si>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</si>
  <si>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</si>
  <si>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</si>
  <si>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</si>
  <si>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</si>
  <si>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</si>
  <si>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</si>
  <si>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</si>
  <si>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</si>
  <si>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</si>
  <si>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</si>
  <si>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</si>
  <si>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</si>
  <si>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</si>
  <si>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</si>
  <si>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</si>
  <si>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</si>
  <si>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</si>
  <si>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</si>
  <si>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</si>
  <si>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</si>
  <si>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</si>
  <si>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</si>
  <si>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</si>
  <si>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</si>
  <si>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</si>
  <si>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</si>
  <si>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</si>
  <si>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</si>
  <si>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</si>
  <si>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</si>
  <si>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</si>
  <si>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</si>
  <si>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</si>
  <si>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</si>
  <si>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</si>
  <si>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</si>
  <si>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</si>
  <si>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</si>
  <si>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</si>
  <si>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</si>
  <si>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</si>
  <si>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</si>
  <si>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</si>
  <si>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</si>
  <si>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</si>
  <si>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</si>
  <si>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</si>
  <si>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</si>
  <si>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</si>
  <si>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</si>
  <si>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</si>
  <si>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</si>
  <si>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</si>
  <si>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</si>
  <si>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</si>
  <si>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</si>
  <si>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</si>
  <si>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</si>
  <si>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</si>
  <si>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</si>
  <si>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</si>
  <si>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</si>
  <si>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</si>
  <si>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</si>
  <si>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</si>
  <si>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</si>
  <si>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</si>
  <si>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</si>
  <si>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</si>
  <si>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</si>
  <si>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</si>
  <si>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</si>
  <si>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</si>
  <si>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</si>
  <si>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</si>
  <si>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</si>
  <si>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</si>
  <si>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</si>
  <si>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</si>
  <si>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</si>
  <si>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</si>
  <si>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</si>
  <si>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</si>
  <si>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</si>
  <si>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</si>
  <si>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</si>
  <si>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</si>
  <si>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</si>
  <si>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</si>
  <si>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</si>
  <si>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</si>
  <si>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</si>
  <si>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</si>
  <si>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</si>
  <si>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</si>
  <si>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</si>
  <si>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</si>
  <si>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</si>
  <si>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</si>
  <si>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</si>
  <si>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</si>
  <si>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</si>
  <si>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</si>
  <si>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</si>
  <si>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</si>
  <si>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</si>
  <si>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</si>
  <si>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</si>
  <si>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</si>
  <si>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</si>
  <si>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</si>
  <si>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</si>
  <si>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</si>
  <si>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</si>
  <si>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</si>
  <si>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</si>
  <si>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</si>
  <si>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</si>
  <si>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</si>
  <si>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</si>
  <si>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</si>
  <si>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</si>
  <si>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</si>
  <si>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</si>
  <si>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</si>
  <si>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</si>
  <si>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</si>
  <si>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</si>
  <si>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</si>
  <si>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</si>
  <si>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</si>
  <si>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</si>
  <si>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</si>
  <si>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</si>
  <si>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</si>
  <si>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</si>
  <si>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</si>
  <si>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</si>
  <si>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</si>
  <si>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</si>
  <si>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</si>
  <si>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</si>
  <si>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</si>
  <si>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</si>
  <si>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</si>
  <si>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</si>
  <si>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</si>
  <si>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</si>
  <si>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</si>
  <si>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</si>
  <si>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</si>
  <si>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</si>
  <si>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</si>
  <si>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</si>
  <si>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</si>
  <si>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</si>
  <si>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</si>
  <si>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</si>
  <si>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</si>
  <si>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</si>
  <si>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</si>
  <si>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</si>
  <si>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</si>
  <si>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</si>
  <si>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</si>
  <si>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</si>
  <si>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</si>
  <si>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</si>
  <si>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</si>
  <si>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</si>
  <si>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</si>
  <si>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</si>
  <si>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</si>
  <si>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</si>
  <si>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</si>
  <si>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</si>
  <si>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</si>
  <si>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</si>
  <si>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</si>
  <si>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</si>
  <si>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</si>
  <si>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</si>
  <si>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</si>
  <si>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</si>
  <si>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</si>
  <si>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</si>
  <si>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</si>
  <si>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</si>
  <si>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</si>
  <si>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</si>
  <si>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</si>
  <si>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</si>
  <si>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</si>
  <si>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</si>
  <si>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</si>
  <si>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</si>
  <si>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</si>
  <si>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</si>
  <si>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</si>
  <si>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</si>
  <si>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</si>
  <si>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</si>
  <si>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</si>
  <si>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</si>
  <si>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</si>
  <si>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</si>
  <si>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</si>
  <si>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</si>
  <si>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</si>
  <si>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</si>
  <si>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</si>
  <si>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</si>
  <si>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</si>
  <si>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</si>
  <si>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</si>
  <si>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</si>
  <si>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</si>
  <si>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</si>
  <si>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</si>
  <si>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</si>
  <si>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</si>
  <si>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</si>
  <si>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</si>
  <si>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</si>
  <si>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</si>
  <si>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</si>
  <si>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</si>
  <si>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</si>
  <si>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</si>
  <si>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</si>
  <si>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</si>
  <si>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</si>
  <si>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</si>
  <si>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</si>
  <si>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</si>
  <si>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</si>
  <si>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</si>
  <si>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</si>
  <si>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</si>
  <si>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</si>
  <si>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</si>
  <si>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</si>
  <si>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</si>
  <si>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</si>
  <si>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</si>
  <si>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</si>
  <si>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</si>
  <si>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</si>
  <si>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</si>
  <si>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</si>
  <si>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</si>
  <si>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</si>
  <si>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</si>
  <si>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</si>
  <si>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</si>
  <si>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</si>
  <si>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</si>
  <si>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</si>
  <si>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</si>
  <si>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</si>
  <si>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</si>
  <si>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</si>
  <si>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</si>
  <si>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</si>
  <si>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</si>
  <si>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</si>
  <si>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</si>
  <si>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</si>
  <si>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</si>
  <si>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</si>
  <si>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</si>
  <si>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</si>
  <si>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</si>
  <si>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</si>
  <si>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</si>
  <si>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</si>
  <si>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</si>
  <si>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</si>
  <si>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</si>
  <si>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</si>
  <si>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</si>
  <si>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</si>
  <si>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</si>
  <si>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</si>
  <si>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</si>
  <si>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</si>
  <si>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</si>
  <si>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</si>
  <si>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</si>
  <si>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</si>
  <si>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</si>
  <si>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</si>
  <si>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</si>
  <si>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</si>
  <si>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</si>
  <si>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</si>
  <si>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</si>
  <si>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</si>
  <si>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</si>
  <si>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</si>
  <si>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</si>
  <si>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</si>
  <si>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</si>
  <si>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</si>
  <si>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</si>
  <si>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</si>
  <si>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</si>
  <si>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</si>
  <si>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</si>
  <si>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</si>
  <si>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</si>
  <si>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</si>
  <si>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</si>
  <si>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</si>
  <si>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</si>
  <si>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</si>
  <si>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</si>
  <si>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</si>
  <si>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</si>
  <si>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</si>
  <si>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</si>
  <si>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</si>
  <si>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</si>
  <si>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</si>
  <si>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</si>
  <si>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</si>
  <si>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</si>
  <si>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</si>
  <si>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</si>
  <si>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</si>
  <si>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</si>
  <si>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</si>
  <si>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</si>
  <si>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</si>
  <si>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</si>
  <si>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</si>
  <si>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</si>
  <si>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</si>
  <si>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</si>
  <si>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</si>
  <si>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</si>
  <si>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</si>
  <si>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</si>
  <si>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</si>
  <si>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</si>
  <si>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</si>
  <si>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</si>
  <si>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</si>
  <si>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</si>
  <si>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</si>
  <si>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</si>
  <si>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</si>
  <si>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</si>
  <si>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</si>
  <si>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</si>
  <si>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</si>
  <si>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</si>
  <si>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</si>
  <si>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</si>
  <si>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</si>
  <si>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</si>
  <si>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</si>
  <si>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</si>
  <si>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</si>
  <si>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</si>
  <si>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</si>
  <si>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</si>
  <si>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</si>
  <si>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</si>
  <si>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</si>
  <si>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</si>
  <si>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</si>
  <si>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</si>
  <si>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</si>
  <si>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</si>
  <si>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</si>
  <si>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</si>
  <si>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</si>
  <si>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</si>
  <si>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</si>
  <si>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</si>
  <si>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</si>
  <si>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</si>
  <si>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</si>
  <si>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</si>
  <si>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</si>
  <si>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</si>
  <si>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</si>
  <si>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</si>
  <si>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</si>
  <si>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</si>
  <si>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</si>
  <si>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</si>
  <si>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</si>
  <si>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</si>
  <si>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</si>
  <si>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</si>
  <si>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</si>
  <si>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</si>
  <si>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</si>
  <si>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</si>
  <si>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</si>
  <si>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</si>
  <si>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</si>
  <si>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</si>
  <si>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</si>
  <si>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</si>
  <si>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</si>
  <si>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</si>
  <si>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</si>
  <si>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</si>
  <si>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</si>
  <si>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</si>
  <si>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</si>
  <si>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</si>
  <si>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</si>
  <si>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</si>
  <si>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</si>
  <si>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</si>
  <si>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</si>
  <si>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</si>
  <si>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</si>
  <si>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</si>
  <si>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</si>
  <si>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</si>
  <si>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</si>
  <si>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</si>
  <si>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</si>
  <si>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</si>
  <si>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</si>
  <si>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</si>
  <si>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</si>
  <si>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</si>
  <si>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</si>
  <si>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</si>
  <si>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</si>
  <si>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</si>
  <si>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</si>
  <si>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</si>
  <si>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</si>
  <si>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</si>
  <si>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</si>
  <si>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</si>
  <si>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</si>
  <si>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</si>
  <si>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</si>
  <si>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</si>
  <si>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</si>
  <si>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</si>
  <si>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</si>
  <si>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</si>
  <si>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</si>
  <si>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</si>
  <si>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</si>
  <si>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</si>
  <si>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</si>
  <si>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</si>
  <si>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</si>
  <si>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</si>
  <si>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</si>
  <si>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</si>
  <si>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</si>
  <si>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</si>
  <si>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</si>
  <si>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</si>
  <si>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</si>
  <si>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</si>
  <si>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</si>
  <si>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</si>
  <si>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</si>
  <si>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</si>
  <si>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</si>
  <si>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</si>
  <si>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</si>
  <si>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</si>
  <si>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</si>
  <si>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</si>
  <si>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</si>
  <si>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</si>
  <si>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</si>
  <si>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</si>
  <si>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</si>
  <si>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</si>
  <si>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</si>
  <si>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</si>
  <si>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</si>
  <si>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</si>
  <si>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</si>
  <si>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</si>
  <si>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</si>
  <si>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</si>
  <si>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</si>
  <si>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</si>
  <si>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</si>
  <si>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</si>
  <si>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</si>
  <si>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</si>
  <si>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</si>
  <si>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</si>
  <si>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</si>
  <si>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</si>
  <si>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</si>
  <si>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</si>
  <si>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</si>
  <si>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</si>
  <si>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</si>
  <si>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</si>
  <si>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</si>
  <si>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</si>
  <si>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</si>
  <si>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</si>
  <si>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</si>
  <si>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</si>
  <si>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</si>
  <si>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</si>
  <si>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</si>
  <si>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</si>
  <si>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</si>
  <si>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</si>
  <si>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</si>
  <si>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</si>
  <si>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</si>
  <si>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</si>
  <si>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</si>
  <si>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</si>
  <si>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</si>
  <si>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</si>
  <si>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</si>
  <si>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</si>
  <si>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</si>
  <si>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</si>
  <si>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</si>
  <si>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</si>
  <si>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</si>
  <si>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</si>
  <si>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</si>
  <si>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</si>
  <si>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</si>
  <si>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</si>
  <si>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</si>
  <si>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</si>
  <si>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</si>
  <si>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</si>
  <si>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</si>
  <si>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</si>
  <si>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</si>
  <si>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</si>
  <si>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</si>
  <si>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</si>
  <si>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</si>
  <si>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</si>
  <si>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</si>
  <si>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</si>
  <si>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</si>
  <si>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</si>
  <si>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</si>
  <si>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</si>
  <si>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</si>
  <si>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</si>
  <si>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</si>
  <si>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</si>
  <si>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</si>
  <si>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</si>
  <si>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</si>
  <si>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</si>
  <si>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</si>
  <si>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</si>
  <si>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</si>
  <si>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</si>
  <si>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</si>
  <si>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</si>
  <si>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</si>
  <si>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</si>
  <si>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</si>
  <si>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</si>
  <si>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</si>
  <si>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</si>
  <si>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</si>
  <si>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</si>
  <si>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</si>
  <si>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</si>
  <si>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</si>
  <si>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</si>
  <si>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</si>
  <si>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</si>
  <si>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</si>
  <si>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</si>
  <si>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</si>
  <si>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</si>
  <si>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</si>
  <si>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</si>
  <si>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</si>
  <si>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</si>
  <si>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</si>
  <si>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</si>
  <si>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</si>
  <si>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</si>
  <si>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</si>
  <si>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</si>
  <si>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</si>
  <si>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</si>
  <si>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</si>
  <si>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</si>
  <si>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</si>
  <si>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</si>
  <si>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</si>
  <si>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</si>
  <si>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</si>
  <si>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</si>
  <si>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</si>
  <si>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</si>
  <si>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</si>
  <si>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</si>
  <si>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</si>
  <si>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</si>
  <si>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</si>
  <si>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</si>
  <si>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</si>
  <si>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</si>
  <si>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</si>
  <si>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</si>
  <si>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</si>
  <si>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</si>
  <si>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</si>
  <si>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</si>
  <si>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</si>
  <si>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</si>
  <si>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</si>
  <si>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</si>
  <si>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</si>
  <si>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</si>
  <si>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</si>
  <si>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</si>
  <si>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</si>
  <si>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</si>
  <si>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</si>
  <si>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</si>
  <si>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</si>
  <si>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</si>
  <si>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</si>
  <si>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</si>
  <si>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</si>
  <si>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</si>
  <si>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</si>
  <si>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</si>
  <si>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</si>
  <si>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</si>
  <si>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</si>
  <si>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</si>
  <si>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</si>
  <si>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</si>
  <si>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</si>
  <si>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</si>
  <si>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</si>
  <si>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</si>
  <si>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</si>
  <si>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</si>
  <si>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</si>
  <si>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</si>
  <si>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</si>
  <si>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</si>
  <si>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</si>
  <si>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</si>
  <si>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</si>
  <si>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</si>
  <si>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</si>
  <si>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</si>
  <si>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</si>
  <si>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</si>
  <si>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</si>
  <si>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</si>
  <si>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</si>
  <si>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</si>
  <si>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</si>
  <si>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</si>
  <si>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</si>
  <si>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</si>
  <si>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</si>
  <si>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</si>
  <si>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</si>
  <si>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</si>
  <si>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</si>
  <si>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</si>
  <si>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</si>
  <si>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</si>
  <si>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</si>
  <si>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</si>
  <si>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</si>
  <si>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</si>
  <si>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</si>
  <si>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</si>
  <si>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</si>
  <si>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</si>
  <si>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</si>
  <si>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</si>
  <si>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</si>
  <si>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</si>
  <si>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</si>
  <si>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</si>
  <si>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</si>
  <si>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</si>
  <si>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</si>
  <si>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</si>
  <si>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</si>
  <si>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</si>
  <si>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</si>
  <si>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</si>
  <si>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</si>
  <si>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</si>
  <si>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</si>
  <si>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</si>
  <si>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</si>
  <si>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</si>
  <si>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</si>
  <si>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</si>
  <si>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</si>
  <si>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</si>
  <si>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</si>
  <si>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</si>
  <si>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</si>
  <si>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</si>
  <si>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</si>
  <si>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</si>
  <si>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</si>
  <si>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</si>
  <si>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</si>
  <si>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</si>
  <si>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</si>
  <si>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</si>
  <si>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</si>
  <si>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</si>
  <si>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</si>
  <si>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</si>
  <si>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</si>
  <si>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</si>
  <si>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</si>
  <si>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</si>
  <si>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</si>
  <si>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</si>
  <si>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</si>
  <si>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</si>
  <si>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</si>
  <si>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</si>
  <si>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</si>
  <si>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</si>
  <si>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</si>
  <si>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</si>
  <si>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</si>
  <si>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</si>
  <si>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</si>
  <si>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</si>
  <si>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</si>
  <si>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</si>
  <si>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</si>
  <si>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</si>
  <si>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</si>
  <si>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</si>
  <si>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</si>
  <si>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</si>
  <si>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</si>
  <si>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</si>
  <si>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</si>
  <si>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</si>
  <si>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</si>
  <si>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</si>
  <si>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</si>
  <si>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</si>
  <si>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</si>
  <si>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</si>
  <si>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</si>
  <si>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</si>
  <si>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</si>
  <si>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</si>
  <si>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</si>
  <si>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</si>
  <si>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</si>
  <si>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</si>
  <si>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</si>
  <si>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</si>
  <si>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</si>
  <si>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</si>
  <si>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</si>
  <si>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</si>
  <si>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</si>
  <si>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</si>
  <si>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</si>
  <si>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</si>
  <si>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</si>
  <si>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</si>
  <si>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</si>
  <si>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</si>
  <si>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</si>
  <si>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</si>
  <si>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</si>
  <si>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</si>
  <si>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</si>
  <si>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</si>
  <si>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</si>
  <si>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</si>
  <si>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</si>
  <si>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</si>
  <si>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</si>
  <si>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</si>
  <si>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</si>
  <si>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</si>
  <si>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</si>
  <si>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</si>
  <si>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</si>
  <si>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</si>
  <si>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</si>
  <si>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</si>
  <si>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</si>
  <si>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</si>
  <si>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</si>
  <si>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</si>
  <si>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</si>
  <si>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</si>
  <si>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</si>
  <si>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</si>
  <si>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</si>
  <si>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</si>
  <si>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</si>
  <si>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</si>
  <si>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</si>
  <si>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</si>
  <si>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</si>
  <si>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</si>
  <si>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</si>
  <si>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</si>
  <si>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</si>
  <si>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</si>
  <si>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</si>
  <si>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</si>
  <si>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</si>
  <si>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</si>
  <si>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</si>
  <si>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</si>
  <si>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</si>
  <si>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</si>
  <si>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</si>
  <si>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</si>
  <si>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</si>
  <si>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</si>
  <si>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</si>
  <si>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</si>
  <si>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</si>
  <si>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</si>
  <si>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</si>
  <si>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</si>
  <si>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</si>
  <si>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</si>
  <si>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</si>
  <si>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</si>
  <si>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</si>
  <si>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</si>
  <si>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</si>
  <si>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</si>
  <si>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</si>
  <si>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</si>
  <si>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</si>
  <si>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</si>
  <si>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</si>
  <si>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</si>
  <si>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</si>
  <si>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</si>
  <si>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</si>
  <si>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</si>
  <si>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</si>
  <si>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</si>
  <si>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</si>
  <si>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</si>
  <si>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</si>
  <si>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</si>
  <si>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</si>
  <si>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</si>
  <si>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</si>
  <si>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</si>
  <si>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</si>
  <si>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</si>
  <si>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</si>
  <si>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</si>
  <si>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</si>
  <si>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</si>
  <si>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</si>
  <si>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</si>
  <si>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</si>
  <si>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</si>
  <si>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</si>
  <si>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</si>
  <si>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</si>
  <si>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</si>
  <si>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</si>
  <si>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</si>
  <si>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</si>
  <si>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</si>
  <si>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</si>
  <si>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</si>
  <si>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</si>
  <si>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</si>
  <si>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</si>
  <si>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</si>
  <si>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</si>
  <si>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</si>
  <si>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</si>
  <si>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</si>
  <si>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</si>
  <si>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</si>
  <si>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</si>
  <si>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</si>
  <si>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</si>
  <si>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</si>
  <si>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</si>
  <si>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</si>
  <si>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</si>
  <si>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</si>
  <si>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</si>
  <si>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</si>
  <si>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</si>
  <si>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</si>
  <si>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</si>
  <si>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</si>
  <si>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</si>
  <si>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</si>
  <si>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</si>
  <si>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</si>
  <si>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</si>
  <si>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</si>
  <si>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</si>
  <si>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</si>
  <si>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</si>
  <si>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</si>
  <si>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</si>
  <si>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</si>
  <si>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</si>
  <si>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</si>
  <si>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</si>
  <si>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</si>
  <si>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</si>
  <si>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</si>
  <si>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</si>
  <si>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</si>
  <si>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</si>
  <si>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</si>
  <si>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</si>
  <si>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</si>
  <si>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</si>
  <si>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</si>
  <si>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</si>
  <si>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</si>
  <si>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</si>
  <si>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</si>
  <si>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</si>
  <si>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</si>
  <si>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</si>
  <si>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</si>
  <si>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</si>
  <si>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</si>
  <si>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</si>
  <si>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</si>
  <si>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</si>
  <si>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</si>
  <si>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</si>
  <si>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</si>
  <si>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</si>
  <si>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</si>
  <si>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</si>
  <si>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</si>
  <si>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</si>
  <si>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</si>
  <si>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</si>
  <si>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</si>
  <si>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</si>
  <si>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</si>
  <si>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</si>
  <si>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</si>
  <si>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</si>
  <si>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</si>
  <si>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</si>
  <si>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</si>
  <si>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</si>
  <si>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</si>
  <si>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</si>
  <si>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</si>
  <si>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</si>
  <si>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</si>
  <si>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</si>
  <si>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</si>
  <si>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</si>
  <si>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</si>
  <si>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</si>
  <si>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</si>
  <si>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</si>
  <si>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</si>
  <si>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</si>
  <si>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</si>
  <si>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</si>
  <si>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</si>
  <si>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</si>
  <si>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</si>
  <si>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</si>
  <si>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</si>
  <si>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</si>
  <si>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</si>
  <si>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</si>
  <si>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</si>
  <si>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</si>
  <si>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</si>
  <si>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</si>
  <si>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</si>
  <si>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</si>
  <si>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</si>
  <si>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</si>
  <si>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</si>
  <si>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</si>
  <si>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</si>
  <si>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</si>
  <si>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</si>
  <si>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</si>
  <si>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</si>
  <si>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</si>
  <si>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</si>
  <si>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</si>
  <si>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</si>
  <si>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</si>
  <si>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</si>
  <si>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</si>
  <si>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</si>
  <si>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</si>
  <si>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</si>
  <si>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</si>
  <si>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</si>
  <si>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</si>
  <si>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</si>
  <si>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</si>
  <si>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</si>
  <si>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</si>
  <si>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</si>
  <si>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</si>
  <si>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</si>
  <si>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</si>
  <si>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</si>
  <si>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</si>
  <si>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</si>
  <si>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</si>
  <si>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</si>
  <si>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</si>
  <si>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</si>
  <si>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</si>
  <si>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</si>
  <si>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</si>
  <si>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</si>
  <si>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</si>
  <si>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</si>
  <si>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</si>
  <si>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</si>
  <si>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</si>
  <si>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</si>
  <si>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</si>
  <si>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</si>
  <si>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</si>
  <si>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</si>
  <si>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</si>
  <si>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</si>
  <si>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</si>
  <si>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</si>
  <si>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</si>
  <si>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</si>
  <si>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</si>
  <si>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</si>
  <si>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</si>
  <si>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</si>
  <si>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</si>
  <si>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</si>
  <si>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</si>
  <si>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</si>
  <si>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</si>
  <si>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</si>
  <si>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</si>
  <si>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</si>
  <si>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</si>
  <si>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</si>
  <si>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</si>
  <si>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</si>
  <si>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</si>
  <si>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</si>
  <si>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</si>
  <si>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</si>
  <si>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</si>
  <si>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</si>
  <si>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</si>
  <si>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</si>
  <si>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</si>
  <si>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</si>
  <si>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</si>
  <si>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</si>
  <si>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</si>
  <si>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</si>
  <si>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</si>
  <si>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</si>
  <si>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</si>
  <si>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</si>
  <si>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</si>
  <si>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</si>
  <si>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</si>
  <si>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</si>
  <si>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</si>
  <si>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</si>
  <si>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</si>
  <si>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</si>
  <si>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</si>
  <si>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</si>
  <si>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</si>
  <si>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</si>
  <si>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</si>
  <si>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</si>
  <si>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</si>
  <si>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</si>
  <si>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</si>
  <si>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</si>
  <si>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</si>
  <si>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</si>
  <si>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</si>
  <si>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</si>
  <si>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</si>
  <si>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</si>
  <si>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</si>
  <si>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</si>
  <si>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</si>
  <si>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</si>
  <si>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</si>
  <si>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</si>
  <si>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</si>
  <si>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</si>
  <si>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</si>
  <si>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</si>
  <si>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</si>
  <si>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</si>
  <si>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</si>
  <si>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</si>
  <si>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</si>
  <si>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</si>
  <si>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</si>
  <si>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</si>
  <si>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</si>
  <si>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</si>
  <si>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</si>
  <si>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</si>
  <si>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</si>
  <si>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</si>
  <si>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</si>
  <si>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</si>
  <si>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</si>
  <si>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</si>
  <si>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</si>
  <si>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</si>
  <si>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</si>
  <si>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</si>
  <si>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</si>
  <si>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</si>
  <si>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</si>
  <si>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</si>
  <si>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</si>
  <si>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</si>
  <si>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</si>
  <si>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</si>
  <si>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</si>
  <si>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</si>
  <si>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</si>
  <si>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</si>
  <si>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</si>
  <si>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</si>
  <si>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</si>
  <si>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</si>
  <si>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</si>
  <si>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</si>
  <si>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</si>
  <si>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</si>
  <si>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</si>
  <si>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</si>
  <si>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</si>
  <si>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</si>
  <si>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</si>
  <si>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</si>
  <si>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</si>
  <si>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</si>
  <si>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</si>
  <si>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</si>
  <si>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</si>
  <si>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</si>
  <si>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</si>
  <si>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</si>
  <si>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</si>
  <si>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</si>
  <si>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</si>
  <si>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</si>
  <si>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</si>
  <si>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</si>
  <si>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</si>
  <si>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</si>
  <si>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</si>
  <si>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</si>
  <si>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</si>
  <si>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</si>
  <si>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</si>
  <si>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</si>
  <si>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</si>
  <si>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</si>
  <si>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</si>
  <si>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</si>
  <si>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</si>
  <si>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</si>
  <si>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</si>
  <si>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</si>
  <si>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</si>
  <si>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</si>
  <si>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</si>
  <si>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</si>
  <si>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</si>
  <si>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</si>
  <si>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</si>
  <si>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</si>
  <si>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</si>
  <si>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</si>
  <si>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</si>
  <si>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</si>
  <si>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</si>
  <si>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</si>
  <si>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</si>
  <si>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</si>
  <si>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</si>
  <si>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</si>
  <si>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</si>
  <si>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</si>
  <si>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</si>
  <si>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</si>
  <si>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</si>
  <si>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</si>
  <si>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</si>
  <si>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</si>
  <si>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</si>
  <si>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</si>
  <si>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</si>
  <si>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</si>
  <si>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</si>
  <si>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</si>
  <si>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</si>
  <si>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</si>
  <si>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</si>
  <si>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</si>
  <si>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</si>
  <si>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</si>
  <si>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</si>
  <si>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</si>
  <si>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</si>
  <si>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</si>
  <si>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</si>
  <si>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</si>
  <si>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</si>
  <si>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</si>
  <si>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</si>
  <si>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</si>
  <si>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</si>
  <si>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</si>
  <si>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</si>
  <si>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</si>
  <si>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</si>
  <si>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</si>
  <si>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</si>
  <si>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</si>
  <si>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</si>
  <si>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</si>
  <si>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</si>
  <si>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</si>
  <si>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</si>
  <si>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</si>
  <si>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</si>
  <si>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</si>
  <si>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</si>
  <si>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</si>
  <si>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</si>
  <si>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</si>
  <si>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</si>
  <si>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</si>
  <si>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</si>
  <si>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</si>
  <si>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</si>
  <si>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</si>
  <si>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</si>
  <si>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</si>
  <si>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</si>
  <si>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</si>
  <si>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</si>
  <si>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</si>
  <si>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</si>
  <si>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</si>
  <si>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</si>
  <si>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</si>
  <si>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</si>
  <si>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</si>
  <si>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</si>
  <si>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</si>
  <si>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</si>
  <si>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</si>
  <si>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</si>
  <si>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</si>
  <si>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</si>
  <si>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</si>
  <si>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</si>
  <si>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</si>
  <si>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</si>
  <si>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</si>
  <si>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</si>
  <si>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</si>
  <si>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</si>
  <si>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</si>
  <si>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</si>
  <si>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</si>
  <si>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</si>
  <si>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</si>
  <si>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</si>
  <si>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</si>
  <si>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</si>
  <si>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</si>
  <si>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</si>
  <si>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</si>
  <si>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</si>
  <si>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</si>
  <si>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</si>
  <si>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</si>
  <si>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</si>
  <si>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</si>
  <si>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</si>
  <si>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</si>
  <si>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</si>
  <si>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</si>
  <si>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</si>
  <si>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</si>
  <si>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</si>
  <si>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</si>
  <si>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</si>
  <si>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</si>
  <si>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</si>
  <si>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</si>
  <si>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</si>
  <si>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</si>
  <si>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</si>
  <si>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</si>
  <si>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</si>
  <si>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</si>
  <si>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</si>
  <si>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</si>
  <si>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</si>
  <si>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</si>
  <si>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</si>
  <si>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</si>
  <si>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</si>
  <si>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</si>
  <si>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</si>
  <si>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</si>
  <si>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</si>
  <si>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</si>
  <si>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</si>
  <si>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</si>
  <si>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</si>
  <si>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</si>
  <si>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</si>
  <si>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</si>
  <si>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</si>
  <si>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</si>
  <si>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</si>
  <si>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</si>
  <si>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</si>
  <si>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</si>
  <si>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</si>
  <si>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</si>
  <si>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</si>
  <si>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</si>
  <si>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</si>
  <si>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</si>
  <si>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</si>
  <si>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</si>
  <si>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</si>
  <si>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</si>
  <si>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</si>
  <si>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</si>
  <si>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</si>
  <si>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</si>
  <si>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</si>
  <si>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</si>
  <si>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</si>
  <si>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</si>
  <si>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</si>
  <si>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</si>
  <si>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</si>
  <si>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</si>
  <si>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</si>
  <si>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</si>
  <si>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</si>
  <si>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</si>
  <si>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</si>
  <si>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</si>
  <si>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</si>
  <si>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</si>
  <si>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</si>
  <si>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</si>
  <si>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</si>
  <si>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</si>
  <si>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</si>
  <si>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</si>
  <si>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</si>
  <si>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</si>
  <si>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</si>
  <si>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</si>
  <si>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</si>
  <si>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</si>
  <si>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</si>
  <si>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</si>
  <si>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</si>
  <si>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</si>
  <si>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</si>
  <si>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</si>
  <si>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</si>
  <si>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</si>
  <si>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</si>
  <si>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</si>
  <si>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</si>
  <si>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</si>
  <si>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</si>
  <si>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</si>
  <si>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</si>
  <si>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</si>
  <si>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</si>
  <si>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</si>
  <si>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</si>
  <si>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</si>
  <si>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</si>
  <si>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</si>
  <si>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</si>
  <si>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</si>
  <si>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</si>
  <si>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</si>
  <si>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</si>
  <si>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</si>
  <si>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</si>
  <si>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</si>
  <si>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</si>
  <si>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</si>
  <si>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</si>
  <si>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</si>
  <si>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</si>
  <si>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</si>
  <si>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</si>
  <si>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</si>
  <si>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</si>
  <si>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</si>
  <si>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</si>
  <si>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</si>
  <si>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</si>
  <si>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</si>
  <si>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</si>
  <si>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</si>
  <si>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</si>
  <si>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</si>
  <si>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</si>
  <si>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</si>
  <si>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</si>
  <si>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</si>
  <si>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</si>
  <si>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</si>
  <si>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</si>
  <si>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</si>
  <si>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</si>
  <si>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</si>
  <si>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</si>
  <si>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</si>
  <si>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</si>
  <si>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</si>
  <si>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</si>
  <si>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</si>
  <si>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</si>
  <si>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</si>
  <si>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</si>
  <si>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</si>
  <si>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</si>
  <si>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</si>
  <si>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</si>
  <si>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</si>
  <si>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</si>
  <si>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</si>
  <si>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</si>
  <si>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</si>
  <si>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</si>
  <si>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</si>
  <si>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</si>
  <si>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</si>
  <si>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</si>
  <si>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</si>
  <si>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</si>
  <si>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</si>
  <si>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</si>
  <si>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</si>
  <si>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</si>
  <si>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</si>
  <si>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</si>
  <si>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</si>
  <si>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</si>
  <si>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</si>
  <si>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</si>
  <si>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</si>
  <si>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</si>
  <si>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</si>
  <si>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</si>
  <si>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</si>
  <si>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</si>
  <si>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</si>
  <si>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</si>
  <si>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</si>
  <si>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</si>
  <si>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</si>
  <si>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</si>
  <si>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</si>
  <si>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</si>
  <si>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</si>
  <si>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</si>
  <si>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</si>
  <si>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</si>
  <si>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</si>
  <si>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</si>
  <si>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</si>
  <si>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</si>
  <si>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</si>
  <si>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</si>
  <si>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</si>
  <si>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</si>
  <si>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</si>
  <si>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</si>
  <si>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</si>
  <si>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</si>
  <si>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</si>
  <si>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</si>
  <si>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</si>
  <si>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</si>
  <si>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</si>
  <si>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</si>
  <si>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</si>
  <si>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</si>
  <si>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</si>
  <si>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</si>
  <si>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</si>
  <si>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</si>
  <si>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</si>
  <si>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</si>
  <si>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</si>
  <si>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</si>
  <si>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</si>
  <si>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</si>
  <si>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</si>
  <si>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</si>
  <si>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</si>
  <si>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</si>
  <si>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</si>
  <si>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</si>
  <si>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</si>
  <si>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</si>
  <si>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</si>
  <si>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</si>
  <si>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</si>
  <si>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</si>
  <si>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</si>
  <si>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</si>
  <si>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</si>
  <si>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</si>
  <si>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</si>
  <si>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</si>
  <si>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</si>
  <si>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</si>
  <si>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</si>
  <si>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</si>
  <si>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</si>
  <si>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</si>
  <si>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</si>
  <si>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</si>
  <si>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</si>
  <si>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</si>
  <si>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</si>
  <si>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</si>
  <si>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</si>
  <si>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</si>
  <si>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</si>
  <si>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</si>
  <si>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</si>
  <si>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</si>
  <si>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</si>
  <si>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</si>
  <si>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</si>
  <si>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</si>
  <si>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</si>
  <si>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</si>
  <si>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</si>
  <si>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</si>
  <si>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</si>
  <si>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</si>
  <si>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</si>
  <si>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</si>
  <si>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</si>
  <si>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</si>
  <si>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</si>
  <si>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</si>
  <si>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</si>
  <si>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</si>
  <si>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</si>
  <si>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</si>
  <si>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</si>
  <si>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</si>
  <si>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</si>
  <si>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</si>
  <si>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</si>
  <si>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</si>
  <si>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</si>
  <si>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</si>
  <si>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</si>
  <si>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</si>
  <si>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</si>
  <si>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</si>
  <si>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</si>
  <si>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</si>
  <si>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</si>
  <si>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</si>
  <si>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</si>
  <si>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</si>
  <si>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</si>
  <si>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</si>
  <si>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</si>
  <si>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</si>
  <si>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</si>
  <si>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</si>
  <si>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</si>
  <si>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</si>
  <si>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</si>
  <si>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</si>
  <si>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</si>
  <si>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</si>
  <si>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</si>
  <si>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</si>
  <si>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</si>
  <si>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</si>
  <si>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</si>
  <si>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</si>
  <si>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</si>
  <si>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</si>
  <si>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</si>
  <si>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</si>
  <si>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</si>
  <si>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</si>
  <si>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</si>
  <si>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</si>
  <si>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</si>
  <si>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</si>
  <si>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</si>
  <si>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</si>
  <si>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</si>
  <si>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</si>
  <si>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</si>
  <si>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</si>
  <si>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</si>
  <si>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</si>
  <si>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</si>
  <si>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</si>
  <si>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</si>
  <si>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</si>
  <si>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</si>
  <si>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</si>
  <si>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</si>
  <si>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</si>
  <si>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</si>
  <si>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</si>
  <si>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</si>
  <si>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</si>
  <si>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</si>
  <si>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</si>
  <si>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</si>
  <si>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</si>
  <si>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</si>
  <si>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</si>
  <si>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</si>
  <si>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</si>
  <si>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</si>
  <si>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</si>
  <si>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</si>
  <si>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</si>
  <si>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</si>
  <si>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</si>
  <si>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</si>
  <si>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</si>
  <si>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</si>
  <si>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</si>
  <si>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</si>
  <si>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</si>
  <si>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</si>
  <si>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</si>
  <si>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</si>
  <si>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</si>
  <si>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</si>
  <si>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</si>
  <si>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</si>
  <si>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</si>
  <si>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</si>
  <si>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</si>
  <si>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</si>
  <si>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</si>
  <si>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</si>
  <si>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</si>
  <si>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</si>
  <si>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</si>
  <si>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</si>
  <si>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</si>
  <si>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</si>
  <si>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</si>
  <si>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</si>
  <si>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</si>
  <si>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</si>
  <si>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</si>
  <si>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</si>
  <si>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</si>
  <si>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</si>
  <si>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</si>
  <si>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</si>
  <si>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</si>
  <si>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</si>
  <si>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</si>
  <si>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</si>
  <si>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</si>
  <si>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</si>
  <si>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</si>
  <si>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</si>
  <si>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</si>
  <si>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</si>
  <si>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</si>
  <si>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</si>
  <si>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</si>
  <si>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</si>
  <si>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</si>
  <si>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</si>
  <si>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</si>
  <si>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</si>
  <si>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</si>
  <si>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</si>
  <si>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</si>
  <si>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</si>
  <si>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</si>
  <si>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</si>
  <si>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</si>
  <si>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</si>
  <si>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</si>
  <si>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</si>
  <si>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</si>
  <si>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</si>
  <si>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</si>
  <si>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</si>
  <si>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</si>
  <si>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</si>
  <si>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</si>
  <si>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</si>
  <si>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</si>
  <si>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</si>
  <si>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</si>
  <si>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</si>
  <si>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</si>
  <si>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</si>
  <si>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</si>
  <si>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</si>
  <si>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</si>
  <si>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</si>
  <si>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</si>
  <si>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</si>
  <si>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</si>
  <si>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</si>
  <si>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</si>
  <si>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</si>
  <si>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</si>
  <si>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</si>
  <si>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</si>
  <si>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</si>
  <si>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</si>
  <si>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</si>
  <si>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</si>
  <si>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</si>
  <si>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</si>
  <si>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</si>
  <si>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</si>
  <si>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</si>
  <si>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</si>
  <si>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</si>
  <si>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</si>
  <si>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</si>
  <si>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</si>
  <si>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</si>
  <si>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</si>
  <si>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</si>
  <si>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</si>
  <si>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</si>
  <si>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</si>
  <si>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</si>
  <si>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</si>
  <si>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</si>
  <si>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</si>
  <si>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</si>
  <si>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</si>
  <si>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</si>
  <si>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</si>
  <si>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</si>
  <si>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</si>
  <si>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</si>
  <si>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</si>
  <si>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</si>
  <si>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</si>
  <si>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</si>
  <si>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</si>
  <si>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</si>
  <si>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</si>
  <si>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</si>
  <si>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</si>
  <si>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</si>
  <si>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</si>
  <si>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</si>
  <si>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</si>
  <si>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</si>
  <si>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</si>
  <si>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</si>
  <si>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</si>
  <si>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</si>
  <si>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</si>
  <si>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</si>
  <si>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</si>
  <si>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</si>
  <si>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</si>
  <si>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</si>
  <si>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</si>
  <si>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</si>
  <si>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</si>
  <si>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</si>
  <si>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</si>
  <si>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</si>
  <si>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</si>
  <si>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</si>
  <si>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</si>
  <si>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</si>
  <si>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</si>
  <si>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</si>
  <si>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</si>
  <si>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</si>
  <si>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</si>
  <si>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</si>
  <si>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</si>
  <si>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</si>
  <si>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</si>
  <si>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</si>
  <si>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</si>
  <si>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</si>
  <si>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</si>
  <si>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</si>
  <si>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</si>
  <si>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</si>
  <si>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</si>
  <si>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</si>
  <si>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</si>
  <si>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</si>
  <si>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</si>
  <si>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</si>
  <si>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</si>
  <si>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</si>
  <si>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</si>
  <si>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</si>
  <si>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</si>
  <si>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</si>
  <si>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</si>
  <si>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</si>
  <si>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</si>
  <si>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</si>
  <si>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</si>
  <si>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</si>
  <si>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</si>
  <si>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</si>
  <si>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</si>
  <si>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</si>
  <si>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</si>
  <si>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</si>
  <si>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</si>
  <si>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</si>
  <si>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</si>
  <si>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</si>
  <si>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</si>
  <si>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</si>
  <si>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</si>
  <si>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</si>
  <si>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</si>
  <si>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</si>
  <si>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</si>
  <si>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</si>
  <si>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</si>
  <si>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</si>
  <si>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</si>
  <si>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</si>
  <si>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</si>
  <si>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</si>
  <si>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</si>
  <si>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</si>
  <si>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</si>
  <si>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</si>
  <si>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</si>
  <si>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</si>
  <si>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</si>
  <si>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</si>
  <si>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</si>
  <si>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</si>
  <si>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</si>
  <si>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</si>
  <si>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</si>
  <si>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</si>
  <si>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</si>
  <si>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</si>
  <si>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</si>
  <si>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</si>
  <si>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</si>
  <si>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</si>
  <si>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</si>
  <si>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</si>
  <si>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</si>
  <si>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</si>
  <si>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</si>
  <si>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</si>
  <si>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</si>
  <si>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</si>
  <si>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</si>
  <si>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</si>
  <si>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</si>
  <si>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</si>
  <si>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</si>
  <si>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</si>
  <si>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</si>
  <si>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</si>
  <si>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</si>
  <si>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</si>
  <si>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</si>
  <si>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</si>
  <si>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</si>
  <si>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</si>
  <si>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</si>
  <si>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</si>
  <si>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</si>
  <si>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</si>
  <si>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</si>
  <si>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</si>
  <si>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</si>
  <si>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</si>
  <si>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</si>
  <si>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</si>
  <si>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</si>
  <si>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</si>
  <si>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</si>
  <si>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</si>
  <si>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</si>
  <si>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</si>
  <si>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</si>
  <si>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</si>
  <si>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</si>
  <si>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</si>
  <si>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</si>
  <si>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</si>
  <si>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</si>
  <si>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</si>
  <si>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</si>
  <si>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</si>
  <si>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</si>
  <si>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</si>
  <si>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</si>
  <si>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</si>
  <si>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</si>
  <si>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</si>
  <si>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</si>
  <si>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</si>
  <si>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</si>
  <si>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</si>
  <si>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</si>
  <si>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</si>
  <si>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</si>
  <si>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</si>
  <si>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</si>
  <si>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</si>
  <si>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</si>
  <si>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</si>
  <si>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</si>
  <si>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</si>
  <si>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</si>
  <si>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</si>
  <si>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</si>
  <si>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</si>
  <si>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</si>
  <si>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</si>
  <si>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</si>
  <si>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</si>
  <si>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</si>
  <si>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</si>
  <si>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</si>
  <si>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</si>
  <si>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</si>
  <si>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</si>
  <si>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</si>
  <si>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</si>
  <si>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</si>
  <si>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</si>
  <si>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</si>
  <si>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</si>
  <si>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</si>
  <si>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</si>
  <si>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</si>
  <si>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</si>
  <si>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</si>
  <si>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</si>
  <si>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</si>
  <si>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</si>
  <si>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</si>
  <si>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</si>
  <si>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</si>
  <si>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</si>
  <si>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</si>
  <si>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</si>
  <si>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</si>
  <si>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</si>
  <si>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</si>
  <si>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</si>
  <si>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</si>
  <si>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</si>
  <si>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</si>
  <si>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</si>
  <si>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</si>
  <si>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</si>
  <si>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</si>
  <si>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</si>
  <si>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</si>
  <si>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</si>
  <si>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</si>
  <si>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</si>
  <si>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</si>
  <si>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</si>
  <si>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</si>
  <si>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</si>
  <si>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</si>
  <si>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</si>
  <si>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</si>
  <si>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</si>
  <si>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</si>
  <si>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</si>
  <si>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</si>
  <si>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</si>
  <si>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</si>
  <si>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</si>
  <si>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</si>
  <si>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</si>
  <si>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</si>
  <si>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</si>
  <si>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</si>
  <si>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</si>
  <si>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</si>
  <si>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</si>
  <si>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</si>
  <si>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</si>
  <si>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</si>
  <si>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</si>
  <si>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</si>
  <si>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</si>
  <si>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</si>
  <si>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</si>
  <si>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</si>
  <si>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</si>
  <si>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</si>
  <si>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</si>
  <si>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</si>
  <si>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</si>
  <si>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</si>
  <si>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</si>
  <si>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</si>
  <si>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</si>
  <si>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</si>
  <si>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</si>
  <si>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</si>
  <si>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</si>
  <si>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</si>
  <si>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</si>
  <si>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</si>
  <si>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</si>
  <si>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</si>
  <si>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</si>
  <si>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</si>
  <si>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</si>
  <si>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</si>
  <si>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</si>
  <si>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</si>
  <si>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</si>
  <si>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</si>
  <si>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</si>
  <si>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</si>
  <si>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</si>
  <si>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</si>
  <si>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</si>
  <si>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</si>
  <si>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</si>
  <si>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</si>
  <si>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</si>
  <si>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</si>
  <si>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</si>
  <si>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</si>
  <si>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</si>
  <si>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</si>
  <si>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</si>
  <si>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</si>
  <si>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</si>
  <si>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</si>
  <si>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</si>
  <si>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</si>
  <si>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</si>
  <si>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</si>
  <si>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</si>
  <si>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</si>
  <si>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</si>
  <si>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</si>
  <si>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</si>
  <si>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</si>
  <si>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</si>
  <si>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</si>
  <si>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</si>
  <si>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</si>
  <si>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</si>
  <si>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</si>
  <si>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</si>
  <si>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</si>
  <si>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</si>
  <si>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</si>
  <si>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</si>
  <si>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</si>
  <si>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</si>
  <si>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</si>
  <si>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</si>
  <si>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</si>
  <si>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</si>
  <si>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</si>
  <si>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</si>
  <si>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</si>
  <si>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</si>
  <si>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</si>
  <si>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</si>
  <si>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</si>
  <si>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</si>
  <si>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</si>
  <si>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</si>
  <si>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</si>
  <si>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</si>
  <si>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</si>
  <si>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</si>
  <si>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</si>
  <si>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</si>
  <si>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</si>
  <si>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</si>
  <si>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</si>
  <si>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</si>
  <si>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</si>
  <si>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</si>
  <si>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</si>
  <si>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</si>
  <si>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</si>
  <si>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</si>
  <si>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</si>
  <si>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</si>
  <si>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</si>
  <si>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</si>
  <si>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</si>
  <si>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</si>
  <si>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</si>
  <si>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</si>
  <si>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</si>
  <si>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</si>
  <si>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</si>
  <si>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</si>
  <si>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</si>
  <si>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</si>
  <si>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</si>
  <si>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</si>
  <si>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</si>
  <si>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</si>
  <si>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</si>
  <si>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</si>
  <si>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</si>
  <si>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</si>
  <si>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</si>
  <si>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</si>
  <si>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</si>
  <si>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</si>
  <si>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</si>
  <si>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</si>
  <si>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</si>
  <si>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</si>
  <si>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</si>
  <si>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</si>
  <si>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</si>
  <si>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</si>
  <si>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</si>
  <si>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</si>
  <si>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</si>
  <si>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</si>
  <si>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</si>
  <si>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</si>
  <si>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</si>
  <si>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</si>
  <si>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</si>
  <si>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</si>
  <si>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</si>
  <si>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</si>
  <si>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</si>
  <si>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</si>
  <si>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</si>
  <si>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</si>
  <si>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</si>
  <si>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</si>
  <si>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</si>
  <si>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</si>
  <si>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</si>
  <si>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</si>
  <si>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</si>
  <si>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</si>
  <si>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</si>
  <si>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</si>
  <si>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</si>
  <si>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</si>
  <si>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</si>
  <si>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</si>
  <si>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</si>
  <si>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</si>
  <si>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</si>
  <si>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</si>
  <si>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</si>
  <si>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</si>
  <si>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</si>
  <si>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</si>
  <si>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</si>
  <si>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</si>
  <si>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</si>
  <si>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</si>
  <si>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</si>
  <si>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</si>
  <si>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</si>
  <si>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</si>
  <si>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</si>
  <si>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</si>
  <si>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</si>
  <si>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</si>
  <si>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</si>
  <si>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</si>
  <si>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</si>
  <si>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</si>
  <si>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</si>
  <si>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</si>
  <si>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</si>
  <si>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</si>
  <si>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</si>
  <si>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</si>
  <si>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</si>
  <si>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</si>
  <si>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</si>
  <si>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</si>
  <si>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</si>
  <si>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</si>
  <si>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</si>
  <si>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</si>
  <si>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</si>
  <si>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</si>
  <si>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</si>
  <si>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</si>
  <si>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</si>
  <si>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</si>
  <si>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</si>
  <si>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</si>
  <si>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</si>
  <si>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</si>
  <si>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</si>
  <si>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</si>
  <si>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</si>
  <si>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</si>
  <si>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</si>
  <si>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</si>
  <si>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</si>
  <si>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</si>
  <si>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</si>
  <si>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</si>
  <si>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</si>
  <si>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</si>
  <si>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</si>
  <si>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</si>
  <si>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</si>
  <si>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</si>
  <si>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</si>
  <si>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</si>
  <si>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</si>
  <si>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</si>
  <si>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</si>
  <si>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</si>
  <si>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</si>
  <si>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</si>
  <si>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</si>
  <si>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</si>
  <si>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</si>
  <si>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</si>
  <si>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</si>
  <si>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</si>
  <si>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</si>
  <si>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</si>
  <si>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</si>
  <si>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</si>
  <si>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</si>
  <si>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</si>
  <si>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</si>
  <si>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</si>
  <si>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</si>
  <si>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</si>
  <si>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</si>
  <si>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</si>
  <si>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</si>
  <si>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</si>
  <si>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</si>
  <si>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</si>
  <si>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</si>
  <si>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</si>
  <si>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</si>
  <si>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</si>
  <si>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</si>
  <si>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</si>
  <si>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</si>
  <si>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</si>
  <si>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</si>
  <si>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</si>
  <si>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</si>
  <si>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</si>
  <si>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</si>
  <si>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</si>
  <si>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</si>
  <si>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</si>
  <si>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</si>
  <si>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</si>
  <si>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</si>
  <si>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</si>
  <si>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</si>
  <si>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</si>
  <si>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</si>
  <si>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</si>
  <si>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</si>
  <si>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</si>
  <si>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</si>
  <si>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</si>
  <si>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</si>
  <si>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</si>
  <si>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</si>
  <si>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</si>
  <si>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</si>
  <si>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</si>
  <si>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</si>
  <si>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</si>
  <si>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</si>
  <si>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</si>
  <si>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</si>
  <si>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</si>
  <si>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</si>
  <si>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</si>
  <si>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</si>
  <si>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</si>
  <si>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</si>
  <si>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</si>
  <si>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</si>
  <si>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</si>
  <si>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</si>
  <si>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</si>
  <si>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</si>
  <si>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</si>
  <si>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</si>
  <si>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</si>
  <si>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</si>
  <si>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</si>
  <si>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</si>
  <si>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</si>
  <si>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</si>
  <si>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</si>
  <si>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</si>
  <si>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</si>
  <si>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</si>
  <si>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</si>
  <si>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</si>
  <si>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</si>
  <si>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</si>
  <si>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</si>
  <si>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</si>
  <si>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</si>
  <si>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</si>
  <si>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</si>
  <si>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</si>
  <si>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</si>
  <si>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</si>
  <si>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</si>
  <si>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</si>
  <si>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</si>
  <si>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</si>
  <si>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</si>
  <si>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</si>
  <si>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</si>
  <si>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</si>
  <si>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</si>
  <si>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</si>
  <si>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</si>
  <si>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</si>
  <si>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</si>
  <si>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</si>
  <si>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</si>
  <si>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</si>
  <si>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</si>
  <si>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</si>
  <si>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</si>
  <si>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</si>
  <si>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</si>
  <si>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</si>
  <si>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</si>
  <si>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</si>
  <si>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</si>
  <si>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</si>
  <si>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</si>
  <si>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</si>
  <si>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</si>
  <si>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</si>
  <si>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</si>
  <si>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</si>
  <si>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</si>
  <si>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</si>
  <si>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</si>
  <si>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</si>
  <si>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</si>
  <si>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</si>
  <si>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</si>
  <si>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</si>
  <si>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</si>
  <si>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</si>
  <si>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</si>
  <si>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</si>
  <si>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</si>
  <si>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</si>
  <si>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</si>
  <si>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</si>
  <si>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</si>
  <si>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</si>
  <si>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</si>
  <si>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</si>
  <si>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</si>
  <si>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</si>
  <si>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</si>
  <si>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</si>
  <si>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</si>
  <si>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</si>
  <si>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</si>
  <si>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</si>
  <si>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</si>
  <si>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</si>
  <si>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</si>
  <si>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</si>
  <si>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</si>
  <si>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</si>
  <si>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</si>
  <si>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</si>
  <si>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</si>
  <si>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</si>
  <si>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</si>
  <si>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</si>
  <si>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</si>
  <si>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</si>
  <si>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</si>
  <si>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</si>
  <si>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</si>
  <si>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</si>
  <si>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</si>
  <si>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</si>
  <si>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</si>
  <si>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</si>
  <si>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</si>
  <si>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</si>
  <si>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</si>
  <si>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</si>
  <si>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</si>
  <si>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</si>
  <si>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</si>
  <si>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</si>
  <si>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</si>
  <si>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</si>
  <si>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</si>
  <si>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</si>
  <si>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</si>
  <si>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</si>
  <si>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</si>
  <si>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</si>
  <si>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</si>
  <si>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</si>
  <si>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</si>
  <si>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</si>
  <si>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</si>
  <si>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</si>
  <si>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</si>
  <si>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</si>
  <si>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</si>
  <si>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</si>
  <si>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</si>
  <si>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</si>
  <si>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</si>
  <si>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</si>
  <si>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</si>
  <si>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</si>
  <si>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</si>
  <si>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</si>
  <si>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</si>
  <si>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</si>
  <si>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</si>
  <si>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</si>
  <si>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</si>
  <si>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</si>
  <si>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</si>
  <si>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</si>
  <si>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</si>
  <si>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</si>
  <si>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</si>
  <si>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</si>
  <si>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</si>
  <si>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</si>
  <si>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</si>
  <si>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</si>
  <si>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</si>
  <si>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</si>
  <si>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</si>
  <si>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</si>
  <si>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</si>
  <si>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</si>
  <si>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</si>
  <si>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</si>
  <si>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</si>
  <si>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</si>
  <si>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</si>
  <si>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</si>
  <si>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</si>
  <si>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</si>
  <si>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</si>
  <si>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</si>
  <si>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</si>
  <si>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</si>
  <si>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</si>
  <si>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</si>
  <si>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</si>
  <si>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</si>
  <si>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</si>
  <si>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</si>
  <si>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</si>
  <si>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</si>
  <si>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</si>
  <si>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</si>
  <si>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</si>
  <si>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</si>
  <si>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</si>
  <si>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</si>
  <si>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</si>
  <si>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</si>
  <si>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</si>
  <si>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</si>
  <si>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</si>
  <si>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</si>
  <si>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</si>
  <si>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</si>
  <si>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</si>
  <si>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</si>
  <si>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</si>
  <si>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</si>
  <si>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</si>
  <si>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</si>
  <si>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</si>
  <si>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</si>
  <si>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</si>
  <si>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</si>
  <si>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</si>
  <si>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</si>
  <si>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</si>
  <si>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</si>
  <si>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</si>
  <si>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</si>
  <si>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</si>
  <si>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</si>
  <si>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</si>
  <si>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</si>
  <si>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</si>
  <si>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</si>
  <si>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</si>
  <si>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</si>
  <si>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</si>
  <si>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</si>
  <si>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</si>
  <si>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</si>
  <si>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</si>
  <si>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</si>
  <si>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</si>
  <si>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</si>
  <si>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</si>
  <si>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</si>
  <si>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</si>
  <si>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</si>
  <si>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</si>
  <si>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</si>
  <si>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</si>
  <si>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</si>
  <si>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</si>
  <si>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</si>
  <si>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</si>
  <si>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</si>
  <si>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</si>
  <si>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</si>
  <si>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</si>
  <si>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</si>
  <si>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</si>
  <si>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</si>
  <si>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</si>
  <si>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</si>
  <si>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</si>
  <si>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</si>
  <si>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</si>
  <si>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</si>
  <si>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</si>
  <si>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</si>
  <si>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</si>
  <si>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</si>
  <si>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</si>
  <si>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</si>
  <si>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</si>
  <si>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</si>
  <si>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</si>
  <si>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</si>
  <si>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</si>
  <si>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</si>
  <si>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</si>
  <si>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</si>
  <si>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</si>
  <si>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</si>
  <si>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</si>
  <si>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</si>
  <si>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</si>
  <si>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</si>
  <si>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</si>
  <si>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</si>
  <si>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</si>
  <si>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</si>
  <si>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</si>
  <si>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</si>
  <si>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</si>
  <si>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</si>
  <si>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</si>
  <si>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</si>
  <si>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</si>
  <si>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</si>
  <si>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</si>
  <si>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</si>
  <si>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</si>
  <si>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</si>
  <si>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</si>
  <si>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</si>
  <si>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</si>
  <si>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</si>
  <si>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</si>
  <si>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</si>
  <si>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</si>
  <si>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</si>
  <si>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</si>
  <si>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</si>
  <si>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</si>
  <si>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</si>
  <si>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</si>
  <si>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</si>
  <si>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</si>
  <si>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</si>
  <si>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</si>
  <si>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</si>
  <si>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</si>
  <si>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</si>
  <si>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</si>
  <si>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</si>
  <si>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</si>
  <si>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</si>
  <si>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</si>
  <si>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</si>
  <si>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</si>
  <si>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</si>
  <si>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</si>
  <si>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</si>
  <si>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</si>
  <si>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</si>
  <si>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</si>
  <si>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</si>
  <si>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</si>
  <si>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</si>
  <si>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</si>
  <si>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</si>
  <si>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</si>
  <si>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</si>
  <si>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</si>
  <si>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</si>
  <si>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</si>
  <si>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</si>
  <si>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</si>
  <si>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</si>
  <si>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</si>
  <si>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</si>
  <si>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</si>
  <si>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</si>
  <si>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</si>
  <si>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</si>
  <si>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</si>
  <si>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</si>
  <si>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</si>
  <si>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</si>
  <si>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</si>
  <si>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</si>
  <si>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</si>
  <si>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</si>
  <si>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</si>
  <si>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</si>
  <si>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</si>
  <si>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</si>
  <si>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</si>
  <si>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</si>
  <si>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</si>
  <si>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</si>
  <si>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</si>
  <si>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</si>
  <si>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</si>
  <si>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</si>
  <si>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</si>
  <si>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</si>
  <si>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</si>
  <si>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</si>
  <si>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</si>
  <si>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</si>
  <si>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</si>
  <si>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</si>
  <si>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</si>
  <si>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</si>
  <si>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</si>
  <si>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</si>
  <si>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</si>
  <si>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</si>
  <si>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</si>
  <si>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</si>
  <si>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</si>
  <si>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</si>
  <si>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</si>
  <si>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</si>
  <si>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</si>
  <si>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</si>
  <si>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</si>
  <si>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</si>
  <si>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</si>
  <si>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</si>
  <si>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</si>
  <si>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</si>
  <si>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</si>
  <si>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</si>
  <si>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</si>
  <si>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</si>
  <si>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</si>
  <si>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</si>
  <si>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</si>
  <si>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</si>
  <si>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</si>
  <si>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</si>
  <si>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</si>
  <si>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</si>
  <si>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</si>
  <si>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</si>
  <si>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</si>
  <si>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</si>
  <si>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</si>
  <si>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</si>
  <si>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</si>
  <si>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</si>
  <si>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</si>
  <si>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</si>
  <si>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</si>
  <si>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</si>
  <si>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</si>
  <si>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</si>
  <si>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</si>
  <si>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</si>
  <si>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</si>
  <si>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</si>
  <si>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</si>
  <si>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</si>
  <si>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</si>
  <si>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</si>
  <si>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</si>
  <si>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</si>
  <si>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</si>
  <si>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</si>
  <si>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</si>
  <si>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</si>
  <si>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</si>
  <si>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</si>
  <si>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</si>
  <si>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</si>
  <si>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</si>
  <si>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</si>
  <si>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</si>
  <si>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</si>
  <si>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</si>
  <si>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</si>
  <si>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</si>
  <si>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</si>
  <si>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</si>
  <si>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</si>
  <si>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</si>
  <si>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</si>
  <si>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</si>
  <si>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</si>
  <si>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</si>
  <si>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</si>
  <si>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</si>
  <si>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</si>
  <si>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</si>
  <si>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</si>
  <si>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</si>
  <si>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</si>
  <si>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</si>
  <si>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</si>
  <si>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</si>
  <si>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</si>
  <si>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</si>
  <si>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</si>
  <si>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</si>
  <si>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</si>
  <si>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</si>
  <si>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</si>
  <si>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</si>
  <si>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</si>
  <si>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</si>
  <si>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</si>
  <si>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</si>
  <si>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</si>
  <si>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</si>
  <si>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</si>
  <si>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</si>
  <si>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</si>
  <si>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</si>
  <si>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</si>
  <si>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</si>
  <si>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</si>
  <si>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</si>
  <si>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</si>
  <si>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</si>
  <si>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</si>
  <si>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</si>
  <si>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</si>
  <si>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</si>
  <si>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</si>
  <si>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</si>
  <si>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</si>
  <si>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</si>
  <si>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</si>
  <si>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</si>
  <si>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</si>
  <si>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</si>
  <si>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</si>
  <si>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</si>
  <si>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</si>
  <si>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</si>
  <si>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</si>
  <si>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</si>
  <si>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</si>
  <si>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</si>
  <si>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</si>
  <si>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</si>
  <si>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</si>
  <si>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</si>
  <si>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</si>
  <si>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</si>
  <si>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</si>
  <si>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</si>
  <si>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</si>
  <si>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</si>
  <si>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</si>
  <si>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</si>
  <si>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</si>
  <si>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</si>
  <si>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</si>
  <si>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</si>
  <si>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</si>
  <si>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</si>
  <si>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</si>
  <si>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</si>
  <si>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</si>
  <si>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</si>
  <si>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</si>
  <si>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</si>
  <si>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</si>
  <si>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</si>
  <si>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</si>
  <si>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</si>
  <si>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</si>
  <si>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</si>
  <si>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</si>
  <si>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</si>
  <si>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</si>
  <si>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</si>
  <si>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</si>
  <si>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</si>
  <si>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</si>
  <si>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</si>
  <si>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</si>
  <si>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</si>
  <si>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</si>
  <si>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</si>
  <si>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</si>
  <si>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</si>
  <si>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</si>
  <si>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</si>
  <si>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</si>
  <si>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</si>
  <si>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</si>
  <si>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</si>
  <si>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</si>
  <si>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</si>
  <si>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</si>
  <si>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</si>
  <si>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</si>
  <si>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</si>
  <si>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</si>
  <si>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</si>
  <si>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</si>
  <si>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</si>
  <si>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</si>
  <si>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</si>
  <si>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</si>
  <si>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</si>
  <si>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</si>
  <si>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</si>
  <si>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</si>
  <si>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</si>
  <si>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</si>
  <si>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</si>
  <si>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</si>
  <si>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</si>
  <si>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</si>
  <si>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</si>
  <si>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</si>
  <si>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</si>
  <si>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</si>
  <si>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</si>
  <si>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</si>
  <si>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</si>
  <si>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</si>
  <si>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</si>
  <si>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</si>
  <si>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</si>
  <si>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</si>
  <si>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</si>
  <si>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</si>
  <si>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</si>
  <si>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</si>
  <si>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</si>
  <si>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</si>
  <si>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</si>
  <si>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</si>
  <si>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</si>
  <si>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</si>
  <si>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</si>
  <si>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</si>
  <si>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</si>
  <si>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</si>
  <si>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</si>
  <si>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</si>
  <si>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</si>
  <si>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</si>
  <si>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</si>
  <si>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</si>
  <si>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</si>
  <si>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</si>
  <si>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</si>
  <si>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</si>
  <si>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</si>
  <si>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</si>
  <si>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</si>
  <si>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</si>
  <si>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</si>
  <si>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</si>
  <si>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</si>
  <si>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</si>
  <si>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</si>
  <si>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</si>
  <si>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</si>
  <si>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</si>
  <si>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</si>
  <si>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</si>
  <si>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</si>
  <si>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</si>
  <si>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</si>
  <si>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</si>
  <si>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</si>
  <si>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</si>
  <si>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</si>
  <si>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</si>
  <si>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</si>
  <si>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</si>
  <si>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</si>
  <si>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</si>
  <si>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</si>
  <si>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</si>
  <si>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</si>
  <si>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</si>
  <si>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</si>
  <si>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</si>
  <si>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</si>
  <si>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</si>
  <si>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</si>
  <si>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</si>
  <si>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</si>
  <si>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</si>
  <si>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</si>
  <si>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</si>
  <si>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</si>
  <si>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</si>
  <si>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</si>
  <si>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</si>
  <si>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</si>
  <si>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</si>
  <si>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</si>
  <si>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</si>
  <si>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</si>
  <si>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</si>
  <si>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</si>
  <si>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</si>
  <si>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</si>
  <si>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</si>
  <si>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</si>
  <si>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</si>
  <si>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</si>
  <si>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</si>
  <si>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</si>
  <si>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</si>
  <si>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</si>
  <si>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</si>
  <si>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</si>
  <si>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</si>
  <si>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</si>
  <si>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</si>
  <si>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</si>
  <si>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</si>
  <si>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</si>
  <si>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</si>
  <si>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</si>
  <si>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</si>
  <si>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</si>
  <si>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</si>
  <si>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</si>
  <si>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</si>
  <si>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</si>
  <si>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</si>
  <si>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</si>
  <si>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</si>
  <si>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</si>
  <si>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</si>
  <si>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</si>
  <si>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</si>
  <si>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</si>
  <si>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</si>
  <si>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</si>
  <si>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</si>
  <si>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</si>
  <si>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</si>
  <si>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</si>
  <si>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</si>
  <si>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</si>
  <si>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</si>
  <si>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</si>
  <si>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</si>
  <si>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</si>
  <si>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</si>
  <si>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</si>
  <si>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</si>
  <si>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</si>
  <si>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</si>
  <si>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</si>
  <si>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</si>
  <si>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</si>
  <si>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</si>
  <si>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</si>
  <si>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</si>
  <si>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</si>
  <si>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</si>
  <si>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</si>
  <si>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</si>
  <si>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</si>
  <si>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</si>
  <si>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</si>
  <si>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</si>
  <si>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</si>
  <si>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</si>
  <si>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</si>
  <si>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</si>
  <si>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</si>
  <si>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</si>
  <si>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</si>
  <si>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</si>
  <si>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</si>
  <si>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</si>
  <si>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</si>
  <si>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</si>
  <si>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</si>
  <si>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</si>
  <si>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</si>
  <si>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</si>
  <si>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</si>
  <si>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</si>
  <si>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</si>
  <si>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</si>
  <si>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</si>
  <si>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</si>
  <si>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</si>
  <si>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</si>
  <si>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</si>
  <si>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</si>
  <si>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</si>
  <si>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</si>
  <si>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</si>
  <si>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</si>
  <si>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</si>
  <si>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</si>
  <si>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</si>
  <si>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</si>
  <si>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</si>
  <si>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</si>
  <si>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</si>
  <si>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</si>
  <si>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</si>
  <si>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</si>
  <si>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</si>
  <si>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</si>
  <si>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</si>
  <si>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</si>
  <si>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</si>
  <si>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</si>
  <si>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</si>
  <si>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</si>
  <si>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</si>
  <si>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</si>
  <si>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</si>
  <si>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</si>
  <si>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</si>
  <si>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</si>
  <si>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</si>
  <si>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</si>
  <si>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</si>
  <si>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</si>
  <si>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</si>
  <si>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</si>
  <si>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</si>
  <si>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</si>
  <si>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</si>
  <si>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</si>
  <si>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</si>
  <si>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</si>
  <si>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</si>
  <si>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</si>
  <si>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</si>
  <si>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</si>
  <si>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</si>
  <si>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</si>
  <si>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</si>
  <si>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</si>
  <si>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</si>
  <si>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</si>
  <si>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</si>
  <si>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</si>
  <si>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</si>
  <si>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</si>
  <si>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</si>
  <si>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</si>
  <si>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</si>
  <si>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</si>
  <si>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</si>
  <si>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</si>
  <si>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</si>
  <si>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</si>
  <si>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</si>
  <si>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</si>
  <si>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</si>
  <si>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</si>
  <si>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</si>
  <si>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</si>
  <si>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</si>
  <si>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</si>
  <si>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</si>
  <si>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</si>
  <si>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</si>
  <si>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</si>
  <si>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</si>
  <si>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</si>
  <si>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</si>
  <si>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</si>
  <si>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</si>
  <si>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</si>
  <si>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</si>
  <si>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</si>
  <si>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</si>
  <si>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</si>
  <si>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</si>
  <si>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</si>
  <si>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</si>
  <si>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</si>
  <si>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</si>
  <si>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</si>
  <si>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</si>
  <si>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</si>
  <si>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</si>
  <si>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</si>
  <si>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</si>
  <si>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</si>
  <si>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</si>
  <si>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</si>
  <si>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</si>
  <si>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</si>
  <si>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</si>
  <si>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</si>
  <si>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</si>
  <si>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</si>
  <si>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</si>
  <si>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</si>
  <si>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</si>
  <si>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</si>
  <si>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</si>
  <si>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</si>
  <si>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</si>
  <si>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</si>
  <si>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</si>
  <si>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</si>
  <si>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</si>
  <si>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</si>
  <si>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</si>
  <si>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</si>
  <si>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</si>
  <si>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</si>
  <si>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</si>
  <si>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</si>
  <si>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</si>
  <si>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</si>
  <si>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</si>
  <si>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</si>
  <si>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</si>
  <si>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</si>
  <si>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</si>
  <si>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</si>
  <si>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</si>
  <si>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</si>
  <si>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</si>
  <si>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</si>
  <si>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</si>
  <si>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</si>
  <si>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</si>
  <si>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</si>
  <si>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</si>
  <si>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</si>
  <si>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</si>
  <si>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</si>
  <si>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</si>
  <si>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</si>
  <si>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</si>
  <si>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</si>
  <si>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</si>
  <si>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</si>
  <si>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</si>
  <si>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</si>
  <si>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</si>
  <si>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</si>
  <si>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</si>
  <si>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</si>
  <si>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</si>
  <si>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</si>
  <si>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</si>
  <si>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</si>
  <si>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</si>
  <si>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</si>
  <si>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</si>
  <si>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</si>
  <si>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</si>
  <si>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</si>
  <si>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</si>
  <si>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</si>
  <si>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</si>
  <si>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</si>
  <si>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</si>
  <si>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</si>
  <si>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</si>
  <si>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</si>
  <si>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</si>
  <si>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</si>
  <si>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</si>
  <si>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</si>
  <si>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</si>
  <si>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</si>
  <si>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</si>
  <si>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</si>
  <si>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</si>
  <si>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</si>
  <si>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</si>
  <si>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</si>
  <si>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</si>
  <si>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</si>
  <si>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</si>
  <si>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</si>
  <si>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</si>
  <si>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</si>
  <si>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</si>
  <si>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</si>
  <si>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</si>
  <si>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</si>
  <si>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</si>
  <si>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</si>
  <si>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</si>
  <si>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</si>
  <si>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</si>
  <si>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</si>
  <si>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</si>
  <si>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</si>
  <si>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</si>
  <si>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</si>
  <si>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</si>
  <si>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</si>
  <si>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</si>
  <si>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</si>
  <si>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</si>
  <si>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</si>
  <si>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</si>
  <si>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</si>
  <si>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</si>
  <si>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</si>
  <si>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</si>
  <si>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</si>
  <si>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</si>
  <si>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</si>
  <si>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</si>
  <si>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</si>
  <si>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</si>
  <si>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</si>
  <si>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</si>
  <si>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</si>
  <si>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</si>
  <si>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</si>
  <si>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</si>
  <si>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</si>
  <si>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</si>
  <si>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</si>
  <si>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</si>
  <si>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</si>
  <si>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</si>
  <si>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</si>
  <si>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</si>
  <si>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</si>
  <si>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</si>
  <si>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</si>
  <si>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</si>
  <si>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</si>
  <si>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</si>
  <si>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</si>
  <si>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</si>
  <si>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</si>
  <si>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</si>
  <si>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</si>
  <si>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</si>
  <si>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</si>
  <si>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</si>
  <si>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</si>
  <si>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</si>
  <si>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</si>
  <si>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</si>
  <si>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</si>
  <si>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</si>
  <si>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</si>
  <si>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</si>
  <si>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</si>
  <si>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</si>
  <si>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</si>
  <si>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</si>
  <si>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</si>
  <si>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</si>
  <si>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</si>
  <si>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</si>
  <si>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</si>
  <si>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</si>
  <si>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</si>
  <si>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</si>
  <si>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</si>
  <si>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</si>
  <si>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</si>
  <si>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</si>
  <si>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</si>
  <si>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</si>
  <si>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</si>
  <si>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</si>
  <si>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</si>
  <si>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</si>
  <si>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</si>
  <si>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</si>
  <si>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</si>
  <si>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</si>
  <si>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</si>
  <si>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</si>
  <si>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</si>
  <si>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</si>
  <si>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</si>
  <si>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</si>
  <si>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</si>
  <si>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</si>
  <si>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</si>
  <si>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</si>
  <si>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</si>
  <si>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</si>
  <si>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</si>
  <si>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</si>
  <si>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</si>
  <si>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</si>
  <si>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</si>
  <si>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</si>
  <si>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</si>
  <si>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</si>
  <si>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</si>
  <si>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</si>
  <si>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</si>
  <si>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</si>
  <si>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</si>
  <si>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</si>
  <si>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</si>
  <si>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</si>
  <si>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</si>
  <si>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</si>
  <si>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</si>
  <si>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</si>
  <si>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</si>
  <si>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</si>
  <si>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</si>
  <si>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</si>
  <si>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</si>
  <si>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</si>
  <si>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</si>
  <si>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</si>
  <si>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</si>
  <si>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</si>
  <si>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</si>
  <si>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</si>
  <si>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</si>
  <si>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</si>
  <si>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</si>
  <si>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</si>
  <si>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</si>
  <si>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</si>
  <si>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</si>
  <si>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</si>
  <si>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</si>
  <si>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</si>
  <si>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</si>
  <si>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</si>
  <si>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</si>
  <si>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</si>
  <si>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</si>
  <si>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</si>
  <si>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</si>
  <si>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</si>
  <si>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</si>
  <si>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</si>
  <si>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</si>
  <si>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</si>
  <si>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</si>
  <si>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</si>
  <si>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</si>
  <si>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</si>
  <si>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</si>
  <si>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</si>
  <si>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</si>
  <si>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</si>
  <si>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</si>
  <si>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</si>
  <si>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</si>
  <si>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</si>
  <si>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</si>
  <si>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</si>
  <si>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</si>
  <si>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</si>
  <si>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</si>
  <si>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</si>
  <si>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</si>
  <si>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</si>
  <si>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</si>
  <si>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</si>
  <si>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</si>
  <si>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</si>
  <si>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</si>
  <si>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</si>
  <si>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</si>
  <si>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</si>
  <si>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</si>
  <si>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</si>
  <si>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</si>
  <si>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</si>
  <si>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</si>
  <si>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</si>
  <si>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</si>
  <si>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</si>
  <si>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</si>
  <si>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</si>
  <si>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</si>
  <si>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</si>
  <si>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</si>
  <si>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</si>
  <si>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</si>
  <si>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</si>
  <si>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</si>
  <si>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</si>
  <si>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</si>
  <si>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</si>
  <si>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</si>
  <si>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</si>
  <si>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</si>
  <si>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</si>
  <si>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</si>
  <si>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</si>
  <si>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</si>
  <si>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</si>
  <si>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</si>
  <si>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</si>
  <si>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</si>
  <si>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</si>
  <si>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</si>
  <si>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</si>
  <si>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</si>
  <si>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</si>
  <si>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</si>
  <si>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</si>
  <si>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</si>
  <si>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</si>
  <si>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</si>
  <si>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</si>
  <si>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</si>
  <si>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</si>
  <si>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</si>
  <si>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</si>
  <si>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</si>
  <si>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</si>
  <si>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</si>
  <si>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</si>
  <si>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</si>
  <si>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</si>
  <si>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</si>
  <si>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</si>
  <si>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</si>
  <si>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</si>
  <si>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</si>
  <si>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</si>
  <si>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</si>
  <si>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</si>
  <si>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</si>
  <si>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</si>
  <si>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</si>
  <si>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</si>
  <si>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</si>
  <si>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</si>
  <si>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</si>
  <si>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</si>
  <si>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</si>
  <si>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</si>
  <si>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</si>
  <si>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</si>
  <si>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</si>
  <si>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</si>
  <si>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</si>
  <si>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</si>
  <si>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</si>
  <si>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</si>
  <si>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</si>
  <si>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</si>
  <si>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</si>
  <si>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</si>
  <si>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</si>
  <si>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</si>
  <si>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</si>
  <si>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</si>
  <si>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</si>
  <si>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</si>
  <si>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</si>
  <si>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</si>
  <si>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</si>
  <si>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</si>
  <si>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</si>
  <si>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</si>
  <si>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</si>
  <si>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</si>
  <si>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</si>
  <si>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</si>
  <si>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</si>
  <si>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</si>
  <si>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</si>
  <si>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</si>
  <si>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</si>
  <si>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</si>
  <si>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</si>
  <si>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</si>
  <si>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</si>
  <si>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</si>
  <si>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</si>
  <si>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</si>
  <si>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</si>
  <si>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</si>
  <si>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</si>
  <si>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</si>
  <si>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</si>
  <si>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</si>
  <si>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</si>
  <si>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</si>
  <si>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</si>
  <si>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</si>
  <si>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</si>
  <si>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</si>
  <si>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</si>
  <si>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</si>
  <si>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</si>
  <si>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</si>
  <si>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</si>
  <si>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</si>
  <si>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</si>
  <si>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</si>
  <si>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</si>
  <si>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</si>
  <si>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</si>
  <si>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</si>
  <si>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</si>
  <si>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</si>
  <si>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</si>
  <si>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</si>
  <si>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</si>
  <si>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</si>
  <si>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</si>
  <si>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</si>
  <si>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</si>
  <si>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</si>
  <si>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</si>
  <si>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</si>
  <si>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</si>
  <si>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</si>
  <si>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</si>
  <si>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</si>
  <si>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</si>
  <si>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</si>
  <si>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</si>
  <si>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</si>
  <si>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</si>
  <si>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</si>
  <si>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</si>
  <si>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</si>
  <si>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</si>
  <si>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</si>
  <si>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</si>
  <si>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</si>
  <si>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</si>
  <si>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</si>
  <si>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</si>
  <si>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</si>
  <si>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</si>
  <si>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</si>
  <si>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</si>
  <si>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</si>
  <si>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</si>
  <si>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</si>
  <si>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</si>
  <si>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</si>
  <si>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</si>
  <si>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</si>
  <si>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</si>
  <si>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</si>
  <si>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</si>
  <si>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</si>
  <si>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</si>
  <si>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</si>
  <si>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</si>
  <si>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</si>
  <si>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</si>
  <si>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</si>
  <si>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</si>
  <si>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</si>
  <si>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</si>
  <si>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</si>
  <si>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</si>
  <si>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</si>
  <si>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</si>
  <si>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</si>
  <si>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</si>
  <si>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</si>
  <si>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</si>
  <si>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</si>
  <si>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</si>
  <si>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</si>
  <si>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</si>
  <si>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</si>
  <si>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</si>
  <si>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</si>
  <si>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</si>
  <si>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</si>
  <si>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</si>
  <si>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</si>
  <si>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</si>
  <si>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</si>
  <si>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</si>
  <si>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</si>
  <si>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</si>
  <si>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</si>
  <si>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</si>
  <si>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</si>
  <si>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</si>
  <si>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</si>
  <si>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</si>
  <si>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</si>
  <si>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</si>
  <si>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</si>
  <si>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</si>
  <si>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</si>
  <si>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</si>
  <si>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</si>
  <si>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</si>
  <si>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</si>
  <si>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</si>
  <si>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</si>
  <si>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</si>
  <si>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</si>
  <si>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</si>
  <si>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</si>
  <si>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</si>
  <si>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</si>
  <si>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</si>
  <si>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</si>
  <si>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</si>
  <si>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</si>
  <si>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</si>
  <si>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</si>
  <si>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</si>
  <si>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</si>
  <si>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</si>
  <si>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</si>
  <si>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</si>
  <si>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</si>
  <si>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</si>
  <si>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</si>
  <si>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</si>
  <si>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</si>
  <si>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</si>
  <si>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</si>
  <si>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</si>
  <si>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</si>
  <si>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</si>
  <si>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</si>
  <si>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</si>
  <si>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</si>
  <si>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</si>
  <si>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</si>
  <si>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</si>
  <si>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</si>
  <si>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</si>
  <si>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</si>
  <si>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</si>
  <si>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</si>
  <si>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</si>
  <si>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</si>
  <si>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</si>
  <si>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</si>
  <si>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</si>
  <si>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</si>
  <si>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</si>
  <si>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</si>
  <si>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</si>
  <si>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</si>
  <si>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</si>
  <si>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</si>
  <si>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</si>
  <si>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</si>
  <si>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</si>
  <si>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</si>
  <si>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</si>
  <si>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</si>
  <si>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</si>
  <si>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</si>
  <si>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</si>
  <si>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</si>
  <si>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</si>
  <si>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</si>
  <si>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</si>
  <si>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</si>
  <si>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</si>
  <si>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</si>
  <si>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</si>
  <si>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</si>
  <si>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</si>
  <si>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</si>
  <si>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</si>
  <si>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</si>
  <si>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</si>
  <si>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</si>
  <si>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</si>
  <si>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</si>
  <si>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</si>
  <si>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</si>
  <si>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</si>
  <si>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</si>
  <si>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</si>
  <si>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</si>
  <si>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</si>
  <si>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</si>
  <si>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</si>
  <si>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</si>
  <si>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</si>
  <si>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</si>
  <si>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</si>
  <si>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</si>
  <si>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</si>
  <si>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</si>
  <si>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</si>
  <si>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</si>
  <si>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</si>
  <si>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</si>
  <si>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</si>
  <si>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</si>
  <si>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</si>
  <si>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</si>
  <si>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</si>
  <si>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</si>
  <si>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</si>
  <si>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</si>
  <si>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</si>
  <si>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</si>
  <si>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</si>
  <si>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</si>
  <si>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</si>
  <si>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</si>
  <si>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</si>
  <si>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</si>
  <si>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</si>
  <si>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</si>
  <si>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</si>
  <si>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</si>
  <si>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</si>
  <si>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</si>
  <si>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</si>
  <si>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</si>
  <si>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</si>
  <si>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</si>
  <si>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</si>
  <si>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</si>
  <si>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</si>
  <si>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</si>
  <si>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</si>
  <si>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</si>
  <si>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</si>
  <si>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</si>
  <si>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</si>
  <si>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</si>
  <si>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</si>
  <si>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</si>
  <si>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</si>
  <si>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</si>
  <si>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</si>
  <si>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</si>
  <si>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</si>
  <si>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</si>
  <si>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</si>
  <si>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</si>
  <si>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</si>
  <si>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</si>
  <si>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</si>
  <si>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</si>
  <si>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</si>
  <si>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</si>
  <si>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</si>
  <si>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</si>
  <si>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</si>
  <si>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</si>
  <si>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</si>
  <si>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</si>
  <si>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</si>
  <si>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</si>
  <si>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</si>
  <si>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</si>
  <si>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</si>
  <si>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</si>
  <si>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</si>
  <si>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</si>
  <si>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</si>
  <si>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</si>
  <si>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</si>
  <si>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</si>
  <si>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</si>
  <si>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</si>
  <si>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</si>
  <si>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</si>
  <si>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</si>
  <si>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</si>
  <si>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</si>
  <si>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</si>
  <si>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</si>
  <si>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</si>
  <si>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</si>
  <si>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</si>
  <si>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</si>
  <si>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</si>
  <si>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</si>
  <si>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</si>
  <si>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</si>
  <si>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</si>
  <si>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</si>
  <si>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</si>
  <si>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</si>
  <si>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</si>
  <si>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</si>
  <si>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</si>
  <si>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</si>
  <si>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</si>
  <si>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</si>
  <si>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</si>
  <si>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</si>
  <si>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</si>
  <si>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</si>
  <si>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</si>
  <si>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</si>
  <si>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</si>
  <si>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</si>
  <si>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</si>
  <si>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</si>
  <si>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</si>
  <si>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</si>
  <si>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</si>
  <si>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</si>
  <si>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</si>
  <si>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</si>
  <si>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</si>
  <si>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</si>
  <si>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</si>
  <si>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</si>
  <si>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</si>
  <si>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</si>
  <si>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</si>
  <si>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</si>
  <si>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</si>
  <si>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</si>
  <si>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</si>
  <si>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</si>
  <si>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</si>
  <si>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</si>
  <si>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</si>
  <si>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</si>
  <si>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</si>
  <si>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</si>
  <si>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</si>
  <si>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</si>
  <si>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</si>
  <si>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</si>
  <si>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</si>
  <si>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</si>
  <si>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</si>
  <si>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</si>
  <si>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</si>
  <si>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</si>
  <si>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</si>
  <si>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</si>
  <si>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</si>
  <si>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</si>
  <si>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</si>
  <si>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</si>
  <si>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</si>
  <si>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</si>
  <si>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</si>
  <si>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</si>
  <si>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</si>
  <si>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</si>
  <si>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</si>
  <si>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</si>
  <si>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</si>
  <si>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</si>
  <si>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</si>
  <si>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</si>
  <si>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</si>
  <si>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</si>
  <si>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</si>
  <si>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</si>
  <si>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</si>
  <si>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</si>
  <si>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</si>
  <si>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</si>
  <si>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</si>
  <si>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</si>
  <si>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</si>
  <si>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</si>
  <si>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</si>
  <si>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</si>
  <si>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</si>
  <si>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</si>
  <si>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</si>
  <si>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</si>
  <si>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</si>
  <si>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</si>
  <si>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</si>
  <si>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</si>
  <si>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</si>
  <si>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</si>
  <si>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</si>
  <si>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</si>
  <si>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</si>
  <si>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</si>
  <si>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</si>
  <si>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</si>
  <si>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</si>
  <si>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</si>
  <si>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</si>
  <si>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</si>
  <si>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</si>
  <si>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</si>
  <si>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</si>
  <si>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</si>
  <si>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</si>
  <si>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</si>
  <si>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</si>
  <si>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</si>
  <si>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</si>
  <si>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</si>
  <si>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</si>
  <si>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</si>
  <si>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</si>
  <si>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</si>
  <si>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</si>
  <si>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</si>
  <si>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</si>
  <si>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</si>
  <si>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</si>
  <si>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</si>
  <si>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</si>
  <si>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</si>
  <si>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</si>
  <si>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</si>
  <si>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</si>
  <si>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</si>
  <si>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</si>
  <si>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</si>
  <si>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</si>
  <si>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</si>
  <si>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</si>
  <si>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</si>
  <si>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</si>
  <si>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</si>
  <si>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</si>
  <si>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</si>
  <si>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</si>
  <si>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</si>
  <si>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</si>
  <si>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</si>
  <si>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</si>
  <si>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</si>
  <si>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</si>
  <si>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</si>
  <si>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</si>
  <si>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</si>
  <si>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</si>
  <si>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</si>
  <si>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</si>
  <si>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</si>
  <si>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</si>
  <si>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</si>
  <si>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</si>
  <si>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</si>
  <si>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</si>
  <si>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</si>
  <si>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</si>
  <si>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</si>
  <si>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</si>
  <si>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</si>
  <si>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</si>
  <si>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</si>
  <si>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</si>
  <si>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</si>
  <si>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</si>
  <si>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</si>
  <si>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</si>
  <si>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</si>
  <si>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</si>
  <si>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</si>
  <si>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</si>
  <si>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</si>
  <si>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</si>
  <si>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</si>
  <si>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</si>
  <si>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</si>
  <si>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</si>
  <si>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</si>
  <si>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</si>
  <si>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</si>
  <si>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</si>
  <si>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</si>
  <si>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</si>
  <si>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</si>
  <si>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</si>
  <si>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</si>
  <si>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</si>
  <si>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</si>
  <si>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</si>
  <si>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</si>
  <si>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</si>
  <si>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</si>
  <si>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</si>
  <si>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</si>
  <si>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</si>
  <si>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</si>
  <si>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</si>
  <si>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</si>
  <si>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</si>
  <si>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</si>
  <si>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</si>
  <si>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</si>
  <si>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</si>
  <si>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</si>
  <si>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</si>
  <si>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</si>
  <si>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</si>
  <si>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</si>
  <si>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</si>
  <si>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</si>
  <si>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</si>
  <si>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</si>
  <si>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</si>
  <si>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</si>
  <si>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</si>
  <si>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</si>
  <si>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</si>
  <si>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</si>
  <si>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</si>
  <si>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</si>
  <si>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</si>
  <si>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</si>
  <si>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</si>
  <si>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</si>
  <si>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</si>
  <si>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</si>
  <si>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</si>
  <si>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</si>
  <si>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</si>
  <si>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</si>
  <si>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</si>
  <si>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</si>
  <si>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</si>
  <si>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</si>
  <si>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</si>
  <si>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</si>
  <si>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</si>
  <si>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</si>
  <si>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</si>
  <si>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</si>
  <si>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</si>
  <si>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</si>
  <si>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</si>
  <si>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</si>
  <si>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</si>
  <si>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</si>
  <si>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</si>
  <si>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</si>
  <si>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</si>
  <si>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</si>
  <si>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</si>
  <si>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</si>
  <si>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</si>
  <si>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</si>
  <si>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</si>
  <si>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</si>
  <si>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</si>
  <si>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</si>
  <si>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</si>
  <si>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</si>
  <si>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</si>
  <si>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</si>
  <si>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</si>
  <si>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</si>
  <si>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</si>
  <si>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</si>
  <si>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</si>
  <si>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</si>
  <si>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</si>
  <si>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</si>
  <si>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</si>
  <si>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</si>
  <si>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</si>
  <si>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</si>
  <si>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</si>
  <si>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</si>
  <si>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</si>
  <si>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</si>
  <si>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</si>
  <si>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</si>
  <si>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</si>
  <si>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</si>
  <si>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</si>
  <si>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</si>
  <si>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</si>
  <si>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</si>
  <si>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</si>
  <si>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</si>
  <si>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</si>
  <si>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</si>
  <si>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</si>
  <si>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</si>
  <si>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</si>
  <si>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</si>
  <si>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</si>
  <si>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</si>
  <si>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</si>
  <si>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</si>
  <si>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</si>
  <si>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</si>
  <si>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</si>
  <si>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</si>
  <si>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</si>
  <si>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</si>
  <si>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</si>
  <si>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</si>
  <si>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</si>
  <si>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</si>
  <si>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</si>
  <si>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</si>
  <si>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</si>
  <si>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</si>
  <si>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</si>
  <si>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</si>
  <si>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</si>
  <si>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</si>
  <si>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</si>
  <si>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</si>
  <si>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</si>
  <si>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</si>
  <si>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</si>
  <si>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</si>
  <si>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</si>
  <si>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</si>
  <si>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</si>
  <si>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</si>
  <si>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</si>
  <si>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</si>
  <si>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</si>
  <si>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</si>
  <si>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</si>
  <si>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</si>
  <si>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</si>
  <si>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</si>
  <si>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</si>
  <si>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</si>
  <si>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</si>
  <si>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</si>
  <si>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</si>
  <si>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</si>
  <si>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</si>
  <si>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</si>
  <si>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</si>
  <si>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</si>
  <si>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</si>
  <si>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</si>
  <si>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</si>
  <si>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</si>
  <si>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</si>
  <si>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</si>
  <si>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</si>
  <si>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</si>
  <si>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</si>
  <si>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</si>
  <si>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</si>
  <si>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</si>
  <si>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</si>
  <si>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</si>
  <si>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</si>
  <si>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</si>
  <si>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</si>
  <si>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</si>
  <si>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</si>
  <si>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</si>
  <si>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</si>
  <si>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</si>
  <si>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</si>
  <si>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</si>
  <si>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</si>
  <si>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</si>
  <si>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</si>
  <si>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</si>
  <si>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</si>
  <si>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</si>
  <si>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</si>
  <si>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</si>
  <si>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</si>
  <si>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</si>
  <si>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</si>
  <si>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</si>
  <si>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</si>
  <si>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</si>
  <si>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</si>
  <si>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</si>
  <si>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</si>
  <si>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</si>
  <si>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</si>
  <si>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</si>
  <si>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</si>
  <si>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</si>
  <si>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</si>
  <si>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</si>
  <si>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</si>
  <si>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</si>
  <si>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</si>
  <si>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</si>
  <si>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</si>
  <si>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</si>
  <si>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</si>
  <si>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</si>
  <si>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</si>
  <si>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</si>
  <si>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</si>
  <si>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</si>
  <si>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</si>
  <si>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</si>
  <si>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</si>
  <si>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</si>
  <si>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</si>
  <si>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</si>
  <si>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</si>
  <si>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</si>
  <si>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</si>
  <si>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</si>
  <si>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</si>
  <si>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</si>
  <si>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</si>
  <si>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</si>
  <si>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</si>
  <si>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</si>
  <si>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</si>
  <si>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</si>
  <si>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</si>
  <si>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</si>
  <si>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</si>
  <si>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</si>
  <si>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</si>
  <si>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</si>
  <si>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</si>
  <si>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</si>
  <si>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</si>
  <si>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</si>
  <si>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</si>
  <si>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</si>
  <si>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</si>
  <si>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</si>
  <si>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</si>
  <si>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</si>
  <si>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</si>
  <si>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</si>
  <si>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</si>
  <si>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</si>
  <si>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</si>
  <si>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</si>
  <si>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</si>
  <si>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</si>
  <si>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</si>
  <si>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</si>
  <si>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</si>
  <si>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</si>
  <si>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</si>
  <si>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</si>
  <si>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</si>
  <si>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</si>
  <si>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</si>
  <si>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</si>
  <si>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</si>
  <si>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</si>
  <si>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</si>
  <si>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</si>
  <si>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</si>
  <si>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</si>
  <si>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</si>
  <si>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</si>
  <si>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</si>
  <si>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</si>
  <si>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</si>
  <si>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</si>
  <si>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</si>
  <si>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</si>
  <si>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</si>
  <si>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</si>
  <si>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</si>
  <si>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</si>
  <si>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</si>
  <si>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</si>
  <si>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</si>
  <si>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</si>
  <si>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</si>
  <si>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</si>
  <si>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</si>
  <si>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</si>
  <si>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</si>
  <si>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</si>
  <si>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</si>
  <si>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</si>
  <si>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</si>
  <si>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</si>
  <si>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</si>
  <si>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</si>
  <si>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</si>
  <si>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</si>
  <si>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</si>
  <si>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</si>
  <si>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</si>
  <si>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</si>
  <si>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</si>
  <si>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</si>
  <si>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</si>
  <si>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</si>
  <si>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</si>
  <si>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</si>
  <si>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</si>
  <si>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</si>
  <si>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</si>
  <si>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</si>
  <si>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</si>
  <si>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</si>
  <si>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</si>
  <si>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</si>
  <si>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</si>
  <si>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</si>
  <si>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</si>
  <si>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</si>
  <si>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</si>
  <si>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</si>
  <si>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</si>
  <si>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</si>
  <si>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</si>
  <si>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</si>
  <si>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</si>
  <si>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</si>
  <si>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</si>
  <si>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</si>
  <si>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</si>
  <si>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</si>
  <si>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</si>
  <si>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</si>
  <si>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</si>
  <si>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</si>
  <si>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</si>
  <si>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</si>
  <si>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</si>
  <si>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</si>
  <si>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</si>
  <si>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</si>
  <si>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</si>
  <si>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</si>
  <si>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</si>
  <si>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</si>
  <si>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</si>
  <si>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</si>
  <si>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</si>
  <si>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</si>
  <si>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</si>
  <si>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</si>
  <si>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</si>
  <si>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</si>
  <si>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</si>
  <si>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</si>
  <si>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</si>
  <si>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</si>
  <si>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</si>
  <si>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</si>
  <si>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</si>
  <si>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</si>
  <si>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</si>
  <si>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</si>
  <si>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</si>
  <si>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</si>
  <si>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</si>
  <si>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</si>
  <si>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</si>
  <si>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</si>
  <si>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</si>
  <si>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</si>
  <si>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</si>
  <si>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</si>
  <si>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</si>
  <si>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</si>
  <si>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</si>
  <si>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</si>
  <si>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</si>
  <si>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</si>
  <si>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</si>
  <si>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</si>
  <si>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</si>
  <si>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</si>
  <si>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</si>
  <si>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</si>
  <si>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</si>
  <si>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</si>
  <si>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</si>
  <si>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</si>
  <si>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</si>
  <si>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</si>
  <si>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</si>
  <si>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</si>
  <si>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</si>
  <si>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</si>
  <si>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</si>
  <si>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</si>
  <si>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</si>
  <si>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</si>
  <si>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</si>
  <si>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</si>
  <si>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</si>
  <si>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</si>
  <si>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</si>
  <si>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</si>
  <si>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</si>
  <si>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</si>
  <si>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</si>
  <si>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</si>
  <si>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</si>
  <si>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</si>
  <si>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</si>
  <si>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</si>
  <si>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</si>
  <si>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</si>
  <si>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</si>
  <si>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</si>
  <si>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</si>
  <si>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</si>
  <si>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</si>
  <si>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</si>
  <si>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</si>
  <si>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</si>
  <si>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</si>
  <si>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</si>
  <si>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</si>
  <si>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</si>
  <si>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</si>
  <si>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</si>
  <si>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</si>
  <si>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</si>
  <si>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</si>
  <si>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</si>
  <si>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</si>
  <si>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</si>
  <si>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</si>
  <si>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</si>
  <si>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</si>
  <si>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</si>
  <si>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</si>
  <si>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</si>
  <si>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</si>
  <si>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</si>
  <si>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</si>
  <si>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</si>
  <si>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</si>
  <si>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</si>
  <si>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</si>
  <si>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</si>
  <si>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</si>
  <si>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</si>
  <si>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</si>
  <si>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</si>
  <si>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</si>
  <si>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</si>
  <si>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</si>
  <si>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</si>
  <si>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</si>
  <si>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</si>
  <si>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</si>
  <si>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</si>
  <si>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</si>
  <si>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</si>
  <si>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</si>
  <si>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</si>
  <si>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</si>
  <si>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</si>
  <si>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</si>
  <si>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</si>
  <si>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</si>
  <si>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</si>
  <si>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</si>
  <si>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</si>
  <si>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</si>
  <si>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</si>
  <si>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</si>
  <si>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</si>
  <si>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</si>
  <si>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</si>
  <si>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</si>
  <si>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</si>
  <si>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</si>
  <si>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</si>
  <si>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</si>
  <si>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</si>
  <si>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</si>
  <si>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</si>
  <si>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</si>
  <si>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</si>
  <si>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</si>
  <si>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</si>
  <si>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</si>
  <si>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</si>
  <si>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</si>
  <si>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</si>
  <si>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</si>
  <si>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</si>
  <si>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</si>
  <si>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</si>
  <si>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</si>
  <si>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</si>
  <si>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</si>
  <si>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</si>
  <si>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</si>
  <si>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</si>
  <si>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</si>
  <si>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</si>
  <si>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</si>
  <si>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</si>
  <si>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</si>
  <si>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</si>
  <si>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</si>
  <si>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</si>
  <si>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</si>
  <si>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</si>
  <si>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</si>
  <si>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</si>
  <si>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</si>
  <si>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</si>
  <si>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</si>
  <si>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</si>
  <si>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</si>
  <si>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</si>
  <si>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</si>
  <si>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</si>
  <si>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</si>
  <si>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</si>
  <si>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</si>
  <si>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</si>
  <si>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</si>
  <si>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</si>
  <si>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</si>
  <si>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</si>
  <si>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</si>
  <si>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</si>
  <si>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</si>
  <si>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</si>
  <si>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</si>
  <si>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</si>
  <si>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</si>
  <si>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</si>
  <si>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</si>
  <si>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</si>
  <si>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</si>
  <si>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</si>
  <si>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</si>
  <si>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</si>
  <si>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</si>
  <si>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</si>
  <si>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</si>
  <si>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</si>
  <si>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</si>
  <si>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</si>
  <si>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</si>
  <si>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</si>
  <si>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</si>
  <si>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</si>
  <si>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</si>
  <si>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</si>
  <si>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</si>
  <si>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</si>
  <si>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</si>
  <si>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</si>
  <si>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</si>
  <si>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</si>
  <si>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</si>
  <si>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</si>
  <si>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</si>
  <si>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</si>
  <si>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</si>
  <si>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</si>
  <si>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</si>
  <si>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</si>
  <si>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</si>
  <si>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</si>
  <si>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</si>
  <si>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</si>
  <si>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</si>
  <si>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</si>
  <si>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</si>
  <si>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</si>
  <si>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</si>
  <si>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</si>
  <si>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</si>
  <si>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</si>
  <si>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</si>
  <si>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</si>
  <si>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</si>
  <si>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</si>
  <si>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</si>
  <si>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</si>
  <si>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</si>
  <si>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</si>
  <si>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</si>
  <si>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</si>
  <si>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</si>
  <si>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</si>
  <si>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</si>
  <si>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</si>
  <si>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</si>
  <si>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</si>
  <si>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</si>
  <si>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</si>
  <si>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</si>
  <si>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</si>
  <si>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</si>
  <si>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</si>
  <si>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</si>
  <si>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</si>
  <si>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</si>
  <si>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</si>
  <si>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</si>
  <si>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</si>
  <si>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</si>
  <si>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</si>
  <si>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</si>
  <si>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</si>
  <si>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</si>
  <si>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</si>
  <si>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</si>
  <si>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</si>
  <si>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</si>
  <si>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</si>
  <si>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</si>
  <si>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</si>
  <si>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</si>
  <si>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</si>
  <si>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</si>
  <si>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</si>
  <si>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</si>
  <si>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</si>
  <si>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</si>
  <si>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</si>
  <si>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</si>
  <si>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</si>
  <si>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</si>
  <si>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</si>
  <si>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</si>
  <si>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</si>
  <si>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</si>
  <si>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</si>
  <si>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</si>
  <si>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</si>
  <si>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</si>
  <si>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</si>
  <si>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</si>
  <si>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</si>
  <si>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</si>
  <si>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</si>
  <si>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</si>
  <si>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</si>
  <si>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</si>
  <si>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</si>
  <si>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</si>
  <si>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</si>
  <si>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</si>
  <si>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</si>
  <si>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</si>
  <si>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</si>
  <si>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</si>
  <si>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</si>
  <si>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</si>
  <si>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</si>
  <si>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</si>
  <si>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</si>
  <si>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</si>
  <si>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</si>
  <si>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</si>
  <si>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</si>
  <si>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</si>
  <si>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</si>
  <si>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</si>
  <si>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</si>
  <si>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</si>
  <si>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</si>
  <si>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</si>
  <si>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</si>
  <si>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</si>
  <si>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</si>
  <si>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</si>
  <si>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</si>
  <si>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</si>
  <si>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</si>
  <si>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</si>
  <si>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</si>
  <si>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</si>
  <si>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</si>
  <si>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</si>
  <si>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</si>
  <si>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</si>
  <si>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</si>
  <si>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</si>
  <si>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</si>
  <si>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</si>
  <si>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</si>
  <si>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</si>
  <si>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</si>
  <si>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</si>
  <si>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</si>
  <si>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</si>
  <si>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</si>
  <si>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</si>
  <si>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</si>
  <si>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</si>
  <si>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</si>
  <si>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</si>
  <si>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</si>
  <si>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</si>
  <si>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</si>
  <si>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</si>
  <si>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</si>
  <si>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</si>
  <si>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</si>
  <si>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</si>
  <si>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</si>
  <si>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</si>
  <si>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</si>
  <si>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</si>
  <si>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</si>
  <si>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</si>
  <si>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</si>
  <si>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</si>
  <si>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</si>
  <si>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</si>
  <si>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</si>
  <si>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</si>
  <si>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</si>
  <si>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</si>
  <si>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</si>
  <si>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</si>
  <si>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</si>
  <si>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</si>
  <si>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</si>
  <si>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</si>
  <si>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</si>
  <si>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</si>
  <si>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</si>
  <si>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</si>
  <si>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</si>
  <si>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</si>
  <si>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</si>
  <si>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</si>
  <si>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</si>
  <si>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</si>
  <si>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</si>
  <si>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</si>
  <si>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</si>
  <si>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</si>
  <si>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</si>
  <si>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</si>
  <si>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</si>
  <si>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</si>
  <si>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</si>
  <si>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</si>
  <si>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</si>
  <si>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</si>
  <si>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</si>
  <si>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</si>
  <si>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</si>
  <si>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</si>
  <si>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</si>
  <si>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</si>
  <si>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</si>
  <si>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</si>
  <si>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</si>
  <si>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</si>
  <si>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</si>
  <si>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</si>
  <si>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</si>
  <si>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</si>
  <si>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</si>
  <si>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</si>
  <si>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</si>
  <si>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</si>
  <si>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</si>
  <si>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</si>
  <si>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</si>
  <si>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</si>
  <si>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</si>
  <si>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</si>
  <si>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</si>
  <si>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</si>
  <si>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</si>
  <si>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</si>
  <si>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</si>
  <si>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</si>
  <si>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</si>
  <si>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</si>
  <si>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</si>
  <si>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</si>
  <si>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</si>
  <si>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</si>
  <si>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</si>
  <si>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</si>
  <si>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</si>
  <si>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</si>
  <si>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</si>
  <si>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</si>
  <si>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</si>
  <si>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</si>
  <si>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</si>
  <si>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</si>
  <si>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</si>
  <si>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</si>
  <si>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</si>
  <si>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</si>
  <si>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</si>
  <si>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</si>
  <si>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</si>
  <si>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</si>
  <si>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</si>
  <si>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</si>
  <si>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</si>
  <si>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</si>
  <si>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</si>
  <si>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</si>
  <si>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</si>
  <si>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</si>
  <si>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</si>
  <si>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</si>
  <si>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</si>
  <si>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</si>
  <si>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</si>
  <si>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</si>
  <si>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</si>
  <si>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</si>
  <si>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</si>
  <si>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</si>
  <si>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</si>
  <si>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</si>
  <si>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</si>
  <si>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</si>
  <si>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</si>
  <si>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</si>
  <si>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</si>
  <si>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</si>
  <si>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</si>
  <si>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</si>
  <si>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</si>
  <si>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</si>
  <si>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</si>
  <si>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</si>
  <si>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</si>
  <si>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</si>
  <si>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</si>
  <si>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</si>
  <si>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</si>
  <si>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</si>
  <si>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</si>
  <si>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</si>
  <si>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</si>
  <si>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</si>
  <si>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</si>
  <si>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</si>
  <si>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</si>
  <si>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</si>
  <si>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</si>
  <si>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</si>
  <si>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</si>
  <si>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</si>
  <si>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</si>
  <si>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</si>
  <si>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</si>
  <si>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</si>
  <si>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</si>
  <si>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</si>
  <si>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</si>
  <si>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</si>
  <si>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</si>
  <si>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</si>
  <si>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</si>
  <si>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</si>
  <si>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</si>
  <si>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</si>
  <si>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</si>
  <si>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</si>
  <si>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</si>
  <si>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</si>
  <si>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</si>
  <si>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</si>
  <si>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</si>
  <si>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</si>
  <si>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</si>
  <si>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</si>
  <si>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</si>
  <si>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</si>
  <si>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</si>
  <si>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</si>
  <si>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</si>
  <si>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</si>
  <si>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</si>
  <si>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</si>
  <si>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</si>
  <si>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</si>
  <si>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</si>
  <si>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</si>
  <si>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</si>
  <si>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</si>
  <si>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</si>
  <si>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</si>
  <si>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</si>
  <si>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</si>
  <si>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</si>
  <si>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</si>
  <si>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</si>
  <si>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</si>
  <si>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</si>
  <si>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</si>
  <si>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</si>
  <si>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</si>
  <si>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</si>
  <si>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</si>
  <si>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</si>
  <si>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</si>
  <si>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</si>
  <si>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</si>
  <si>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</si>
  <si>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</si>
  <si>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</si>
  <si>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</si>
  <si>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</si>
  <si>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</si>
  <si>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</si>
  <si>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</si>
  <si>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</si>
  <si>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</si>
  <si>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</si>
  <si>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</si>
  <si>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</si>
  <si>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</si>
  <si>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</si>
  <si>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</si>
  <si>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</si>
  <si>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</si>
  <si>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</si>
  <si>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</si>
  <si>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</si>
  <si>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</si>
  <si>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</si>
  <si>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</si>
  <si>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</si>
  <si>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</si>
  <si>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</si>
  <si>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</si>
  <si>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</si>
  <si>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</si>
  <si>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</si>
  <si>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</si>
  <si>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</si>
  <si>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</si>
  <si>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</si>
  <si>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</si>
  <si>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</si>
  <si>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</si>
  <si>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</si>
  <si>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</si>
  <si>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</si>
  <si>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</si>
  <si>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</si>
  <si>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</si>
  <si>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</si>
  <si>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</si>
  <si>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</si>
  <si>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</si>
  <si>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</si>
  <si>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</si>
  <si>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</si>
  <si>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</si>
  <si>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</si>
  <si>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</si>
  <si>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</si>
  <si>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</si>
  <si>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</si>
  <si>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</si>
  <si>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</si>
  <si>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</si>
  <si>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</si>
  <si>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</si>
  <si>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</si>
  <si>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</si>
  <si>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</si>
  <si>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</si>
  <si>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</si>
  <si>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</si>
  <si>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</si>
  <si>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</si>
  <si>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</si>
  <si>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</si>
  <si>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</si>
  <si>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</si>
  <si>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</si>
  <si>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</si>
  <si>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</si>
  <si>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</si>
  <si>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</si>
  <si>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</si>
  <si>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</si>
  <si>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</si>
  <si>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</si>
  <si>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</si>
  <si>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</si>
  <si>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</si>
  <si>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</si>
  <si>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</si>
  <si>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</si>
  <si>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</si>
  <si>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</si>
  <si>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</si>
  <si>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</si>
  <si>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</si>
  <si>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</si>
  <si>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</si>
  <si>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</si>
  <si>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</si>
  <si>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</si>
  <si>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</si>
  <si>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</si>
  <si>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</si>
  <si>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</si>
  <si>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</si>
  <si>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</si>
  <si>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</si>
  <si>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</si>
  <si>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</si>
  <si>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</si>
  <si>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</si>
  <si>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</si>
  <si>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</si>
  <si>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</si>
  <si>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</si>
  <si>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</si>
  <si>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</si>
  <si>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</si>
  <si>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</si>
  <si>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</si>
  <si>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</si>
  <si>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</si>
  <si>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</si>
  <si>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</si>
  <si>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</si>
  <si>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</si>
  <si>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</si>
  <si>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</si>
  <si>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</si>
  <si>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</si>
  <si>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</si>
  <si>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</si>
  <si>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</si>
  <si>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</si>
  <si>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</si>
  <si>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</si>
  <si>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</si>
  <si>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</si>
  <si>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</si>
  <si>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</si>
  <si>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</si>
  <si>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</si>
  <si>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</si>
  <si>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</si>
  <si>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</si>
  <si>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</si>
  <si>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</si>
  <si>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</si>
  <si>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</si>
  <si>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</si>
  <si>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</si>
  <si>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</si>
  <si>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</si>
  <si>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</si>
  <si>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</si>
  <si>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</si>
  <si>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</si>
  <si>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</si>
  <si>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</si>
  <si>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</si>
  <si>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</si>
  <si>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</si>
  <si>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</si>
  <si>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</si>
  <si>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</si>
  <si>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</si>
  <si>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</si>
  <si>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</si>
  <si>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</si>
  <si>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</si>
  <si>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</si>
  <si>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</si>
  <si>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</si>
  <si>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</si>
  <si>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</si>
  <si>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</si>
  <si>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</si>
  <si>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</si>
  <si>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</si>
  <si>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</si>
  <si>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</si>
  <si>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</si>
  <si>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</si>
  <si>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</si>
  <si>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</si>
  <si>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</si>
  <si>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</si>
  <si>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</si>
  <si>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</si>
  <si>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</si>
  <si>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</si>
  <si>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</si>
  <si>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</si>
  <si>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</si>
  <si>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</si>
  <si>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</si>
  <si>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</si>
  <si>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</si>
  <si>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</si>
  <si>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</si>
  <si>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</si>
  <si>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</si>
  <si>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</si>
  <si>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</si>
  <si>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</si>
  <si>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</si>
  <si>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</si>
  <si>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</si>
  <si>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</si>
  <si>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</si>
  <si>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</si>
  <si>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</si>
  <si>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</si>
  <si>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</si>
  <si>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</si>
  <si>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</si>
  <si>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</si>
  <si>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</si>
  <si>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</si>
  <si>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</si>
  <si>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</si>
  <si>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</si>
  <si>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</si>
  <si>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</si>
  <si>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</si>
  <si>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</si>
  <si>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</si>
  <si>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</si>
  <si>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</si>
  <si>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</si>
  <si>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</si>
  <si>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</si>
  <si>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</si>
  <si>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</si>
  <si>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</si>
  <si>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</si>
  <si>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</si>
  <si>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</si>
  <si>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</si>
  <si>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</si>
  <si>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</si>
  <si>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</si>
  <si>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</si>
  <si>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</si>
  <si>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</si>
  <si>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</si>
  <si>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</si>
  <si>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</si>
  <si>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</si>
  <si>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</si>
  <si>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</si>
  <si>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</si>
  <si>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</si>
  <si>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</si>
  <si>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</si>
  <si>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</si>
  <si>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</si>
  <si>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</si>
  <si>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</si>
  <si>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</si>
  <si>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</si>
  <si>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</si>
  <si>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</si>
  <si>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</si>
  <si>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</si>
  <si>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</si>
  <si>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</si>
  <si>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</si>
  <si>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</si>
  <si>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</si>
  <si>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</si>
  <si>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</si>
  <si>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</si>
  <si>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</si>
  <si>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</si>
  <si>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</si>
  <si>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</si>
  <si>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</si>
  <si>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</si>
  <si>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</si>
  <si>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</si>
  <si>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</si>
  <si>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</si>
  <si>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</si>
  <si>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</si>
  <si>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</si>
  <si>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</si>
  <si>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</si>
  <si>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</si>
  <si>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</si>
  <si>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</si>
  <si>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</si>
  <si>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</si>
  <si>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</si>
  <si>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</si>
  <si>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</si>
  <si>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</si>
  <si>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</si>
  <si>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</si>
  <si>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</si>
  <si>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</si>
  <si>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</si>
  <si>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</si>
  <si>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</si>
  <si>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</si>
  <si>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</si>
  <si>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</si>
  <si>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</si>
  <si>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</si>
  <si>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</si>
  <si>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</si>
  <si>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</si>
  <si>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</si>
  <si>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</si>
  <si>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</si>
  <si>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</si>
  <si>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</si>
  <si>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</si>
  <si>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</si>
  <si>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</si>
  <si>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</si>
  <si>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</si>
  <si>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</si>
  <si>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</si>
  <si>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</si>
  <si>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</si>
  <si>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</si>
  <si>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</si>
  <si>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</si>
  <si>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</si>
  <si>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</si>
  <si>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</si>
  <si>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</si>
  <si>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</si>
  <si>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</si>
  <si>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</si>
  <si>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</si>
  <si>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</si>
  <si>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</si>
  <si>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</si>
  <si>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</si>
  <si>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</si>
  <si>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</si>
  <si>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</si>
  <si>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</si>
  <si>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</si>
  <si>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</si>
  <si>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</si>
  <si>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</si>
  <si>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</si>
  <si>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</si>
  <si>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</si>
  <si>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</si>
  <si>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</si>
  <si>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</si>
  <si>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</si>
  <si>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</si>
  <si>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</si>
  <si>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</si>
  <si>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</si>
  <si>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</si>
  <si>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</si>
  <si>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</si>
  <si>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</si>
  <si>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</si>
  <si>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</si>
  <si>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</si>
  <si>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</si>
  <si>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</si>
  <si>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</si>
  <si>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</si>
  <si>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</si>
  <si>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</si>
  <si>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</si>
  <si>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</si>
  <si>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</si>
  <si>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</si>
  <si>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</si>
  <si>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</si>
  <si>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</si>
  <si>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</si>
  <si>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</si>
  <si>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</si>
  <si>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</si>
  <si>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</si>
  <si>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</si>
  <si>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</si>
  <si>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</si>
  <si>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</si>
  <si>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</si>
  <si>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</si>
  <si>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</si>
  <si>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</si>
  <si>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</si>
  <si>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</si>
  <si>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</si>
  <si>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</si>
  <si>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</si>
  <si>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</si>
  <si>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</si>
  <si>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</si>
  <si>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</si>
  <si>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</si>
  <si>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</si>
  <si>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</si>
  <si>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</si>
  <si>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</si>
  <si>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</si>
  <si>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</si>
  <si>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</si>
  <si>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</si>
  <si>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</si>
  <si>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</si>
  <si>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</si>
  <si>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</si>
  <si>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</si>
  <si>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</si>
  <si>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</si>
  <si>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</si>
  <si>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</si>
  <si>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</si>
  <si>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</si>
  <si>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</si>
  <si>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</si>
  <si>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</si>
  <si>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</si>
  <si>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</si>
  <si>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</si>
  <si>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</si>
  <si>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</si>
  <si>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</si>
  <si>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</si>
  <si>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</si>
  <si>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</si>
  <si>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</si>
  <si>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</si>
  <si>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</si>
  <si>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</si>
  <si>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</si>
  <si>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</si>
  <si>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</si>
  <si>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</si>
  <si>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</si>
  <si>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</si>
  <si>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</si>
  <si>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</si>
  <si>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</si>
  <si>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</si>
  <si>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</si>
  <si>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</si>
  <si>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</si>
  <si>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</si>
  <si>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</si>
  <si>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</si>
  <si>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</si>
  <si>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</si>
  <si>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</si>
  <si>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</si>
  <si>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</si>
  <si>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</si>
  <si>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</si>
  <si>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</si>
  <si>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</si>
  <si>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</si>
  <si>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</si>
  <si>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</si>
  <si>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</si>
  <si>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</si>
  <si>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</si>
  <si>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</si>
  <si>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</si>
  <si>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</si>
  <si>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</si>
  <si>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</si>
  <si>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</si>
  <si>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</si>
  <si>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</si>
  <si>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</si>
  <si>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</si>
  <si>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</si>
  <si>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</si>
  <si>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</si>
  <si>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</si>
  <si>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</si>
  <si>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</si>
  <si>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</si>
  <si>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</si>
  <si>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</si>
  <si>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</si>
  <si>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</si>
  <si>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</si>
  <si>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</si>
  <si>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</si>
  <si>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</si>
  <si>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</si>
  <si>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</si>
  <si>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</si>
  <si>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</si>
  <si>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</si>
  <si>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</si>
  <si>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</si>
  <si>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</si>
  <si>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</si>
  <si>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</si>
  <si>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</si>
  <si>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</si>
  <si>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</si>
  <si>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</si>
  <si>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</si>
  <si>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</si>
  <si>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</si>
  <si>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</si>
  <si>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</si>
  <si>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</si>
  <si>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</si>
  <si>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</si>
  <si>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</si>
  <si>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</si>
  <si>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</si>
  <si>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</si>
  <si>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</si>
  <si>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</si>
  <si>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</si>
  <si>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</si>
  <si>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</si>
  <si>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</si>
  <si>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</si>
  <si>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</si>
  <si>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</si>
  <si>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</si>
  <si>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</si>
  <si>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</si>
  <si>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</si>
  <si>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</si>
  <si>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</si>
  <si>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</si>
  <si>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</si>
  <si>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</si>
  <si>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</si>
  <si>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</si>
  <si>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</si>
  <si>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</si>
  <si>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</si>
  <si>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</si>
  <si>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</si>
  <si>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</si>
  <si>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</si>
  <si>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</si>
  <si>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</si>
  <si>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</si>
  <si>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</si>
  <si>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</si>
  <si>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</si>
  <si>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</si>
  <si>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</si>
  <si>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</si>
  <si>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</si>
  <si>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</si>
  <si>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</si>
  <si>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</si>
  <si>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</si>
  <si>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</si>
  <si>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</si>
  <si>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</si>
  <si>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</si>
  <si>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</si>
  <si>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</si>
  <si>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</si>
  <si>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</si>
  <si>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</si>
  <si>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</si>
  <si>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</si>
  <si>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</si>
  <si>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</si>
  <si>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</si>
  <si>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</si>
  <si>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</si>
  <si>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</si>
  <si>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</si>
  <si>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</si>
  <si>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</si>
  <si>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</si>
  <si>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</si>
  <si>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</si>
  <si>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</si>
  <si>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</si>
  <si>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</si>
  <si>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</si>
  <si>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</si>
  <si>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</si>
  <si>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</si>
  <si>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</si>
  <si>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</si>
  <si>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</si>
  <si>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</si>
  <si>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</si>
  <si>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</si>
  <si>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</si>
  <si>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</si>
  <si>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</si>
  <si>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</si>
  <si>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</si>
  <si>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</si>
  <si>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</si>
  <si>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</si>
  <si>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</si>
  <si>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</si>
  <si>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</si>
  <si>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</si>
  <si>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</si>
  <si>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</si>
  <si>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</si>
  <si>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</si>
  <si>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</si>
  <si>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</si>
  <si>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</si>
  <si>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</si>
  <si>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</si>
  <si>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</si>
  <si>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</si>
  <si>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</si>
  <si>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</si>
  <si>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</si>
  <si>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</si>
  <si>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</si>
  <si>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</si>
  <si>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</si>
  <si>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</si>
  <si>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</si>
  <si>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</si>
  <si>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</si>
  <si>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</si>
  <si>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</si>
  <si>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</si>
  <si>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</si>
  <si>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</si>
  <si>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</si>
  <si>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</si>
  <si>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</si>
  <si>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</si>
  <si>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</si>
  <si>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</si>
  <si>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</si>
  <si>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</si>
  <si>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</si>
  <si>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</si>
  <si>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</si>
  <si>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</si>
  <si>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</si>
  <si>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</si>
  <si>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</si>
  <si>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</si>
  <si>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</si>
  <si>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</si>
  <si>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</si>
  <si>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</si>
  <si>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</si>
  <si>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</si>
  <si>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</si>
  <si>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</si>
  <si>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</si>
  <si>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</si>
  <si>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</si>
  <si>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</si>
  <si>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</si>
  <si>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</si>
  <si>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</si>
  <si>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</si>
  <si>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</si>
  <si>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</si>
  <si>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</si>
  <si>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</si>
  <si>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</si>
  <si>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</si>
  <si>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</si>
  <si>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</si>
  <si>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</si>
  <si>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</si>
  <si>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</si>
  <si>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</si>
  <si>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</si>
  <si>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</si>
  <si>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</si>
  <si>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</si>
  <si>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</si>
  <si>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</si>
  <si>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</si>
  <si>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</si>
  <si>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</si>
  <si>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</si>
  <si>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</si>
  <si>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</si>
  <si>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</si>
  <si>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</si>
  <si>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</si>
  <si>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</si>
  <si>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</si>
  <si>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</si>
  <si>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</si>
  <si>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</si>
  <si>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</si>
  <si>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</si>
  <si>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</si>
  <si>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</si>
  <si>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</si>
  <si>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</si>
  <si>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</si>
  <si>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</si>
  <si>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</si>
  <si>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</si>
  <si>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</si>
  <si>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</si>
  <si>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</si>
  <si>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</si>
  <si>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</si>
  <si>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</si>
  <si>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</si>
  <si>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</si>
  <si>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</si>
  <si>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</si>
  <si>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</si>
  <si>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</si>
  <si>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</si>
  <si>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</si>
  <si>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</si>
  <si>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</si>
  <si>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</si>
  <si>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</si>
  <si>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</si>
  <si>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</si>
  <si>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</si>
  <si>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</si>
  <si>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</si>
  <si>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</si>
  <si>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</si>
  <si>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</si>
  <si>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</si>
  <si>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</si>
  <si>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</si>
  <si>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</si>
  <si>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</si>
  <si>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</si>
  <si>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</si>
  <si>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</si>
  <si>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</si>
  <si>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</si>
  <si>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</si>
  <si>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</si>
  <si>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</si>
  <si>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</si>
  <si>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</si>
  <si>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</si>
  <si>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</si>
  <si>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</si>
  <si>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</si>
  <si>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</si>
  <si>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</si>
  <si>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</si>
  <si>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</si>
  <si>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</si>
  <si>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</si>
  <si>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</si>
  <si>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</si>
  <si>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</si>
  <si>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</si>
  <si>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</si>
  <si>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</si>
  <si>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</si>
  <si>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</si>
  <si>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</si>
  <si>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</si>
  <si>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</si>
  <si>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</si>
  <si>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</si>
  <si>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</si>
  <si>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</si>
  <si>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</si>
  <si>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</si>
  <si>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</si>
  <si>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</si>
  <si>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</si>
  <si>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</si>
  <si>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</si>
  <si>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</si>
  <si>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</si>
  <si>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</si>
  <si>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</si>
  <si>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</si>
  <si>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</si>
  <si>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</si>
  <si>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</si>
  <si>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</si>
  <si>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</si>
  <si>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</si>
  <si>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</si>
  <si>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</si>
  <si>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</si>
  <si>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</si>
  <si>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</si>
  <si>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</si>
  <si>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</si>
  <si>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</si>
  <si>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</si>
  <si>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</si>
  <si>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</si>
  <si>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</si>
  <si>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</si>
  <si>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</si>
  <si>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</si>
  <si>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</si>
  <si>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</si>
  <si>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</si>
  <si>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</si>
  <si>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</si>
  <si>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</si>
  <si>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</si>
  <si>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</si>
  <si>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</si>
  <si>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</si>
  <si>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</si>
  <si>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</si>
  <si>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</si>
  <si>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</si>
  <si>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</si>
  <si>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</si>
  <si>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</si>
  <si>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</si>
  <si>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</si>
  <si>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</si>
  <si>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</si>
  <si>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</si>
  <si>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</si>
  <si>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</si>
  <si>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</si>
  <si>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</si>
  <si>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</si>
  <si>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</si>
  <si>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</si>
  <si>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</si>
  <si>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</si>
  <si>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</si>
  <si>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</si>
  <si>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</si>
  <si>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</si>
  <si>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</si>
  <si>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</si>
  <si>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</si>
  <si>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</si>
  <si>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</si>
  <si>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</si>
  <si>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</si>
  <si>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</si>
  <si>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</si>
  <si>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</si>
  <si>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</si>
  <si>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</si>
  <si>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</si>
  <si>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</si>
  <si>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</si>
  <si>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</si>
  <si>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</si>
  <si>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</si>
  <si>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</si>
  <si>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</si>
  <si>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</si>
  <si>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</si>
  <si>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</si>
  <si>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</si>
  <si>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</si>
  <si>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</si>
  <si>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</si>
  <si>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</si>
  <si>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</si>
  <si>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</si>
  <si>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</si>
  <si>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</si>
  <si>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</si>
  <si>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</si>
  <si>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</si>
  <si>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</si>
  <si>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</si>
  <si>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</si>
  <si>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</si>
  <si>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</si>
  <si>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</si>
  <si>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</si>
  <si>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</si>
  <si>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</si>
  <si>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</si>
  <si>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</si>
  <si>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</si>
  <si>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</si>
  <si>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</si>
  <si>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</si>
  <si>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</si>
  <si>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</si>
  <si>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</si>
  <si>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</si>
  <si>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</si>
  <si>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</si>
  <si>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</si>
  <si>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</si>
  <si>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</si>
  <si>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</si>
  <si>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</si>
  <si>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</si>
  <si>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</si>
  <si>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</si>
  <si>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</si>
  <si>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</si>
  <si>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</si>
  <si>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</si>
  <si>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</si>
  <si>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</si>
  <si>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</si>
  <si>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</si>
  <si>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</si>
  <si>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</si>
  <si>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</si>
  <si>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</si>
  <si>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</si>
  <si>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</si>
  <si>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</si>
  <si>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</si>
  <si>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</si>
  <si>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</si>
  <si>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</si>
  <si>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</si>
  <si>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</si>
  <si>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</si>
  <si>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</si>
  <si>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</si>
  <si>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</si>
  <si>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</si>
  <si>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</si>
  <si>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</si>
  <si>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</si>
  <si>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</si>
  <si>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</si>
  <si>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</si>
  <si>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</si>
  <si>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</si>
  <si>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</si>
  <si>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</si>
  <si>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</si>
  <si>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</si>
  <si>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</si>
  <si>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</si>
  <si>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</si>
  <si>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</si>
  <si>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</si>
  <si>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</si>
  <si>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</si>
  <si>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</si>
  <si>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</si>
  <si>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</si>
  <si>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</si>
  <si>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</si>
  <si>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</si>
  <si>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</si>
  <si>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</si>
  <si>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</si>
  <si>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</si>
  <si>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</si>
  <si>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</si>
  <si>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</si>
  <si>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</si>
  <si>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</si>
  <si>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</si>
  <si>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</si>
  <si>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</si>
  <si>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</si>
  <si>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</si>
  <si>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</si>
  <si>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</si>
  <si>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</si>
  <si>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</si>
  <si>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</si>
  <si>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</si>
  <si>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</si>
  <si>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</si>
  <si>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</si>
  <si>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</si>
  <si>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</si>
  <si>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</si>
  <si>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</si>
  <si>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</si>
  <si>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</si>
  <si>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</si>
  <si>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</si>
  <si>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</si>
  <si>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</si>
  <si>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</si>
  <si>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</si>
  <si>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</si>
  <si>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</si>
  <si>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</si>
  <si>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</si>
  <si>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</si>
  <si>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</si>
  <si>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</si>
  <si>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</si>
  <si>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</si>
  <si>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</si>
  <si>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</si>
  <si>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</si>
  <si>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</si>
  <si>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</si>
  <si>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</si>
  <si>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</si>
  <si>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</si>
  <si>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</si>
  <si>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</si>
  <si>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</si>
  <si>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</si>
  <si>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</si>
  <si>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</si>
  <si>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</si>
  <si>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</si>
  <si>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</si>
  <si>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</si>
  <si>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</si>
  <si>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</si>
  <si>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</si>
  <si>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</si>
  <si>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</si>
  <si>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</si>
  <si>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</si>
  <si>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</si>
  <si>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</si>
  <si>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</si>
  <si>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</si>
  <si>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</si>
  <si>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</si>
  <si>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</si>
  <si>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</si>
  <si>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</si>
  <si>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</si>
  <si>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</si>
  <si>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</si>
  <si>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</si>
  <si>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</si>
  <si>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</si>
  <si>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</si>
  <si>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</si>
  <si>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</si>
  <si>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</si>
  <si>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</si>
  <si>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</si>
  <si>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</si>
  <si>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</si>
  <si>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</si>
  <si>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</si>
  <si>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</si>
  <si>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</si>
  <si>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</si>
  <si>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</si>
  <si>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</si>
  <si>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</si>
  <si>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</si>
  <si>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</si>
  <si>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</si>
  <si>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</si>
  <si>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</si>
  <si>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</si>
  <si>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</si>
  <si>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</si>
  <si>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</si>
  <si>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</si>
  <si>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</si>
  <si>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</si>
  <si>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</si>
  <si>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</si>
  <si>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</si>
  <si>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</si>
  <si>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</si>
  <si>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</si>
  <si>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</si>
  <si>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</si>
  <si>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</si>
  <si>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</si>
  <si>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</si>
  <si>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</si>
  <si>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</si>
  <si>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</si>
  <si>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</si>
  <si>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</si>
  <si>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</si>
  <si>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</si>
  <si>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</si>
  <si>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</si>
  <si>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</si>
  <si>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</si>
  <si>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</si>
  <si>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</si>
  <si>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</si>
  <si>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</si>
  <si>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</si>
  <si>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</si>
  <si>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</si>
  <si>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</si>
  <si>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</si>
  <si>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</si>
  <si>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</si>
  <si>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</si>
  <si>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</si>
  <si>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</si>
  <si>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</si>
  <si>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</si>
  <si>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</si>
  <si>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</si>
  <si>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</si>
  <si>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</si>
  <si>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</si>
  <si>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</si>
  <si>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</si>
  <si>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</si>
  <si>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</si>
  <si>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</si>
  <si>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</si>
  <si>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</si>
  <si>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</si>
  <si>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</si>
  <si>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</si>
  <si>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</si>
  <si>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</si>
  <si>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</si>
  <si>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</si>
  <si>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</si>
  <si>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</si>
  <si>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</si>
  <si>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</si>
  <si>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</si>
  <si>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</si>
  <si>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</si>
  <si>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</si>
  <si>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</si>
  <si>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</si>
  <si>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</si>
  <si>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</si>
  <si>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</si>
  <si>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</si>
  <si>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</si>
  <si>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</si>
  <si>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</si>
  <si>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</si>
  <si>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</si>
  <si>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</si>
  <si>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</si>
  <si>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</si>
  <si>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</si>
  <si>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</si>
  <si>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</si>
  <si>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</si>
  <si>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</si>
  <si>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</si>
  <si>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</si>
  <si>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</si>
  <si>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</si>
  <si>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</si>
  <si>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</si>
  <si>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</si>
  <si>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</si>
  <si>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</si>
  <si>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</si>
  <si>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</si>
  <si>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</si>
  <si>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</si>
  <si>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</si>
  <si>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</si>
  <si>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</si>
  <si>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</si>
  <si>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</si>
  <si>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</si>
  <si>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</si>
  <si>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</si>
  <si>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</si>
  <si>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</si>
  <si>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</si>
  <si>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</si>
  <si>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</si>
  <si>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</si>
  <si>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</si>
  <si>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</si>
  <si>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</si>
  <si>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</si>
  <si>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</si>
  <si>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</si>
  <si>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</si>
  <si>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</si>
  <si>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</si>
  <si>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</si>
  <si>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</si>
  <si>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</si>
  <si>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</si>
  <si>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</si>
  <si>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</si>
  <si>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</si>
  <si>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</si>
  <si>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</si>
  <si>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</si>
  <si>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</si>
  <si>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</si>
  <si>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</si>
  <si>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</si>
  <si>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</si>
  <si>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</si>
  <si>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</si>
  <si>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</si>
  <si>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</si>
  <si>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</si>
  <si>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</si>
  <si>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</si>
  <si>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</si>
  <si>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</si>
  <si>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</si>
  <si>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</si>
  <si>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</si>
  <si>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</si>
  <si>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</si>
  <si>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</si>
  <si>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</si>
  <si>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</si>
  <si>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</si>
  <si>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</si>
  <si>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</si>
  <si>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</si>
  <si>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</si>
  <si>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</si>
  <si>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</si>
  <si>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</si>
  <si>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</si>
  <si>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</si>
  <si>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</si>
  <si>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</si>
  <si>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</si>
  <si>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</si>
  <si>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</si>
  <si>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</si>
  <si>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</si>
  <si>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</si>
  <si>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</si>
  <si>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</si>
  <si>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</si>
  <si>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</si>
  <si>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</si>
  <si>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</si>
  <si>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</si>
  <si>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</si>
  <si>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</si>
  <si>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</si>
  <si>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</si>
  <si>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</si>
  <si>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</si>
  <si>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</si>
  <si>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</si>
  <si>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</si>
  <si>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</si>
  <si>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USD: JPYxxx.xx-</t>
    <phoneticPr fontId="1"/>
  </si>
  <si>
    <t>RMB: JPYxx.xx-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</si>
  <si>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</si>
  <si>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</si>
  <si>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</si>
  <si>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</si>
  <si>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</si>
  <si>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</si>
  <si>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</si>
  <si>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</si>
  <si>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</si>
  <si>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</si>
  <si>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</si>
  <si>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</si>
  <si>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</si>
  <si>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</si>
  <si>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</si>
  <si>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</si>
  <si>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</si>
  <si>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</si>
  <si>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</si>
  <si>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</si>
  <si>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</si>
  <si>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</si>
  <si>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</si>
  <si>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</si>
  <si>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</si>
  <si>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</si>
  <si>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</si>
  <si>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</si>
  <si>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</si>
  <si>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</si>
  <si>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</si>
  <si>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</si>
  <si>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</si>
  <si>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</si>
  <si>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</si>
  <si>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</si>
  <si>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</si>
  <si>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</si>
  <si>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</si>
  <si>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</si>
  <si>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</si>
  <si>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</si>
  <si>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</si>
  <si>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</si>
  <si>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</si>
  <si>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</si>
  <si>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</si>
  <si>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</si>
  <si>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</si>
  <si>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</si>
  <si>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</si>
  <si>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</si>
  <si>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</si>
  <si>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</si>
  <si>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</si>
  <si>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</si>
  <si>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</si>
  <si>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</si>
  <si>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</si>
  <si>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</si>
  <si>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</si>
  <si>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</si>
  <si>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</si>
  <si>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</si>
  <si>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</si>
  <si>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</si>
  <si>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</si>
  <si>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</si>
  <si>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</si>
  <si>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</si>
  <si>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</si>
  <si>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</si>
  <si>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</si>
  <si>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</si>
  <si>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</si>
  <si>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</si>
  <si>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</si>
  <si>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</si>
  <si>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</si>
  <si>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</si>
  <si>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</si>
  <si>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</si>
  <si>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</si>
  <si>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</si>
  <si>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</si>
  <si>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</si>
  <si>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</si>
  <si>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</si>
  <si>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</si>
  <si>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</si>
  <si>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</si>
  <si>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</si>
  <si>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</si>
  <si>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</si>
  <si>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</si>
  <si>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</si>
  <si>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</si>
  <si>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</si>
  <si>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</si>
  <si>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</si>
  <si>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</si>
  <si>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</si>
  <si>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</si>
  <si>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</si>
  <si>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</si>
  <si>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</si>
  <si>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</si>
  <si>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</si>
  <si>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</si>
  <si>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</si>
  <si>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</si>
  <si>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</si>
  <si>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</si>
  <si>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</si>
  <si>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</si>
  <si>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</si>
  <si>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</si>
  <si>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</si>
  <si>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</si>
  <si>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</si>
  <si>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</si>
  <si>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</si>
  <si>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</si>
  <si>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</si>
  <si>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</si>
  <si>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</si>
  <si>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</si>
  <si>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</si>
  <si>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</si>
  <si>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</si>
  <si>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</si>
  <si>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</si>
  <si>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</si>
  <si>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</si>
  <si>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</si>
  <si>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</si>
  <si>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</si>
  <si>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</si>
  <si>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</si>
  <si>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</si>
  <si>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</si>
  <si>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</si>
  <si>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</si>
  <si>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</si>
  <si>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</si>
  <si>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</si>
  <si>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</si>
  <si>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</si>
  <si>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</si>
  <si>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</si>
  <si>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</si>
  <si>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</si>
  <si>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</si>
  <si>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</si>
  <si>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</si>
  <si>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</si>
  <si>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</si>
  <si>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</si>
  <si>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</si>
  <si>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</si>
  <si>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</si>
  <si>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</si>
  <si>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</si>
  <si>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</si>
  <si>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</si>
  <si>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</si>
  <si>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</si>
  <si>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</si>
  <si>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</si>
  <si>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</si>
  <si>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</si>
  <si>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</si>
  <si>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</si>
  <si>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</si>
  <si>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</si>
  <si>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</si>
  <si>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</si>
  <si>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</si>
  <si>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</si>
  <si>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</si>
  <si>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</si>
  <si>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</si>
  <si>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</si>
  <si>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</si>
  <si>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</si>
  <si>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</si>
  <si>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</si>
  <si>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</si>
  <si>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</si>
  <si>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</si>
  <si>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</si>
  <si>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</si>
  <si>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</si>
  <si>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</si>
  <si>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</si>
  <si>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</si>
  <si>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</si>
  <si>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</si>
  <si>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</si>
  <si>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</si>
  <si>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</si>
  <si>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</si>
  <si>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</si>
  <si>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</si>
  <si>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</si>
  <si>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</si>
  <si>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</si>
  <si>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</si>
  <si>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</si>
  <si>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</si>
  <si>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</si>
  <si>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</si>
  <si>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</si>
  <si>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</si>
  <si>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</si>
  <si>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</si>
  <si>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</si>
  <si>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</si>
  <si>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</si>
  <si>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</si>
  <si>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</si>
  <si>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</si>
  <si>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</si>
  <si>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</si>
  <si>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</si>
  <si>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</si>
  <si>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</si>
  <si>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</si>
  <si>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</si>
  <si>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</si>
  <si>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</si>
  <si>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</si>
  <si>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</si>
  <si>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</si>
  <si>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</si>
  <si>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</si>
  <si>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</si>
  <si>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</si>
  <si>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</si>
  <si>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</si>
  <si>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</si>
  <si>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</si>
  <si>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</si>
  <si>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</si>
  <si>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</si>
  <si>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</si>
  <si>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</si>
  <si>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</si>
  <si>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</si>
  <si>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</si>
  <si>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</si>
  <si>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</si>
  <si>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</si>
  <si>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</si>
  <si>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</si>
  <si>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</si>
  <si>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</si>
  <si>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</si>
  <si>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</si>
  <si>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</si>
  <si>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</si>
  <si>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</si>
  <si>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</si>
  <si>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</si>
  <si>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</si>
  <si>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</si>
  <si>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</si>
  <si>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</si>
  <si>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</si>
  <si>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</si>
  <si>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</si>
  <si>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</si>
  <si>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</si>
  <si>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</si>
  <si>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</si>
  <si>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</si>
  <si>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</si>
  <si>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</si>
  <si>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</si>
  <si>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</si>
  <si>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</si>
  <si>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</si>
  <si>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</si>
  <si>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</si>
  <si>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</si>
  <si>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</si>
  <si>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</si>
  <si>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</si>
  <si>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</si>
  <si>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</si>
  <si>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</si>
  <si>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</si>
  <si>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</si>
  <si>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</si>
  <si>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</si>
  <si>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</si>
  <si>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</si>
  <si>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</si>
  <si>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</si>
  <si>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</si>
  <si>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</si>
  <si>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</si>
  <si>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</si>
  <si>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</si>
  <si>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</si>
  <si>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</si>
  <si>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</si>
  <si>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</si>
  <si>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</si>
  <si>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</si>
  <si>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</si>
  <si>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</si>
  <si>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</si>
  <si>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</si>
  <si>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</si>
  <si>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</si>
  <si>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</si>
  <si>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</si>
  <si>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</si>
  <si>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</si>
  <si>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</si>
  <si>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</si>
  <si>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</si>
  <si>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</si>
  <si>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</si>
  <si>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</si>
  <si>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</si>
  <si>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</si>
  <si>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</si>
  <si>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</si>
  <si>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</si>
  <si>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</si>
  <si>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</si>
  <si>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</si>
  <si>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</si>
  <si>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</si>
  <si>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</si>
  <si>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</si>
  <si>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</si>
  <si>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</si>
  <si>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</si>
  <si>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</si>
  <si>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</si>
  <si>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</si>
  <si>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</si>
  <si>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</si>
  <si>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</si>
  <si>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</si>
  <si>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</si>
  <si>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</si>
  <si>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</si>
  <si>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</si>
  <si>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</si>
  <si>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</si>
  <si>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</si>
  <si>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</si>
  <si>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</si>
  <si>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</si>
  <si>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</si>
  <si>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</si>
  <si>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</si>
  <si>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</si>
  <si>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</si>
  <si>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</si>
  <si>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</si>
  <si>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</si>
  <si>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</si>
  <si>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</si>
  <si>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</si>
  <si>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</si>
  <si>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</si>
  <si>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</si>
  <si>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</si>
  <si>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</si>
  <si>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</si>
  <si>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</si>
  <si>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</si>
  <si>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</si>
  <si>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</si>
  <si>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</si>
  <si>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</si>
  <si>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</si>
  <si>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</si>
  <si>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2518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</si>
  <si>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</si>
  <si>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</si>
  <si>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</si>
  <si>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</si>
  <si>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</si>
  <si>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</si>
  <si>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</si>
  <si>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</si>
  <si>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</si>
  <si>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</si>
  <si>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</si>
  <si>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</si>
  <si>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</si>
  <si>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</si>
  <si>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</si>
  <si>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</si>
  <si>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</si>
  <si>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</si>
  <si>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</si>
  <si>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</si>
  <si>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</si>
  <si>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</si>
  <si>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</si>
  <si>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</si>
  <si>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</si>
  <si>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</si>
  <si>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</si>
  <si>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</si>
  <si>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</si>
  <si>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</si>
  <si>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</si>
  <si>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</si>
  <si>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</si>
  <si>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</si>
  <si>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</si>
  <si>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</si>
  <si>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</si>
  <si>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</si>
  <si>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</si>
  <si>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</si>
  <si>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</si>
  <si>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</si>
  <si>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</si>
  <si>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1300</t>
    <phoneticPr fontId="1"/>
  </si>
  <si>
    <t>1800</t>
    <phoneticPr fontId="1"/>
  </si>
  <si>
    <t>1330</t>
    <phoneticPr fontId="1"/>
  </si>
  <si>
    <t>1600</t>
    <phoneticPr fontId="1"/>
  </si>
  <si>
    <t>1730</t>
    <phoneticPr fontId="1"/>
  </si>
  <si>
    <t>2030</t>
    <phoneticPr fontId="1"/>
  </si>
  <si>
    <t>0430</t>
    <phoneticPr fontId="1"/>
  </si>
  <si>
    <t>0400</t>
    <phoneticPr fontId="1"/>
  </si>
  <si>
    <t>1912</t>
  </si>
  <si>
    <t>1912</t>
    <phoneticPr fontId="1"/>
  </si>
  <si>
    <t>1500</t>
    <phoneticPr fontId="1"/>
  </si>
  <si>
    <t>1918</t>
  </si>
  <si>
    <t>1130</t>
  </si>
  <si>
    <t>1030</t>
  </si>
  <si>
    <t>USD: JPY143.96-</t>
    <phoneticPr fontId="1"/>
  </si>
  <si>
    <t>RMB: JPY19.89-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</si>
</sst>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0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598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56" fontId="2" fillId="3" borderId="15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56" fontId="2" fillId="3" borderId="16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56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56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56" fontId="2" fillId="6" borderId="15" xfId="0" applyNumberFormat="1" applyFont="1" applyFill="1" applyBorder="1" applyAlignment="1">
      <alignment horizontal="center" vertical="center"/>
    </xf>
    <xf numFmtId="56" fontId="2" fillId="6" borderId="16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56" fontId="2" fillId="0" borderId="16" xfId="0" applyNumberFormat="1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56" fontId="2" fillId="6" borderId="16" xfId="0" applyNumberFormat="1" applyFont="1" applyFill="1" applyBorder="1" applyAlignment="1">
      <alignment horizontal="center"/>
    </xf>
    <xf numFmtId="56" fontId="2" fillId="0" borderId="15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56" fontId="2" fillId="3" borderId="14" xfId="0" applyNumberFormat="1" applyFont="1" applyFill="1" applyBorder="1" applyAlignment="1">
      <alignment horizontal="center"/>
    </xf>
    <xf numFmtId="56" fontId="2" fillId="6" borderId="14" xfId="0" applyNumberFormat="1" applyFont="1" applyFill="1" applyBorder="1" applyAlignment="1">
      <alignment horizontal="center"/>
    </xf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56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56" fontId="2" fillId="9" borderId="14" xfId="0" applyNumberFormat="1" applyFont="1" applyFill="1" applyBorder="1" applyAlignment="1">
      <alignment horizontal="center"/>
    </xf>
    <xf numFmtId="56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56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56" fontId="2" fillId="7" borderId="14" xfId="0" applyNumberFormat="1" applyFont="1" applyFill="1" applyBorder="1" applyAlignment="1">
      <alignment horizontal="center"/>
    </xf>
    <xf numFmtId="56" fontId="2" fillId="7" borderId="15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56" fontId="2" fillId="0" borderId="0" xfId="0" applyNumberFormat="1" applyFont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183" fontId="2" fillId="0" borderId="29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 shrinkToFit="1"/>
    </xf>
    <xf numFmtId="0" fontId="2" fillId="0" borderId="14" xfId="0" applyFont="1" applyBorder="1" applyAlignment="1">
      <alignment horizontal="center" vertical="center" shrinkToFit="1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calcChain" Target="calcChain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theme" Target="theme/theme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styles" Target="styles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1CF98BC-3E80-47B4-9BFD-378B5B547D47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65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2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4F9951BD-7A02-499B-9676-AB1900DC341A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69940-97E5-4121-9027-DC2E4E56AB10}">
  <sheetPr>
    <pageSetUpPr fitToPage="1"/>
  </sheetPr>
  <dimension ref="A1:AX7697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0</v>
      </c>
      <c r="C1" s="591"/>
      <c r="D1" s="9"/>
      <c r="E1" s="9"/>
      <c r="F1" s="9"/>
      <c r="G1" s="9"/>
      <c r="H1" s="9"/>
      <c r="I1" s="592">
        <v>45779.354166666664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1080</v>
      </c>
      <c r="C2" s="593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4" t="s">
        <v>12</v>
      </c>
      <c r="E4" s="595"/>
      <c r="F4" s="594" t="s">
        <v>13</v>
      </c>
      <c r="G4" s="595"/>
      <c r="H4" s="596" t="s">
        <v>2</v>
      </c>
      <c r="I4" s="59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8" t="s">
        <v>481</v>
      </c>
      <c r="D5" s="383"/>
      <c r="E5" s="507"/>
      <c r="F5" s="576"/>
      <c r="G5" s="565"/>
      <c r="H5" s="577"/>
      <c r="I5" s="565"/>
      <c r="J5" s="33">
        <v>45783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50" t="s">
        <v>476</v>
      </c>
      <c r="D8" s="387"/>
      <c r="E8" s="500"/>
      <c r="F8" s="387"/>
      <c r="G8" s="500"/>
      <c r="H8" s="387"/>
      <c r="I8" s="499"/>
      <c r="J8" s="42">
        <f>J5+2</f>
        <v>45785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49" t="s">
        <v>42</v>
      </c>
      <c r="D9" s="387"/>
      <c r="E9" s="497"/>
      <c r="F9" s="387"/>
      <c r="G9" s="497"/>
      <c r="H9" s="387"/>
      <c r="I9" s="496"/>
      <c r="J9" s="42">
        <f>J8+1</f>
        <v>45786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49" t="s">
        <v>477</v>
      </c>
      <c r="D10" s="480"/>
      <c r="E10" s="504"/>
      <c r="F10" s="387"/>
      <c r="G10" s="504"/>
      <c r="H10" s="387"/>
      <c r="I10" s="496"/>
      <c r="J10" s="42">
        <f>J9</f>
        <v>45786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49" t="s">
        <v>478</v>
      </c>
      <c r="D11" s="480"/>
      <c r="E11" s="504"/>
      <c r="F11" s="480"/>
      <c r="G11" s="504"/>
      <c r="H11" s="480"/>
      <c r="I11" s="503"/>
      <c r="J11" s="42">
        <f>J12</f>
        <v>45787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231" t="s">
        <v>479</v>
      </c>
      <c r="D12" s="480"/>
      <c r="E12" s="504"/>
      <c r="F12" s="480"/>
      <c r="G12" s="504"/>
      <c r="H12" s="480"/>
      <c r="I12" s="503"/>
      <c r="J12" s="42">
        <f>J10+1</f>
        <v>45787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9851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9471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9472</v>
      </c>
      <c r="C15" s="55" t="s">
        <v>481</v>
      </c>
      <c r="D15" s="526"/>
      <c r="E15" s="527"/>
      <c r="F15" s="526"/>
      <c r="G15" s="528"/>
      <c r="H15" s="396"/>
      <c r="I15" s="529"/>
      <c r="J15" s="34">
        <f>J5+7</f>
        <v>45790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4" t="s">
        <v>12</v>
      </c>
      <c r="E17" s="595"/>
      <c r="F17" s="594" t="s">
        <v>13</v>
      </c>
      <c r="G17" s="595"/>
      <c r="H17" s="596" t="s">
        <v>2</v>
      </c>
      <c r="I17" s="59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228" t="s">
        <v>481</v>
      </c>
      <c r="D18" s="389"/>
      <c r="E18" s="510"/>
      <c r="F18" s="389"/>
      <c r="G18" s="509"/>
      <c r="H18" s="390"/>
      <c r="I18" s="509"/>
      <c r="J18" s="33">
        <v>45780</v>
      </c>
      <c r="K18" s="268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 t="s">
        <v>9856</v>
      </c>
      <c r="C20" s="50"/>
      <c r="D20" s="387"/>
      <c r="E20" s="497"/>
      <c r="F20" s="387"/>
      <c r="G20" s="496"/>
      <c r="H20" s="384"/>
      <c r="I20" s="496"/>
      <c r="J20" s="42"/>
      <c r="K20" s="253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50"/>
      <c r="C21" s="231" t="s">
        <v>5</v>
      </c>
      <c r="D21" s="387"/>
      <c r="E21" s="500"/>
      <c r="F21" s="387"/>
      <c r="G21" s="496"/>
      <c r="H21" s="384"/>
      <c r="I21" s="496"/>
      <c r="J21" s="42">
        <f>J18+3</f>
        <v>45783</v>
      </c>
      <c r="K21" s="253"/>
      <c r="L21" s="36"/>
      <c r="M21" s="36"/>
      <c r="N21" s="36"/>
      <c r="O21" s="36"/>
    </row>
    <row r="22" spans="2:15" s="1" customFormat="1" ht="13.25" customHeight="1" x14ac:dyDescent="0.25">
      <c r="B22" s="550"/>
      <c r="C22" s="50" t="s">
        <v>8</v>
      </c>
      <c r="D22" s="387"/>
      <c r="E22" s="500"/>
      <c r="F22" s="387"/>
      <c r="G22" s="496"/>
      <c r="H22" s="384"/>
      <c r="I22" s="496"/>
      <c r="J22" s="42">
        <f>J21</f>
        <v>45783</v>
      </c>
      <c r="K22" s="166"/>
      <c r="L22" s="36"/>
      <c r="M22" s="36"/>
      <c r="N22" s="36"/>
      <c r="O22" s="36"/>
    </row>
    <row r="23" spans="2:15" s="1" customFormat="1" ht="13.25" customHeight="1" x14ac:dyDescent="0.25">
      <c r="B23" s="26"/>
      <c r="C23" s="50" t="s">
        <v>7</v>
      </c>
      <c r="D23" s="387"/>
      <c r="E23" s="500"/>
      <c r="F23" s="387"/>
      <c r="G23" s="496"/>
      <c r="H23" s="384"/>
      <c r="I23" s="496"/>
      <c r="J23" s="42">
        <f>J21</f>
        <v>45783</v>
      </c>
      <c r="K23" s="255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50" t="s">
        <v>6</v>
      </c>
      <c r="D24" s="387"/>
      <c r="E24" s="500"/>
      <c r="F24" s="387"/>
      <c r="G24" s="499"/>
      <c r="H24" s="384"/>
      <c r="I24" s="496"/>
      <c r="J24" s="42">
        <f>J23+1</f>
        <v>45784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 t="s">
        <v>26</v>
      </c>
      <c r="D25" s="387"/>
      <c r="E25" s="500"/>
      <c r="F25" s="387"/>
      <c r="G25" s="499"/>
      <c r="H25" s="384"/>
      <c r="I25" s="499"/>
      <c r="J25" s="42">
        <f>J24</f>
        <v>45784</v>
      </c>
      <c r="K25" s="166"/>
      <c r="L25" s="36"/>
      <c r="M25" s="36"/>
      <c r="N25" s="36"/>
      <c r="O25" s="36"/>
    </row>
    <row r="26" spans="2:15" s="1" customFormat="1" ht="13.5" customHeight="1" x14ac:dyDescent="0.25">
      <c r="B26" s="251"/>
      <c r="C26" s="50"/>
      <c r="D26" s="387"/>
      <c r="E26" s="500"/>
      <c r="F26" s="387"/>
      <c r="G26" s="499"/>
      <c r="H26" s="387"/>
      <c r="I26" s="499"/>
      <c r="J26" s="42"/>
      <c r="K26" s="166"/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JPYxxx.xx-</v>
      </c>
      <c r="C27" s="52"/>
      <c r="D27" s="387"/>
      <c r="E27" s="500"/>
      <c r="F27" s="387"/>
      <c r="G27" s="499"/>
      <c r="H27" s="387"/>
      <c r="I27" s="499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JPYxx.xx-</v>
      </c>
      <c r="C28" s="44" t="s">
        <v>481</v>
      </c>
      <c r="D28" s="388"/>
      <c r="E28" s="530"/>
      <c r="F28" s="531"/>
      <c r="G28" s="532"/>
      <c r="H28" s="388"/>
      <c r="I28" s="532"/>
      <c r="J28" s="34">
        <f>J18+7</f>
        <v>45787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4" t="s">
        <v>12</v>
      </c>
      <c r="E30" s="595"/>
      <c r="F30" s="594" t="s">
        <v>13</v>
      </c>
      <c r="G30" s="595"/>
      <c r="H30" s="596" t="s">
        <v>2</v>
      </c>
      <c r="I30" s="597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9" t="s">
        <v>20</v>
      </c>
      <c r="C31" s="73"/>
      <c r="D31" s="389"/>
      <c r="E31" s="510"/>
      <c r="F31" s="389"/>
      <c r="G31" s="509"/>
      <c r="H31" s="390"/>
      <c r="I31" s="509"/>
      <c r="J31" s="79"/>
      <c r="K31" s="264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8" t="s">
        <v>539</v>
      </c>
      <c r="D32" s="564"/>
      <c r="E32" s="566"/>
      <c r="F32" s="564"/>
      <c r="G32" s="567"/>
      <c r="H32" s="394"/>
      <c r="I32" s="567"/>
      <c r="J32" s="42">
        <v>45776</v>
      </c>
      <c r="K32" s="163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568" t="s">
        <v>540</v>
      </c>
      <c r="D33" s="387"/>
      <c r="E33" s="497"/>
      <c r="F33" s="387"/>
      <c r="G33" s="496"/>
      <c r="H33" s="384"/>
      <c r="I33" s="496"/>
      <c r="J33" s="42">
        <f>J32+2</f>
        <v>45778</v>
      </c>
      <c r="K33" s="255"/>
      <c r="L33" s="36"/>
      <c r="M33" s="36"/>
      <c r="N33" s="36"/>
      <c r="O33" s="36"/>
    </row>
    <row r="34" spans="2:26" s="1" customFormat="1" ht="13.5" customHeight="1" x14ac:dyDescent="0.25">
      <c r="B34" s="26"/>
      <c r="C34" s="50" t="s">
        <v>541</v>
      </c>
      <c r="D34" s="387"/>
      <c r="E34" s="497"/>
      <c r="F34" s="387"/>
      <c r="G34" s="496"/>
      <c r="H34" s="384"/>
      <c r="I34" s="496"/>
      <c r="J34" s="42">
        <f>J33+2</f>
        <v>45780</v>
      </c>
      <c r="K34" s="172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83"/>
      <c r="E35" s="507"/>
      <c r="F35" s="508"/>
      <c r="G35" s="501"/>
      <c r="H35" s="506"/>
      <c r="I35" s="505"/>
      <c r="J35" s="42"/>
      <c r="K35" s="172"/>
      <c r="L35" s="36"/>
      <c r="M35" s="36"/>
      <c r="N35" s="36"/>
      <c r="O35" s="36"/>
    </row>
    <row r="36" spans="2:26" s="1" customFormat="1" ht="13.5" customHeight="1" x14ac:dyDescent="0.25">
      <c r="B36" s="251"/>
      <c r="C36" s="50"/>
      <c r="D36" s="383"/>
      <c r="E36" s="507"/>
      <c r="F36" s="508"/>
      <c r="G36" s="498"/>
      <c r="H36" s="506"/>
      <c r="I36" s="505"/>
      <c r="J36" s="42"/>
      <c r="K36" s="278"/>
      <c r="L36" s="36"/>
      <c r="M36" s="36"/>
      <c r="N36" s="36"/>
      <c r="O36" s="36"/>
    </row>
    <row r="37" spans="2:26" s="1" customFormat="1" ht="13.5" customHeight="1" x14ac:dyDescent="0.25">
      <c r="B37" s="251"/>
      <c r="C37" s="50" t="s">
        <v>7862</v>
      </c>
      <c r="D37" s="387"/>
      <c r="E37" s="497"/>
      <c r="F37" s="387"/>
      <c r="G37" s="496"/>
      <c r="H37" s="384"/>
      <c r="I37" s="496"/>
      <c r="J37" s="42">
        <f>J34+1</f>
        <v>45781</v>
      </c>
      <c r="K37" s="255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50" t="s">
        <v>477</v>
      </c>
      <c r="D38" s="387"/>
      <c r="E38" s="497"/>
      <c r="F38" s="387"/>
      <c r="G38" s="496"/>
      <c r="H38" s="384"/>
      <c r="I38" s="496"/>
      <c r="J38" s="42">
        <f>J37+1</f>
        <v>45782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50" t="s">
        <v>42</v>
      </c>
      <c r="D39" s="387"/>
      <c r="E39" s="497"/>
      <c r="F39" s="387"/>
      <c r="G39" s="496"/>
      <c r="H39" s="384"/>
      <c r="I39" s="496"/>
      <c r="J39" s="42">
        <f>J38+1</f>
        <v>45783</v>
      </c>
      <c r="K39" s="255"/>
      <c r="L39" s="36"/>
      <c r="M39" s="36"/>
      <c r="N39" s="36"/>
      <c r="O39" s="36"/>
    </row>
    <row r="40" spans="2:26" s="1" customFormat="1" ht="13.25" customHeight="1" x14ac:dyDescent="0.25">
      <c r="B40" s="24"/>
      <c r="C40" s="50" t="s">
        <v>1313</v>
      </c>
      <c r="D40" s="387"/>
      <c r="E40" s="497"/>
      <c r="F40" s="387"/>
      <c r="G40" s="496"/>
      <c r="H40" s="384"/>
      <c r="I40" s="496"/>
      <c r="J40" s="42">
        <f>J39</f>
        <v>45783</v>
      </c>
      <c r="K40" s="163"/>
      <c r="L40" s="36"/>
      <c r="M40" s="36"/>
      <c r="N40" s="36"/>
      <c r="O40" s="36"/>
    </row>
    <row r="41" spans="2:26" s="1" customFormat="1" ht="13.5" customHeight="1" x14ac:dyDescent="0.25">
      <c r="B41" s="24"/>
      <c r="C41" s="569" t="s">
        <v>479</v>
      </c>
      <c r="D41" s="480"/>
      <c r="E41" s="504"/>
      <c r="F41" s="480"/>
      <c r="G41" s="503"/>
      <c r="H41" s="384"/>
      <c r="I41" s="496"/>
      <c r="J41" s="42">
        <f>J40+1</f>
        <v>45784</v>
      </c>
      <c r="K41" s="278"/>
      <c r="L41" s="36"/>
      <c r="M41" s="36"/>
      <c r="N41" s="36"/>
      <c r="O41" s="36"/>
    </row>
    <row r="42" spans="2:26" s="1" customFormat="1" ht="13.5" customHeight="1" x14ac:dyDescent="0.25">
      <c r="B42" s="24"/>
      <c r="C42" s="50" t="s">
        <v>476</v>
      </c>
      <c r="D42" s="387"/>
      <c r="E42" s="497"/>
      <c r="F42" s="508"/>
      <c r="G42" s="498"/>
      <c r="H42" s="384"/>
      <c r="I42" s="496"/>
      <c r="J42" s="42">
        <f>J41+1</f>
        <v>45785</v>
      </c>
      <c r="K42" s="34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87"/>
      <c r="E43" s="497"/>
      <c r="F43" s="387"/>
      <c r="G43" s="496"/>
      <c r="H43" s="384"/>
      <c r="I43" s="496"/>
      <c r="J43" s="42"/>
      <c r="K43" s="342"/>
      <c r="L43" s="36"/>
      <c r="M43" s="36"/>
      <c r="N43" s="36"/>
      <c r="O43" s="36"/>
    </row>
    <row r="44" spans="2:26" s="1" customFormat="1" ht="13.25" customHeight="1" x14ac:dyDescent="0.25">
      <c r="B44" s="24"/>
      <c r="D44" s="387"/>
      <c r="E44" s="500"/>
      <c r="F44" s="387"/>
      <c r="G44" s="499"/>
      <c r="H44" s="5"/>
      <c r="I44" s="498"/>
      <c r="J44" s="49"/>
      <c r="K44" s="255"/>
      <c r="L44" s="36"/>
      <c r="M44" s="36"/>
      <c r="N44" s="36"/>
      <c r="O44" s="36"/>
      <c r="Z44" s="118"/>
    </row>
    <row r="45" spans="2:26" s="1" customFormat="1" ht="13.5" customHeight="1" x14ac:dyDescent="0.25">
      <c r="B45" s="24"/>
      <c r="C45" s="138" t="s">
        <v>539</v>
      </c>
      <c r="D45" s="570"/>
      <c r="E45" s="571"/>
      <c r="F45" s="564"/>
      <c r="G45" s="567"/>
      <c r="H45" s="394"/>
      <c r="I45" s="567"/>
      <c r="J45" s="133">
        <f>J42+5</f>
        <v>45790</v>
      </c>
      <c r="K45" s="163"/>
      <c r="L45" s="36"/>
      <c r="M45" s="36"/>
      <c r="N45" s="36"/>
      <c r="O45" s="36"/>
    </row>
    <row r="46" spans="2:26" s="1" customFormat="1" ht="13.5" customHeight="1" x14ac:dyDescent="0.25">
      <c r="B46" s="251" t="str">
        <f>$B$14</f>
        <v>USD: JPYxxx.xx-</v>
      </c>
      <c r="C46" s="50" t="s">
        <v>540</v>
      </c>
      <c r="D46" s="387"/>
      <c r="E46" s="497"/>
      <c r="F46" s="387"/>
      <c r="G46" s="496"/>
      <c r="H46" s="384"/>
      <c r="I46" s="496"/>
      <c r="J46" s="42">
        <f>J45+1</f>
        <v>45791</v>
      </c>
      <c r="K46" s="163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JPYxx.xx-</v>
      </c>
      <c r="C47" s="45" t="s">
        <v>541</v>
      </c>
      <c r="D47" s="395"/>
      <c r="E47" s="572"/>
      <c r="F47" s="395"/>
      <c r="G47" s="529"/>
      <c r="H47" s="396"/>
      <c r="I47" s="529"/>
      <c r="J47" s="76">
        <f>J46+3</f>
        <v>45794</v>
      </c>
      <c r="K47" s="164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4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73"/>
      <c r="G51" s="473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8"/>
      <c r="E61" s="118"/>
      <c r="F61" s="118"/>
      <c r="G61" s="118"/>
      <c r="H61" s="2"/>
      <c r="I61" s="2"/>
      <c r="J61" s="3"/>
    </row>
    <row r="62" spans="1:50" s="1" customFormat="1" ht="13.5" customHeight="1" x14ac:dyDescent="0.25">
      <c r="D62" s="118"/>
      <c r="E62" s="118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B5956BE-D06D-493D-87FB-628A509A8721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0</v>
      </c>
      <c r="C1" s="591"/>
      <c r="D1" s="9"/>
      <c r="E1" s="9"/>
      <c r="F1" s="9"/>
      <c r="G1" s="9"/>
      <c r="H1" s="9"/>
      <c r="I1" s="592">
        <v>45730.375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593</v>
      </c>
      <c r="C2" s="593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9596</v>
      </c>
      <c r="D4" s="594" t="s">
        <v>9053</v>
      </c>
      <c r="E4" s="595"/>
      <c r="F4" s="594" t="s">
        <v>9052</v>
      </c>
      <c r="G4" s="595"/>
      <c r="H4" s="596" t="s">
        <v>2</v>
      </c>
      <c r="I4" s="59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9614</v>
      </c>
      <c r="E5" s="522">
        <v>45719</v>
      </c>
      <c r="F5" s="519" t="s">
        <v>9616</v>
      </c>
      <c r="G5" s="520">
        <v>45720</v>
      </c>
      <c r="H5" s="403" t="s">
        <v>9614</v>
      </c>
      <c r="I5" s="520">
        <v>45720</v>
      </c>
      <c r="J5" s="33">
        <v>45720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5" customHeight="1" x14ac:dyDescent="0.25">
      <c r="B8" s="251"/>
      <c r="C8" s="89" t="s">
        <v>42</v>
      </c>
      <c r="D8" s="397" t="s">
        <v>9201</v>
      </c>
      <c r="E8" s="517">
        <v>45723</v>
      </c>
      <c r="F8" s="397" t="s">
        <v>9166</v>
      </c>
      <c r="G8" s="517">
        <v>45723</v>
      </c>
      <c r="H8" s="397" t="s">
        <v>9647</v>
      </c>
      <c r="I8" s="518">
        <v>45723</v>
      </c>
      <c r="J8" s="42">
        <f>J12+1</f>
        <v>45723</v>
      </c>
      <c r="K8" s="163"/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477</v>
      </c>
      <c r="D9" s="422" t="s">
        <v>9648</v>
      </c>
      <c r="E9" s="524">
        <v>45723</v>
      </c>
      <c r="F9" s="397" t="s">
        <v>9649</v>
      </c>
      <c r="G9" s="524">
        <v>45723</v>
      </c>
      <c r="H9" s="397" t="s">
        <v>9346</v>
      </c>
      <c r="I9" s="518">
        <v>45723</v>
      </c>
      <c r="J9" s="42">
        <f>J8</f>
        <v>45723</v>
      </c>
      <c r="K9" s="255" t="s">
        <v>9436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9650</v>
      </c>
      <c r="E10" s="524">
        <v>45724</v>
      </c>
      <c r="F10" s="422" t="s">
        <v>9651</v>
      </c>
      <c r="G10" s="524">
        <v>45724</v>
      </c>
      <c r="H10" s="422" t="s">
        <v>9631</v>
      </c>
      <c r="I10" s="525">
        <v>45724</v>
      </c>
      <c r="J10" s="42">
        <f>J11</f>
        <v>45724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72"/>
      <c r="C11" s="95" t="s">
        <v>479</v>
      </c>
      <c r="D11" s="422" t="s">
        <v>9652</v>
      </c>
      <c r="E11" s="524">
        <v>45724</v>
      </c>
      <c r="F11" s="422" t="s">
        <v>9564</v>
      </c>
      <c r="G11" s="524">
        <v>45724</v>
      </c>
      <c r="H11" s="422" t="s">
        <v>9653</v>
      </c>
      <c r="I11" s="525">
        <v>45724</v>
      </c>
      <c r="J11" s="42">
        <f>J9+1</f>
        <v>45724</v>
      </c>
      <c r="K11" s="163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7" t="s">
        <v>9129</v>
      </c>
      <c r="E12" s="523">
        <v>45725</v>
      </c>
      <c r="F12" s="397" t="s">
        <v>9245</v>
      </c>
      <c r="G12" s="523">
        <v>45725</v>
      </c>
      <c r="H12" s="397" t="s">
        <v>9654</v>
      </c>
      <c r="I12" s="535">
        <v>45725</v>
      </c>
      <c r="J12" s="42">
        <f>J5+2</f>
        <v>45722</v>
      </c>
      <c r="K12" s="277" t="s">
        <v>6157</v>
      </c>
      <c r="L12" s="36"/>
      <c r="M12" s="36"/>
      <c r="N12" s="36"/>
      <c r="O12" s="36"/>
    </row>
    <row r="13" spans="2:15" s="1" customFormat="1" ht="21.65" customHeight="1" x14ac:dyDescent="0.25">
      <c r="B13" s="472" t="s">
        <v>9595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9584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9585</v>
      </c>
      <c r="C15" s="94" t="s">
        <v>481</v>
      </c>
      <c r="D15" s="407" t="s">
        <v>9193</v>
      </c>
      <c r="E15" s="522">
        <v>45727</v>
      </c>
      <c r="F15" s="519" t="s">
        <v>9112</v>
      </c>
      <c r="G15" s="520">
        <v>45728</v>
      </c>
      <c r="H15" s="403" t="s">
        <v>9290</v>
      </c>
      <c r="I15" s="520">
        <v>45701</v>
      </c>
      <c r="J15" s="34">
        <f>J5+7</f>
        <v>45727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9601</v>
      </c>
      <c r="E17" s="552">
        <v>45716</v>
      </c>
      <c r="F17" s="519" t="s">
        <v>9587</v>
      </c>
      <c r="G17" s="520">
        <v>45718</v>
      </c>
      <c r="H17" s="403" t="s">
        <v>9600</v>
      </c>
      <c r="I17" s="520">
        <v>45718</v>
      </c>
      <c r="J17" s="33">
        <v>45717</v>
      </c>
      <c r="K17" s="268" t="s">
        <v>9607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9478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97" t="s">
        <v>9624</v>
      </c>
      <c r="E20" s="523">
        <v>45721</v>
      </c>
      <c r="F20" s="397" t="s">
        <v>9623</v>
      </c>
      <c r="G20" s="535">
        <v>45721</v>
      </c>
      <c r="H20" s="398" t="s">
        <v>9619</v>
      </c>
      <c r="I20" s="518">
        <v>45721</v>
      </c>
      <c r="J20" s="42">
        <f>J22+1</f>
        <v>45721</v>
      </c>
      <c r="K20" s="163"/>
      <c r="L20" s="36"/>
      <c r="M20" s="36"/>
      <c r="N20" s="36"/>
      <c r="O20" s="36"/>
    </row>
    <row r="21" spans="2:15" s="1" customFormat="1" ht="13.5" customHeight="1" x14ac:dyDescent="0.25">
      <c r="B21" s="251"/>
      <c r="C21" s="85" t="s">
        <v>26</v>
      </c>
      <c r="D21" s="397" t="s">
        <v>9627</v>
      </c>
      <c r="E21" s="523">
        <v>45721</v>
      </c>
      <c r="F21" s="397" t="s">
        <v>9625</v>
      </c>
      <c r="G21" s="535">
        <v>45721</v>
      </c>
      <c r="H21" s="398" t="s">
        <v>9626</v>
      </c>
      <c r="I21" s="535">
        <v>45721</v>
      </c>
      <c r="J21" s="42">
        <f>J20</f>
        <v>45721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151</v>
      </c>
      <c r="D22" s="397" t="s">
        <v>9422</v>
      </c>
      <c r="E22" s="523">
        <v>45721</v>
      </c>
      <c r="F22" s="397" t="s">
        <v>9630</v>
      </c>
      <c r="G22" s="518">
        <v>45722</v>
      </c>
      <c r="H22" s="398" t="s">
        <v>9631</v>
      </c>
      <c r="I22" s="518">
        <v>45722</v>
      </c>
      <c r="J22" s="42">
        <f>J23</f>
        <v>45720</v>
      </c>
      <c r="K22" s="255" t="s">
        <v>9045</v>
      </c>
      <c r="L22" s="36"/>
      <c r="M22" s="36"/>
      <c r="N22" s="36"/>
      <c r="O22" s="36"/>
    </row>
    <row r="23" spans="2:15" s="1" customFormat="1" ht="13.25" customHeight="1" x14ac:dyDescent="0.25">
      <c r="B23" s="550"/>
      <c r="C23" s="95" t="s">
        <v>5</v>
      </c>
      <c r="D23" s="397" t="s">
        <v>9442</v>
      </c>
      <c r="E23" s="523">
        <v>45722</v>
      </c>
      <c r="F23" s="397" t="s">
        <v>9636</v>
      </c>
      <c r="G23" s="518">
        <v>45722</v>
      </c>
      <c r="H23" s="398" t="s">
        <v>9635</v>
      </c>
      <c r="I23" s="518">
        <v>45722</v>
      </c>
      <c r="J23" s="42">
        <f>J17+3</f>
        <v>45720</v>
      </c>
      <c r="K23" s="253"/>
      <c r="L23" s="36"/>
      <c r="M23" s="36"/>
      <c r="N23" s="36"/>
      <c r="O23" s="36"/>
    </row>
    <row r="24" spans="2:15" s="1" customFormat="1" ht="13.25" customHeight="1" x14ac:dyDescent="0.25">
      <c r="B24" s="550"/>
      <c r="C24" s="85" t="s">
        <v>8</v>
      </c>
      <c r="D24" s="397" t="s">
        <v>9637</v>
      </c>
      <c r="E24" s="523">
        <v>45722</v>
      </c>
      <c r="F24" s="397" t="s">
        <v>9134</v>
      </c>
      <c r="G24" s="518">
        <v>45722</v>
      </c>
      <c r="H24" s="398" t="s">
        <v>9645</v>
      </c>
      <c r="I24" s="518">
        <v>45722</v>
      </c>
      <c r="J24" s="42">
        <f>J23</f>
        <v>45720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JPY150.24-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13" t="s">
        <v>9671</v>
      </c>
      <c r="E27" s="539">
        <v>45724</v>
      </c>
      <c r="F27" s="414" t="s">
        <v>9661</v>
      </c>
      <c r="G27" s="540">
        <v>45724</v>
      </c>
      <c r="H27" s="413" t="s">
        <v>9660</v>
      </c>
      <c r="I27" s="540">
        <v>45725</v>
      </c>
      <c r="J27" s="34">
        <f>J17+7</f>
        <v>45724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391" t="s">
        <v>9586</v>
      </c>
      <c r="E30" s="514">
        <v>45711</v>
      </c>
      <c r="F30" s="391" t="s">
        <v>9587</v>
      </c>
      <c r="G30" s="516">
        <v>45713</v>
      </c>
      <c r="H30" s="392" t="s">
        <v>9588</v>
      </c>
      <c r="I30" s="516">
        <v>45713</v>
      </c>
      <c r="J30" s="42">
        <v>45713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97" t="s">
        <v>9254</v>
      </c>
      <c r="E31" s="517">
        <v>45714</v>
      </c>
      <c r="F31" s="397" t="s">
        <v>9587</v>
      </c>
      <c r="G31" s="518">
        <v>45714</v>
      </c>
      <c r="H31" s="398" t="s">
        <v>9501</v>
      </c>
      <c r="I31" s="518">
        <v>45714</v>
      </c>
      <c r="J31" s="42">
        <f>J30+2</f>
        <v>45715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9339</v>
      </c>
      <c r="E32" s="517">
        <v>45715</v>
      </c>
      <c r="F32" s="397" t="s">
        <v>9603</v>
      </c>
      <c r="G32" s="518">
        <v>45718</v>
      </c>
      <c r="H32" s="398" t="s">
        <v>9393</v>
      </c>
      <c r="I32" s="518">
        <v>45719</v>
      </c>
      <c r="J32" s="42">
        <f>J31+2</f>
        <v>45717</v>
      </c>
      <c r="K32" s="172" t="s">
        <v>9606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9605</v>
      </c>
      <c r="E35" s="517">
        <v>45721</v>
      </c>
      <c r="F35" s="397" t="s">
        <v>9622</v>
      </c>
      <c r="G35" s="518">
        <v>45721</v>
      </c>
      <c r="H35" s="398" t="s">
        <v>9621</v>
      </c>
      <c r="I35" s="518">
        <v>45721</v>
      </c>
      <c r="J35" s="42">
        <f>J32+1</f>
        <v>45718</v>
      </c>
      <c r="K35" s="255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42</v>
      </c>
      <c r="D36" s="397" t="s">
        <v>9632</v>
      </c>
      <c r="E36" s="517">
        <v>45722</v>
      </c>
      <c r="F36" s="397" t="s">
        <v>9618</v>
      </c>
      <c r="G36" s="518">
        <v>45722</v>
      </c>
      <c r="H36" s="398" t="s">
        <v>9547</v>
      </c>
      <c r="I36" s="518">
        <v>45722</v>
      </c>
      <c r="J36" s="42">
        <f>J37+1</f>
        <v>45720</v>
      </c>
      <c r="K36" s="255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9640</v>
      </c>
      <c r="E37" s="517">
        <v>45722</v>
      </c>
      <c r="F37" s="397" t="s">
        <v>9639</v>
      </c>
      <c r="G37" s="518">
        <v>45722</v>
      </c>
      <c r="H37" s="398" t="s">
        <v>9638</v>
      </c>
      <c r="I37" s="518">
        <v>45722</v>
      </c>
      <c r="J37" s="42">
        <f>J35+1</f>
        <v>45719</v>
      </c>
      <c r="K37" s="255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97" t="s">
        <v>9620</v>
      </c>
      <c r="E38" s="517">
        <v>45723</v>
      </c>
      <c r="F38" s="397" t="s">
        <v>9408</v>
      </c>
      <c r="G38" s="518">
        <v>45723</v>
      </c>
      <c r="H38" s="398" t="s">
        <v>9646</v>
      </c>
      <c r="I38" s="518">
        <v>45723</v>
      </c>
      <c r="J38" s="42">
        <f>J36</f>
        <v>45720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9655</v>
      </c>
      <c r="E39" s="524">
        <v>45723</v>
      </c>
      <c r="F39" s="422" t="s">
        <v>9656</v>
      </c>
      <c r="G39" s="525">
        <v>45723</v>
      </c>
      <c r="H39" s="398" t="s">
        <v>9657</v>
      </c>
      <c r="I39" s="518">
        <v>45723</v>
      </c>
      <c r="J39" s="42">
        <f>J38+1</f>
        <v>45721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9658</v>
      </c>
      <c r="E40" s="517">
        <v>45725</v>
      </c>
      <c r="F40" s="557" t="s">
        <v>9659</v>
      </c>
      <c r="G40" s="543">
        <v>45725</v>
      </c>
      <c r="H40" s="398" t="s">
        <v>9352</v>
      </c>
      <c r="I40" s="518">
        <v>45725</v>
      </c>
      <c r="J40" s="42">
        <f>J39+1</f>
        <v>45722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9526</v>
      </c>
      <c r="E43" s="544">
        <v>45727</v>
      </c>
      <c r="F43" s="391" t="s">
        <v>9682</v>
      </c>
      <c r="G43" s="516">
        <v>45727</v>
      </c>
      <c r="H43" s="392" t="s">
        <v>9129</v>
      </c>
      <c r="I43" s="516">
        <v>45728</v>
      </c>
      <c r="J43" s="133">
        <f>J40+5</f>
        <v>45727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JPY150.24-</v>
      </c>
      <c r="C44" s="85" t="s">
        <v>540</v>
      </c>
      <c r="D44" s="397" t="s">
        <v>9689</v>
      </c>
      <c r="E44" s="517">
        <v>45728</v>
      </c>
      <c r="F44" s="397" t="s">
        <v>9690</v>
      </c>
      <c r="G44" s="518">
        <v>45728</v>
      </c>
      <c r="H44" s="398" t="s">
        <v>9691</v>
      </c>
      <c r="I44" s="518">
        <v>45729</v>
      </c>
      <c r="J44" s="42">
        <f>J43+1</f>
        <v>45728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43" t="s">
        <v>541</v>
      </c>
      <c r="D45" s="399" t="s">
        <v>9701</v>
      </c>
      <c r="E45" s="545">
        <v>45730</v>
      </c>
      <c r="F45" s="399" t="s">
        <v>9703</v>
      </c>
      <c r="G45" s="538">
        <v>45730</v>
      </c>
      <c r="H45" s="418" t="s">
        <v>9705</v>
      </c>
      <c r="I45" s="538">
        <v>45730</v>
      </c>
      <c r="J45" s="76">
        <f>J44+3</f>
        <v>45731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9594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7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45093.708333333336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1382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3767</v>
      </c>
      <c r="C10" s="197" t="s">
        <v>244</v>
      </c>
      <c r="D10" s="195" t="s">
        <v>3983</v>
      </c>
      <c r="E10" s="196" t="s">
        <v>3980</v>
      </c>
      <c r="F10" s="198" t="s">
        <v>3974</v>
      </c>
      <c r="G10" s="42">
        <f>+G9+1</f>
        <v>45094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3977</v>
      </c>
      <c r="E11" s="196" t="s">
        <v>3978</v>
      </c>
      <c r="F11" s="198" t="s">
        <v>3976</v>
      </c>
      <c r="G11" s="42">
        <f>+G10</f>
        <v>45094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20" t="s">
        <v>3797</v>
      </c>
      <c r="G17" s="42">
        <f>G19</f>
        <v>45090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12" t="s">
        <v>3790</v>
      </c>
      <c r="F18" s="96" t="s">
        <v>3791</v>
      </c>
      <c r="G18" s="42">
        <f>+G17</f>
        <v>45090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USD@JPY139.97-</v>
      </c>
      <c r="C19" s="85" t="s">
        <v>7</v>
      </c>
      <c r="D19" s="86" t="s">
        <v>3792</v>
      </c>
      <c r="E19" s="101" t="s">
        <v>3805</v>
      </c>
      <c r="F19" s="120" t="s">
        <v>3793</v>
      </c>
      <c r="G19" s="42">
        <f>G15+3</f>
        <v>45090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1634</v>
      </c>
      <c r="E26" s="151" t="s">
        <v>3776</v>
      </c>
      <c r="F26" s="256" t="s">
        <v>3777</v>
      </c>
      <c r="G26" s="42">
        <v>45083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6" t="s">
        <v>3778</v>
      </c>
      <c r="E27" s="151" t="s">
        <v>3773</v>
      </c>
      <c r="F27" s="256" t="s">
        <v>3774</v>
      </c>
      <c r="G27" s="42">
        <f>+G26+2</f>
        <v>45085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20" t="s">
        <v>3781</v>
      </c>
      <c r="G28" s="42">
        <f>G27+2</f>
        <v>45087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USD@JPY139.97-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8" t="s">
        <v>3779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3787</v>
      </c>
      <c r="E31" s="112" t="s">
        <v>3802</v>
      </c>
      <c r="F31" s="96" t="s">
        <v>3803</v>
      </c>
      <c r="G31" s="42">
        <f>+G32</f>
        <v>45090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8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263</v>
      </c>
      <c r="E37" s="131"/>
      <c r="F37" s="132"/>
      <c r="G37" s="133">
        <f>+G35+5</f>
        <v>45097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45091.583333333336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1309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7" t="s">
        <v>3758</v>
      </c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20" t="s">
        <v>3747</v>
      </c>
      <c r="G17" s="42">
        <f>G18</f>
        <v>45083</v>
      </c>
      <c r="H17" s="166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20" t="s">
        <v>3743</v>
      </c>
      <c r="G18" s="42">
        <f>G15+3</f>
        <v>45083</v>
      </c>
      <c r="H18" s="166"/>
      <c r="I18" s="36"/>
      <c r="J18" s="36"/>
      <c r="K18" s="36"/>
      <c r="L18" s="36"/>
    </row>
    <row r="19" spans="2:16" s="1" customFormat="1" ht="13.5" customHeight="1" x14ac:dyDescent="0.25">
      <c r="B19" s="251" t="str">
        <f>$B$9</f>
        <v>USD@JPY139.81-</v>
      </c>
      <c r="C19" s="85" t="s">
        <v>7</v>
      </c>
      <c r="D19" s="100" t="s">
        <v>3744</v>
      </c>
      <c r="E19" s="112" t="s">
        <v>3739</v>
      </c>
      <c r="F19" s="96" t="s">
        <v>3745</v>
      </c>
      <c r="G19" s="42">
        <f>+G17</f>
        <v>45083</v>
      </c>
      <c r="H19" s="163"/>
      <c r="I19" s="36"/>
      <c r="J19" s="36"/>
      <c r="K19" s="36"/>
      <c r="L19" s="36"/>
    </row>
    <row r="20" spans="2:16" s="1" customFormat="1" ht="13.5" customHeight="1" x14ac:dyDescent="0.25">
      <c r="B20" s="251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3"/>
      <c r="I20" s="36"/>
      <c r="J20" s="36"/>
      <c r="K20" s="36"/>
      <c r="L20" s="36"/>
    </row>
    <row r="21" spans="2:16" s="1" customFormat="1" ht="13.5" customHeight="1" x14ac:dyDescent="0.25">
      <c r="B21" s="251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6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63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5" t="s">
        <v>24</v>
      </c>
      <c r="D26" s="136" t="s">
        <v>3706</v>
      </c>
      <c r="E26" s="151" t="s">
        <v>3707</v>
      </c>
      <c r="F26" s="256" t="s">
        <v>3708</v>
      </c>
      <c r="G26" s="42">
        <v>45076</v>
      </c>
      <c r="H26" s="172"/>
      <c r="I26" s="36"/>
      <c r="J26" s="36"/>
      <c r="K26" s="36"/>
      <c r="L26" s="36"/>
      <c r="P26" s="118"/>
    </row>
    <row r="27" spans="2:16" s="1" customFormat="1" ht="13.5" customHeight="1" x14ac:dyDescent="0.25">
      <c r="B27" s="26" t="s">
        <v>2315</v>
      </c>
      <c r="C27" s="104" t="s">
        <v>16</v>
      </c>
      <c r="D27" s="136" t="s">
        <v>3703</v>
      </c>
      <c r="E27" s="151" t="s">
        <v>3704</v>
      </c>
      <c r="F27" s="256" t="s">
        <v>3705</v>
      </c>
      <c r="G27" s="42">
        <f>+G26+2</f>
        <v>45078</v>
      </c>
      <c r="H27" s="255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20" t="s">
        <v>3729</v>
      </c>
      <c r="G28" s="42">
        <f>G27+2</f>
        <v>45080</v>
      </c>
      <c r="H28" s="172" t="s">
        <v>3709</v>
      </c>
      <c r="I28" s="36"/>
      <c r="J28" s="36"/>
      <c r="K28" s="36"/>
      <c r="L28" s="36"/>
    </row>
    <row r="29" spans="2:16" s="1" customFormat="1" ht="13.5" customHeight="1" x14ac:dyDescent="0.25">
      <c r="B29" s="251" t="str">
        <f>$B$9</f>
        <v>USD@JPY139.81-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6" s="1" customFormat="1" ht="13.5" customHeight="1" x14ac:dyDescent="0.25">
      <c r="B30" s="251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54"/>
      <c r="I30" s="36"/>
      <c r="J30" s="36"/>
      <c r="K30" s="36"/>
      <c r="L30" s="36"/>
    </row>
    <row r="31" spans="2:16" s="1" customFormat="1" ht="13.25" customHeight="1" x14ac:dyDescent="0.25">
      <c r="B31" s="24"/>
      <c r="C31" s="85" t="s">
        <v>7</v>
      </c>
      <c r="D31" s="106" t="s">
        <v>3730</v>
      </c>
      <c r="E31" s="112" t="s">
        <v>3736</v>
      </c>
      <c r="F31" s="96" t="s">
        <v>3737</v>
      </c>
      <c r="G31" s="42">
        <f>+G33</f>
        <v>45083</v>
      </c>
      <c r="H31" s="163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3784</v>
      </c>
      <c r="E37" s="151" t="s">
        <v>1196</v>
      </c>
      <c r="F37" s="152" t="s">
        <v>3807</v>
      </c>
      <c r="G37" s="133">
        <f>+G35+5</f>
        <v>45090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45082.333333333336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1261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3640</v>
      </c>
      <c r="C9" s="197" t="s">
        <v>8</v>
      </c>
      <c r="D9" s="195" t="s">
        <v>1615</v>
      </c>
      <c r="E9" s="196" t="s">
        <v>3712</v>
      </c>
      <c r="F9" s="198" t="s">
        <v>3713</v>
      </c>
      <c r="G9" s="42">
        <f>G7+1</f>
        <v>45079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2306</v>
      </c>
      <c r="C10" s="197" t="s">
        <v>244</v>
      </c>
      <c r="D10" s="195" t="s">
        <v>3714</v>
      </c>
      <c r="E10" s="196" t="s">
        <v>3721</v>
      </c>
      <c r="F10" s="198" t="s">
        <v>3722</v>
      </c>
      <c r="G10" s="42">
        <f>+G9+1</f>
        <v>45080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3718</v>
      </c>
      <c r="E11" s="196" t="s">
        <v>3719</v>
      </c>
      <c r="F11" s="198" t="s">
        <v>3720</v>
      </c>
      <c r="G11" s="42">
        <f>+G10</f>
        <v>45080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5" t="s">
        <v>7</v>
      </c>
      <c r="D17" s="226" t="s">
        <v>3660</v>
      </c>
      <c r="E17" s="224" t="s">
        <v>3665</v>
      </c>
      <c r="F17" s="148" t="s">
        <v>3666</v>
      </c>
      <c r="G17" s="42">
        <f>+G19</f>
        <v>45076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03" t="s">
        <v>3674</v>
      </c>
      <c r="E18" s="147" t="s">
        <v>3669</v>
      </c>
      <c r="F18" s="225" t="s">
        <v>3675</v>
      </c>
      <c r="G18" s="42">
        <f>G15+3</f>
        <v>45076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USD@JPY140.99-</v>
      </c>
      <c r="C19" s="212" t="s">
        <v>5</v>
      </c>
      <c r="D19" s="203" t="s">
        <v>3676</v>
      </c>
      <c r="E19" s="147" t="s">
        <v>3677</v>
      </c>
      <c r="F19" s="225" t="s">
        <v>3678</v>
      </c>
      <c r="G19" s="42">
        <f>G18</f>
        <v>45076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RMB@JPY19.82-</v>
      </c>
      <c r="C20" s="145" t="s">
        <v>6</v>
      </c>
      <c r="D20" s="203" t="s">
        <v>3684</v>
      </c>
      <c r="E20" s="204" t="s">
        <v>3679</v>
      </c>
      <c r="F20" s="205" t="s">
        <v>3680</v>
      </c>
      <c r="G20" s="42">
        <f>G21</f>
        <v>45077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3681</v>
      </c>
      <c r="E21" s="204" t="s">
        <v>30</v>
      </c>
      <c r="F21" s="148" t="s">
        <v>3682</v>
      </c>
      <c r="G21" s="42">
        <f>G18+1</f>
        <v>45077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5" t="s">
        <v>24</v>
      </c>
      <c r="D26" s="136" t="s">
        <v>3650</v>
      </c>
      <c r="E26" s="151" t="s">
        <v>3651</v>
      </c>
      <c r="F26" s="256" t="s">
        <v>1276</v>
      </c>
      <c r="G26" s="42">
        <v>45069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6" t="s">
        <v>3649</v>
      </c>
      <c r="E27" s="151" t="s">
        <v>1554</v>
      </c>
      <c r="F27" s="256" t="s">
        <v>586</v>
      </c>
      <c r="G27" s="42">
        <f>+G26+2</f>
        <v>45071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20" t="s">
        <v>3662</v>
      </c>
      <c r="G28" s="42">
        <f>G27+2</f>
        <v>45073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USD@JPY140.99-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8" t="s">
        <v>3654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3672</v>
      </c>
      <c r="E31" s="112" t="s">
        <v>3670</v>
      </c>
      <c r="F31" s="96" t="s">
        <v>3671</v>
      </c>
      <c r="G31" s="42">
        <f>+G32</f>
        <v>45076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3724</v>
      </c>
      <c r="E37" s="131"/>
      <c r="F37" s="132"/>
      <c r="G37" s="133">
        <f>+G35+5</f>
        <v>45083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45072.6875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1191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20" t="s">
        <v>3605</v>
      </c>
      <c r="G17" s="42">
        <f>G18</f>
        <v>45069</v>
      </c>
      <c r="H17" s="166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20" t="s">
        <v>3607</v>
      </c>
      <c r="G18" s="42">
        <f>G15+3</f>
        <v>45069</v>
      </c>
      <c r="H18" s="166"/>
      <c r="I18" s="36"/>
      <c r="J18" s="36"/>
      <c r="K18" s="36"/>
      <c r="L18" s="36"/>
    </row>
    <row r="19" spans="2:16" s="1" customFormat="1" ht="13.5" customHeight="1" x14ac:dyDescent="0.25">
      <c r="B19" s="251" t="str">
        <f>$B$9</f>
        <v>USD@JPY139.70-</v>
      </c>
      <c r="C19" s="85" t="s">
        <v>7</v>
      </c>
      <c r="D19" s="100" t="s">
        <v>3608</v>
      </c>
      <c r="E19" s="112" t="s">
        <v>3609</v>
      </c>
      <c r="F19" s="96" t="s">
        <v>3610</v>
      </c>
      <c r="G19" s="42">
        <f>+G17</f>
        <v>45069</v>
      </c>
      <c r="H19" s="163"/>
      <c r="I19" s="36"/>
      <c r="J19" s="36"/>
      <c r="K19" s="36"/>
      <c r="L19" s="36"/>
    </row>
    <row r="20" spans="2:16" s="1" customFormat="1" ht="13.5" customHeight="1" x14ac:dyDescent="0.25">
      <c r="B20" s="251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3"/>
      <c r="I20" s="36"/>
      <c r="J20" s="36"/>
      <c r="K20" s="36"/>
      <c r="L20" s="36"/>
    </row>
    <row r="21" spans="2:16" s="1" customFormat="1" ht="13.5" customHeight="1" x14ac:dyDescent="0.25">
      <c r="B21" s="251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6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63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5" t="s">
        <v>24</v>
      </c>
      <c r="D26" s="136" t="s">
        <v>759</v>
      </c>
      <c r="E26" s="151" t="s">
        <v>3587</v>
      </c>
      <c r="F26" s="256" t="s">
        <v>3588</v>
      </c>
      <c r="G26" s="42">
        <v>45062</v>
      </c>
      <c r="H26" s="172"/>
      <c r="I26" s="36"/>
      <c r="J26" s="36"/>
      <c r="K26" s="36"/>
      <c r="L26" s="36"/>
      <c r="P26" s="118"/>
    </row>
    <row r="27" spans="2:16" s="1" customFormat="1" ht="13.5" customHeight="1" x14ac:dyDescent="0.25">
      <c r="B27" s="26" t="s">
        <v>2307</v>
      </c>
      <c r="C27" s="104" t="s">
        <v>16</v>
      </c>
      <c r="D27" s="136" t="s">
        <v>523</v>
      </c>
      <c r="E27" s="151" t="s">
        <v>3589</v>
      </c>
      <c r="F27" s="256" t="s">
        <v>3590</v>
      </c>
      <c r="G27" s="42">
        <f>+G26+2</f>
        <v>45064</v>
      </c>
      <c r="H27" s="255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20" t="s">
        <v>3594</v>
      </c>
      <c r="G28" s="42">
        <f>G27+2</f>
        <v>45066</v>
      </c>
      <c r="H28" s="172"/>
      <c r="I28" s="36"/>
      <c r="J28" s="36"/>
      <c r="K28" s="36"/>
      <c r="L28" s="36"/>
    </row>
    <row r="29" spans="2:16" s="1" customFormat="1" ht="13.5" customHeight="1" x14ac:dyDescent="0.25">
      <c r="B29" s="251" t="str">
        <f>$B$9</f>
        <v>USD@JPY139.70-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6" s="1" customFormat="1" ht="13.5" customHeight="1" x14ac:dyDescent="0.25">
      <c r="B30" s="251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54"/>
      <c r="I30" s="36"/>
      <c r="J30" s="36"/>
      <c r="K30" s="36"/>
      <c r="L30" s="36"/>
    </row>
    <row r="31" spans="2:16" s="1" customFormat="1" ht="13.25" customHeight="1" x14ac:dyDescent="0.25">
      <c r="B31" s="24"/>
      <c r="C31" s="85" t="s">
        <v>7</v>
      </c>
      <c r="D31" s="106" t="s">
        <v>3611</v>
      </c>
      <c r="E31" s="112" t="s">
        <v>3612</v>
      </c>
      <c r="F31" s="96" t="s">
        <v>3607</v>
      </c>
      <c r="G31" s="42">
        <f>+G32</f>
        <v>45069</v>
      </c>
      <c r="H31" s="163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3631</v>
      </c>
      <c r="E37" s="131"/>
      <c r="F37" s="132"/>
      <c r="G37" s="133">
        <f>+G35+5</f>
        <v>45076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45068.645833333336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1145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/>
      <c r="E11" s="91"/>
      <c r="F11" s="92"/>
      <c r="G11" s="129" t="s">
        <v>29</v>
      </c>
      <c r="H11" s="163" t="s">
        <v>3513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9">
        <f>G15+2</f>
        <v>45061</v>
      </c>
      <c r="H17" s="163" t="s">
        <v>3514</v>
      </c>
      <c r="I17" s="36"/>
      <c r="J17" s="36"/>
      <c r="K17" s="36"/>
      <c r="L17" s="36"/>
    </row>
    <row r="18" spans="2:12" s="1" customFormat="1" ht="13.25" customHeight="1" x14ac:dyDescent="0.25">
      <c r="B18" s="24"/>
      <c r="C18" s="95" t="s">
        <v>5</v>
      </c>
      <c r="D18" s="86" t="s">
        <v>3551</v>
      </c>
      <c r="E18" s="101" t="s">
        <v>3552</v>
      </c>
      <c r="F18" s="120" t="s">
        <v>3553</v>
      </c>
      <c r="G18" s="42">
        <f>G19</f>
        <v>45062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20" t="s">
        <v>3556</v>
      </c>
      <c r="G19" s="42">
        <f>G15+3</f>
        <v>45062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B10</f>
        <v>RMB@JPY19.42-</v>
      </c>
      <c r="C20" s="85" t="s">
        <v>7</v>
      </c>
      <c r="D20" s="100" t="s">
        <v>3557</v>
      </c>
      <c r="E20" s="112" t="s">
        <v>3558</v>
      </c>
      <c r="F20" s="96" t="s">
        <v>3559</v>
      </c>
      <c r="G20" s="42">
        <f>+G18</f>
        <v>45062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6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174" t="s">
        <v>3511</v>
      </c>
      <c r="C26" s="135" t="s">
        <v>24</v>
      </c>
      <c r="D26" s="136" t="s">
        <v>3523</v>
      </c>
      <c r="E26" s="151" t="s">
        <v>3524</v>
      </c>
      <c r="F26" s="256" t="s">
        <v>3525</v>
      </c>
      <c r="G26" s="42">
        <v>45055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6" t="s">
        <v>3532</v>
      </c>
      <c r="E27" s="151" t="s">
        <v>3533</v>
      </c>
      <c r="F27" s="256" t="s">
        <v>3534</v>
      </c>
      <c r="G27" s="42">
        <f>+G26+2</f>
        <v>45057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20" t="s">
        <v>3545</v>
      </c>
      <c r="G28" s="42">
        <f>G27+2</f>
        <v>45059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USD@JPY135.57-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9">
        <f>G34+1</f>
        <v>45061</v>
      </c>
      <c r="H30" s="253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5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9">
        <f>+G34+2</f>
        <v>45062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3569</v>
      </c>
      <c r="E33" s="112" t="s">
        <v>3572</v>
      </c>
      <c r="F33" s="96" t="s">
        <v>3573</v>
      </c>
      <c r="G33" s="42">
        <f>+G31</f>
        <v>45062</v>
      </c>
      <c r="H33" s="163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55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9" t="s">
        <v>29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2232</v>
      </c>
      <c r="E37" s="131"/>
      <c r="F37" s="132"/>
      <c r="G37" s="133">
        <f>+G33+7</f>
        <v>45069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45061.354166666664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1080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20" t="s">
        <v>3487</v>
      </c>
      <c r="G17" s="42">
        <f>G18</f>
        <v>45055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20" t="s">
        <v>3491</v>
      </c>
      <c r="G18" s="42">
        <f>G15+3</f>
        <v>45055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USD@JPY138.54-</v>
      </c>
      <c r="C19" s="85" t="s">
        <v>7</v>
      </c>
      <c r="D19" s="100" t="s">
        <v>3495</v>
      </c>
      <c r="E19" s="112" t="s">
        <v>3496</v>
      </c>
      <c r="F19" s="96" t="s">
        <v>3497</v>
      </c>
      <c r="G19" s="42">
        <f>+G17</f>
        <v>45055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3432</v>
      </c>
      <c r="E26" s="151" t="s">
        <v>3448</v>
      </c>
      <c r="F26" s="256" t="s">
        <v>3449</v>
      </c>
      <c r="G26" s="42">
        <v>45048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6" t="s">
        <v>3476</v>
      </c>
      <c r="E27" s="151" t="s">
        <v>3477</v>
      </c>
      <c r="F27" s="256" t="s">
        <v>3478</v>
      </c>
      <c r="G27" s="42">
        <f>+G26+2</f>
        <v>45050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20" t="s">
        <v>3472</v>
      </c>
      <c r="G28" s="42">
        <f>G27+2</f>
        <v>45052</v>
      </c>
      <c r="H28" s="172" t="s">
        <v>3470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USD@JPY138.54-</v>
      </c>
      <c r="C29" s="50"/>
      <c r="D29" s="61"/>
      <c r="F29" s="58"/>
      <c r="G29" s="42"/>
      <c r="H29" s="253" t="s">
        <v>3469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3507</v>
      </c>
      <c r="E32" s="112" t="s">
        <v>3508</v>
      </c>
      <c r="F32" s="96" t="s">
        <v>3506</v>
      </c>
      <c r="G32" s="42">
        <f>+G31</f>
        <v>45055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3520</v>
      </c>
      <c r="E37" s="131"/>
      <c r="F37" s="132"/>
      <c r="G37" s="133">
        <f>+G35+5</f>
        <v>45062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45057.354166666664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1041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12" t="s">
        <v>3435</v>
      </c>
      <c r="F17" s="96" t="s">
        <v>3436</v>
      </c>
      <c r="G17" s="42">
        <f>+G18</f>
        <v>45048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20" t="s">
        <v>3419</v>
      </c>
      <c r="G18" s="42">
        <f>G19</f>
        <v>45048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USD@JPY134.92-</v>
      </c>
      <c r="C19" s="85" t="s">
        <v>8</v>
      </c>
      <c r="D19" s="86" t="s">
        <v>3420</v>
      </c>
      <c r="E19" s="101" t="s">
        <v>3421</v>
      </c>
      <c r="F19" s="120" t="s">
        <v>3422</v>
      </c>
      <c r="G19" s="42">
        <f>G15+3</f>
        <v>45048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3399</v>
      </c>
      <c r="E26" s="151" t="s">
        <v>3400</v>
      </c>
      <c r="F26" s="256" t="s">
        <v>3401</v>
      </c>
      <c r="G26" s="42">
        <v>45041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6" t="s">
        <v>3395</v>
      </c>
      <c r="E27" s="151" t="s">
        <v>3397</v>
      </c>
      <c r="F27" s="256" t="s">
        <v>3398</v>
      </c>
      <c r="G27" s="42">
        <f>+G26+2</f>
        <v>45043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20" t="s">
        <v>3406</v>
      </c>
      <c r="G28" s="42">
        <f>G27+2</f>
        <v>45045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USD@JPY134.92-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12" t="s">
        <v>3464</v>
      </c>
      <c r="F33" s="96" t="s">
        <v>3465</v>
      </c>
      <c r="G33" s="42">
        <f>+G32</f>
        <v>45048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9" t="s">
        <v>3424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/>
      <c r="E37" s="151"/>
      <c r="F37" s="152"/>
      <c r="G37" s="258" t="s">
        <v>23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/>
      <c r="E39" s="244"/>
      <c r="F39" s="245"/>
      <c r="G39" s="273" t="s">
        <v>23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 t="s">
        <v>3402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1017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282" t="s">
        <v>5</v>
      </c>
      <c r="D8" s="90" t="s">
        <v>3382</v>
      </c>
      <c r="E8" s="91" t="s">
        <v>3378</v>
      </c>
      <c r="F8" s="281" t="s">
        <v>3379</v>
      </c>
      <c r="G8" s="42">
        <f>G9</f>
        <v>45044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3332</v>
      </c>
      <c r="C9" s="197" t="s">
        <v>8</v>
      </c>
      <c r="D9" s="195" t="s">
        <v>2261</v>
      </c>
      <c r="E9" s="196" t="s">
        <v>3380</v>
      </c>
      <c r="F9" s="198" t="s">
        <v>619</v>
      </c>
      <c r="G9" s="42">
        <f>G7+1</f>
        <v>45044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3333</v>
      </c>
      <c r="C10" s="197" t="s">
        <v>244</v>
      </c>
      <c r="D10" s="195" t="s">
        <v>3381</v>
      </c>
      <c r="E10" s="196" t="s">
        <v>1062</v>
      </c>
      <c r="F10" s="198" t="s">
        <v>3412</v>
      </c>
      <c r="G10" s="42">
        <f>+G9+1</f>
        <v>45045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1105</v>
      </c>
      <c r="E11" s="196" t="s">
        <v>3413</v>
      </c>
      <c r="F11" s="198" t="s">
        <v>3414</v>
      </c>
      <c r="G11" s="42">
        <f>+G10</f>
        <v>45045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20" t="s">
        <v>3353</v>
      </c>
      <c r="G17" s="42">
        <f>G15+3</f>
        <v>45041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20" t="s">
        <v>3355</v>
      </c>
      <c r="G18" s="42">
        <f>G17</f>
        <v>45041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USD@JPY135.20-</v>
      </c>
      <c r="C19" s="85" t="s">
        <v>7</v>
      </c>
      <c r="D19" s="100" t="s">
        <v>3366</v>
      </c>
      <c r="E19" s="112" t="s">
        <v>3352</v>
      </c>
      <c r="F19" s="96" t="s">
        <v>3367</v>
      </c>
      <c r="G19" s="42">
        <f>+G18</f>
        <v>45041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5" t="s">
        <v>24</v>
      </c>
      <c r="D26" s="136" t="s">
        <v>3338</v>
      </c>
      <c r="E26" s="151" t="s">
        <v>3339</v>
      </c>
      <c r="F26" s="256" t="s">
        <v>3340</v>
      </c>
      <c r="G26" s="42">
        <v>45034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6" t="s">
        <v>276</v>
      </c>
      <c r="E27" s="151" t="s">
        <v>3335</v>
      </c>
      <c r="F27" s="256" t="s">
        <v>3336</v>
      </c>
      <c r="G27" s="42">
        <f>+G26+2</f>
        <v>45036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20" t="s">
        <v>3341</v>
      </c>
      <c r="G28" s="42">
        <f>G27+2</f>
        <v>45038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USD@JPY135.20-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151</v>
      </c>
      <c r="D31" s="106" t="s">
        <v>3357</v>
      </c>
      <c r="E31" s="112" t="s">
        <v>3358</v>
      </c>
      <c r="F31" s="96" t="s">
        <v>3359</v>
      </c>
      <c r="G31" s="42">
        <f>+G32</f>
        <v>45041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276" t="s">
        <v>17</v>
      </c>
      <c r="D36" s="276" t="s">
        <v>3385</v>
      </c>
      <c r="E36" s="279" t="s">
        <v>3386</v>
      </c>
      <c r="F36" s="280" t="s">
        <v>3389</v>
      </c>
      <c r="G36" s="129" t="s">
        <v>182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3403</v>
      </c>
      <c r="E38" s="131"/>
      <c r="F38" s="132"/>
      <c r="G38" s="133">
        <f>+G35+5</f>
        <v>45048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45042.625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3262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3" t="s">
        <v>3329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20" t="s">
        <v>3296</v>
      </c>
      <c r="G17" s="42">
        <f>G15+3</f>
        <v>45034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20" t="s">
        <v>3287</v>
      </c>
      <c r="G18" s="42">
        <f>G17</f>
        <v>45034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USD@JPY133.63-</v>
      </c>
      <c r="C19" s="85" t="s">
        <v>7</v>
      </c>
      <c r="D19" s="100" t="s">
        <v>3303</v>
      </c>
      <c r="E19" s="112" t="s">
        <v>3304</v>
      </c>
      <c r="F19" s="96" t="s">
        <v>2281</v>
      </c>
      <c r="G19" s="42">
        <f>+G18</f>
        <v>45034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3274</v>
      </c>
      <c r="E26" s="151" t="s">
        <v>2275</v>
      </c>
      <c r="F26" s="256" t="s">
        <v>3234</v>
      </c>
      <c r="G26" s="42">
        <v>45027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6" t="s">
        <v>3271</v>
      </c>
      <c r="E27" s="151" t="s">
        <v>3272</v>
      </c>
      <c r="F27" s="256" t="s">
        <v>3273</v>
      </c>
      <c r="G27" s="42">
        <f>+G26+2</f>
        <v>45029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20" t="s">
        <v>3276</v>
      </c>
      <c r="G28" s="42">
        <f>G27+2</f>
        <v>45031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USD@JPY133.63-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3314</v>
      </c>
      <c r="D32" s="106" t="s">
        <v>3297</v>
      </c>
      <c r="E32" s="112" t="s">
        <v>3286</v>
      </c>
      <c r="F32" s="96" t="s">
        <v>3291</v>
      </c>
      <c r="G32" s="42">
        <f>+G33</f>
        <v>45034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3337</v>
      </c>
      <c r="E37" s="151" t="s">
        <v>3370</v>
      </c>
      <c r="F37" s="152" t="s">
        <v>3371</v>
      </c>
      <c r="G37" s="133">
        <f>+G35+5</f>
        <v>45041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3248</v>
      </c>
      <c r="C1" s="591"/>
      <c r="D1" s="9"/>
      <c r="E1" s="9"/>
      <c r="F1" s="592">
        <v>45030.770833333336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892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20" t="s">
        <v>3221</v>
      </c>
      <c r="G17" s="42">
        <f>G18</f>
        <v>45027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20" t="s">
        <v>3220</v>
      </c>
      <c r="G18" s="42">
        <f>G15+3</f>
        <v>45027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USD@JPY132.88-</v>
      </c>
      <c r="C19" s="85" t="s">
        <v>7</v>
      </c>
      <c r="D19" s="100" t="s">
        <v>3230</v>
      </c>
      <c r="E19" s="112" t="s">
        <v>3223</v>
      </c>
      <c r="F19" s="96" t="s">
        <v>3231</v>
      </c>
      <c r="G19" s="42">
        <f>+G17</f>
        <v>45027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5" t="s">
        <v>24</v>
      </c>
      <c r="D26" s="136" t="s">
        <v>1911</v>
      </c>
      <c r="E26" s="151" t="s">
        <v>3197</v>
      </c>
      <c r="F26" s="256" t="s">
        <v>3198</v>
      </c>
      <c r="G26" s="42">
        <v>45020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6" t="s">
        <v>436</v>
      </c>
      <c r="E27" s="151" t="s">
        <v>2242</v>
      </c>
      <c r="F27" s="256" t="s">
        <v>3196</v>
      </c>
      <c r="G27" s="42">
        <f>+G26+2</f>
        <v>45022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20" t="s">
        <v>3200</v>
      </c>
      <c r="G28" s="42">
        <f>G27+2</f>
        <v>45024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USD@JPY132.88-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3224</v>
      </c>
      <c r="E31" s="112" t="s">
        <v>3225</v>
      </c>
      <c r="F31" s="96" t="s">
        <v>3226</v>
      </c>
      <c r="G31" s="42">
        <f>+G32</f>
        <v>45027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8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9" t="s">
        <v>3232</v>
      </c>
      <c r="H35" s="278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3282</v>
      </c>
      <c r="E38" s="131"/>
      <c r="F38" s="132"/>
      <c r="G38" s="133">
        <f>+G36+5</f>
        <v>45034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695"/>
  <sheetViews>
    <sheetView zoomScale="75" zoomScaleNormal="75" workbookViewId="0">
      <selection activeCell="R18" sqref="R1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0</v>
      </c>
      <c r="C1" s="591"/>
      <c r="D1" s="9"/>
      <c r="E1" s="9"/>
      <c r="F1" s="9"/>
      <c r="G1" s="9"/>
      <c r="H1" s="9"/>
      <c r="I1" s="592">
        <v>45722.708333333336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536</v>
      </c>
      <c r="C2" s="593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4" t="s">
        <v>12</v>
      </c>
      <c r="E4" s="595"/>
      <c r="F4" s="594" t="s">
        <v>13</v>
      </c>
      <c r="G4" s="595"/>
      <c r="H4" s="596" t="s">
        <v>2</v>
      </c>
      <c r="I4" s="59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tr">
        <f>IF(WK08・2025!D15="","",WK08・2025!D15)</f>
        <v>2200</v>
      </c>
      <c r="E5" s="522">
        <f>IF(WK08・2025!E15="","",WK08・2025!E15)</f>
        <v>45712</v>
      </c>
      <c r="F5" s="575" t="str">
        <f>IF(WK08・2025!F15="","",WK08・2025!F15)</f>
        <v>1020</v>
      </c>
      <c r="G5" s="520">
        <f>IF(WK08・2025!G15="","",WK08・2025!G15)</f>
        <v>45713</v>
      </c>
      <c r="H5" s="81" t="str">
        <f>IF(WK08・2025!H15="","",WK08・2025!H15)</f>
        <v>2048</v>
      </c>
      <c r="I5" s="520">
        <f>IF(WK08・2025!I15="","",WK08・2025!I15)</f>
        <v>45713</v>
      </c>
      <c r="J5" s="33">
        <v>45713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9567</v>
      </c>
      <c r="E8" s="523">
        <v>45715</v>
      </c>
      <c r="F8" s="397" t="s">
        <v>9290</v>
      </c>
      <c r="G8" s="523">
        <v>45715</v>
      </c>
      <c r="H8" s="404" t="s">
        <v>9563</v>
      </c>
      <c r="I8" s="535">
        <v>45715</v>
      </c>
      <c r="J8" s="42">
        <f>J5+2</f>
        <v>45715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578" t="s">
        <v>42</v>
      </c>
      <c r="D9" s="579" t="s">
        <v>9589</v>
      </c>
      <c r="E9" s="580">
        <v>45716</v>
      </c>
      <c r="F9" s="579" t="s">
        <v>9590</v>
      </c>
      <c r="G9" s="580">
        <v>45716</v>
      </c>
      <c r="H9" s="579" t="s">
        <v>9591</v>
      </c>
      <c r="I9" s="581">
        <v>45716</v>
      </c>
      <c r="J9" s="42">
        <f>J8+1</f>
        <v>45716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9196</v>
      </c>
      <c r="E10" s="524">
        <v>45716</v>
      </c>
      <c r="F10" s="397" t="s">
        <v>9337</v>
      </c>
      <c r="G10" s="524">
        <v>45716</v>
      </c>
      <c r="H10" s="397" t="s">
        <v>9597</v>
      </c>
      <c r="I10" s="518">
        <v>45716</v>
      </c>
      <c r="J10" s="42">
        <f>J9</f>
        <v>45716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9598</v>
      </c>
      <c r="E11" s="524">
        <v>45717</v>
      </c>
      <c r="F11" s="422" t="s">
        <v>9234</v>
      </c>
      <c r="G11" s="524">
        <v>45717</v>
      </c>
      <c r="H11" s="422" t="s">
        <v>9599</v>
      </c>
      <c r="I11" s="525">
        <v>45717</v>
      </c>
      <c r="J11" s="42">
        <f>J12</f>
        <v>45717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9352</v>
      </c>
      <c r="E12" s="524">
        <v>45717</v>
      </c>
      <c r="F12" s="422" t="s">
        <v>9160</v>
      </c>
      <c r="G12" s="524">
        <v>45717</v>
      </c>
      <c r="H12" s="422" t="s">
        <v>3008</v>
      </c>
      <c r="I12" s="525">
        <v>45717</v>
      </c>
      <c r="J12" s="42">
        <f>J10+1</f>
        <v>45717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9475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9532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9533</v>
      </c>
      <c r="C15" s="94" t="s">
        <v>481</v>
      </c>
      <c r="D15" s="475" t="s">
        <v>9615</v>
      </c>
      <c r="E15" s="536">
        <v>45719</v>
      </c>
      <c r="F15" s="475" t="s">
        <v>9617</v>
      </c>
      <c r="G15" s="537">
        <v>45720</v>
      </c>
      <c r="H15" s="418" t="s">
        <v>9422</v>
      </c>
      <c r="I15" s="538">
        <v>45720</v>
      </c>
      <c r="J15" s="34">
        <f>J5+7</f>
        <v>45720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22" t="str">
        <f>IF(WK08・2025!D27="","",WK08・2025!D27)</f>
        <v>1000</v>
      </c>
      <c r="E17" s="552">
        <f>IF(WK08・2025!E27="","",WK08・2025!E27)</f>
        <v>45709</v>
      </c>
      <c r="F17" s="575" t="str">
        <f>IF(WK08・2025!F27="","",WK08・2025!F27)</f>
        <v>0630</v>
      </c>
      <c r="G17" s="520">
        <f>IF(WK08・2025!G27="","",WK08・2025!G27)</f>
        <v>45710</v>
      </c>
      <c r="H17" s="81">
        <v>1730</v>
      </c>
      <c r="I17" s="520">
        <f>IF(WK08・2025!I27="","",WK08・2025!I27)</f>
        <v>45710</v>
      </c>
      <c r="J17" s="33">
        <v>45710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9476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7</v>
      </c>
      <c r="D20" s="404" t="s">
        <v>9551</v>
      </c>
      <c r="E20" s="523">
        <v>45712</v>
      </c>
      <c r="F20" s="397" t="s">
        <v>9552</v>
      </c>
      <c r="G20" s="518">
        <v>45713</v>
      </c>
      <c r="H20" s="398" t="s">
        <v>9553</v>
      </c>
      <c r="I20" s="518">
        <v>45713</v>
      </c>
      <c r="J20" s="42">
        <f>J21</f>
        <v>45713</v>
      </c>
      <c r="K20" s="255"/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404" t="s">
        <v>9131</v>
      </c>
      <c r="E21" s="523">
        <v>45713</v>
      </c>
      <c r="F21" s="397" t="s">
        <v>9236</v>
      </c>
      <c r="G21" s="518">
        <v>45713</v>
      </c>
      <c r="H21" s="398" t="s">
        <v>9554</v>
      </c>
      <c r="I21" s="518">
        <v>45713</v>
      </c>
      <c r="J21" s="42">
        <f>J17+3</f>
        <v>45713</v>
      </c>
      <c r="K21" s="262" t="s">
        <v>9436</v>
      </c>
      <c r="L21" s="36"/>
      <c r="M21" s="36"/>
      <c r="N21" s="36"/>
      <c r="O21" s="36"/>
    </row>
    <row r="22" spans="2:15" s="1" customFormat="1" ht="13.25" customHeight="1" x14ac:dyDescent="0.25">
      <c r="B22" s="550"/>
      <c r="C22" s="85" t="s">
        <v>8</v>
      </c>
      <c r="D22" s="404" t="s">
        <v>9561</v>
      </c>
      <c r="E22" s="523">
        <v>45713</v>
      </c>
      <c r="F22" s="397" t="s">
        <v>9562</v>
      </c>
      <c r="G22" s="518">
        <v>45714</v>
      </c>
      <c r="H22" s="398" t="s">
        <v>9553</v>
      </c>
      <c r="I22" s="518">
        <v>45714</v>
      </c>
      <c r="J22" s="42">
        <f>J21</f>
        <v>45713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404" t="s">
        <v>9565</v>
      </c>
      <c r="E23" s="523">
        <v>45714</v>
      </c>
      <c r="F23" s="404" t="s">
        <v>9226</v>
      </c>
      <c r="G23" s="535">
        <v>45714</v>
      </c>
      <c r="H23" s="398" t="s">
        <v>9407</v>
      </c>
      <c r="I23" s="518">
        <v>45714</v>
      </c>
      <c r="J23" s="42">
        <f>J20+1</f>
        <v>45714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26</v>
      </c>
      <c r="D24" s="404" t="s">
        <v>9566</v>
      </c>
      <c r="E24" s="523">
        <v>45714</v>
      </c>
      <c r="F24" s="404" t="s">
        <v>9537</v>
      </c>
      <c r="G24" s="535">
        <v>45714</v>
      </c>
      <c r="H24" s="405" t="s">
        <v>9571</v>
      </c>
      <c r="I24" s="535">
        <v>45715</v>
      </c>
      <c r="J24" s="42">
        <f>J23</f>
        <v>45714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85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JPY152.13-</v>
      </c>
      <c r="C26" s="52"/>
      <c r="D26" s="385"/>
      <c r="E26" s="500"/>
      <c r="F26" s="385"/>
      <c r="G26" s="499"/>
      <c r="H26" s="385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13" t="s">
        <v>9602</v>
      </c>
      <c r="E27" s="539">
        <v>45716</v>
      </c>
      <c r="F27" s="414" t="s">
        <v>9587</v>
      </c>
      <c r="G27" s="540">
        <v>45718</v>
      </c>
      <c r="H27" s="413" t="s">
        <v>9600</v>
      </c>
      <c r="I27" s="540">
        <v>45718</v>
      </c>
      <c r="J27" s="34">
        <f>J17+7</f>
        <v>45717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135" t="str">
        <f>IF(WK06・2025!D44="","",WK06・2025!D44)</f>
        <v>1800</v>
      </c>
      <c r="E30" s="514">
        <f>IF(WK06・2025!E44="","",WK06・2025!E44)</f>
        <v>45698</v>
      </c>
      <c r="F30" s="135" t="str">
        <f>IF(WK06・2025!F44="","",WK06・2025!F44)</f>
        <v>1212</v>
      </c>
      <c r="G30" s="516">
        <f>IF(WK06・2025!G44="","",WK06・2025!G44)</f>
        <v>45706</v>
      </c>
      <c r="H30" s="151" t="str">
        <f>IF(WK06・2025!H44="","",WK06・2025!H44)</f>
        <v>2100</v>
      </c>
      <c r="I30" s="516">
        <f>IF(WK06・2025!I44="","",WK06・2025!I44)</f>
        <v>45706</v>
      </c>
      <c r="J30" s="42">
        <v>45706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9477</v>
      </c>
      <c r="C31" s="104" t="s">
        <v>540</v>
      </c>
      <c r="D31" s="85" t="str">
        <f>IF(WK06・2025!D45="","",WK06・2025!D45)</f>
        <v>1300</v>
      </c>
      <c r="E31" s="517">
        <f>IF(WK06・2025!E45="","",WK06・2025!E45)</f>
        <v>45707</v>
      </c>
      <c r="F31" s="85" t="str">
        <f>IF(WK06・2025!F45="","",WK06・2025!F45)</f>
        <v>1448</v>
      </c>
      <c r="G31" s="518">
        <f>IF(WK06・2025!G45="","",WK06・2025!G45)</f>
        <v>45707</v>
      </c>
      <c r="H31" s="101" t="str">
        <f>IF(WK06・2025!H45="","",WK06・2025!H45)</f>
        <v>2200</v>
      </c>
      <c r="I31" s="518">
        <f>IF(WK06・2025!I45="","",WK06・2025!I45)</f>
        <v>45707</v>
      </c>
      <c r="J31" s="42">
        <f>J30+2</f>
        <v>45708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17">
        <f>IF(WK06・2025!E46="","",WK06・2025!E46)</f>
        <v>45708</v>
      </c>
      <c r="F32" s="85" t="str">
        <f>IF(WK06・2025!F46="","",WK06・2025!F46)</f>
        <v>1450</v>
      </c>
      <c r="G32" s="518">
        <f>IF(WK06・2025!G46="","",WK06・2025!G46)</f>
        <v>45709</v>
      </c>
      <c r="H32" s="101" t="str">
        <f>IF(WK06・2025!H46="","",WK06・2025!H46)</f>
        <v>2210</v>
      </c>
      <c r="I32" s="518">
        <f>IF(WK06・2025!I46="","",WK06・2025!I46)</f>
        <v>45709</v>
      </c>
      <c r="J32" s="42">
        <f>J31+2</f>
        <v>45710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9392</v>
      </c>
      <c r="E35" s="517">
        <v>45711</v>
      </c>
      <c r="F35" s="397" t="s">
        <v>9547</v>
      </c>
      <c r="G35" s="518">
        <v>45711</v>
      </c>
      <c r="H35" s="398" t="s">
        <v>9548</v>
      </c>
      <c r="I35" s="518">
        <v>45711</v>
      </c>
      <c r="J35" s="42">
        <f>J32+1</f>
        <v>45711</v>
      </c>
      <c r="K35" s="255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477</v>
      </c>
      <c r="D36" s="397" t="s">
        <v>9167</v>
      </c>
      <c r="E36" s="517">
        <v>45712</v>
      </c>
      <c r="F36" s="397" t="s">
        <v>9549</v>
      </c>
      <c r="G36" s="518">
        <v>45712</v>
      </c>
      <c r="H36" s="398" t="s">
        <v>9550</v>
      </c>
      <c r="I36" s="518">
        <v>45712</v>
      </c>
      <c r="J36" s="42">
        <f>J35+1</f>
        <v>45712</v>
      </c>
      <c r="K36" s="255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97" t="s">
        <v>9557</v>
      </c>
      <c r="E37" s="517">
        <v>45712</v>
      </c>
      <c r="F37" s="397" t="s">
        <v>9556</v>
      </c>
      <c r="G37" s="518">
        <v>45713</v>
      </c>
      <c r="H37" s="398" t="s">
        <v>9555</v>
      </c>
      <c r="I37" s="518">
        <v>45713</v>
      </c>
      <c r="J37" s="42">
        <f>J38</f>
        <v>45713</v>
      </c>
      <c r="K37" s="163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97" t="s">
        <v>9284</v>
      </c>
      <c r="E38" s="517">
        <v>45713</v>
      </c>
      <c r="F38" s="397" t="s">
        <v>9215</v>
      </c>
      <c r="G38" s="518">
        <v>45714</v>
      </c>
      <c r="H38" s="398" t="s">
        <v>9564</v>
      </c>
      <c r="I38" s="518">
        <v>45714</v>
      </c>
      <c r="J38" s="42">
        <f>J36+1</f>
        <v>45713</v>
      </c>
      <c r="K38" s="255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9572</v>
      </c>
      <c r="E39" s="524">
        <v>45715</v>
      </c>
      <c r="F39" s="422" t="s">
        <v>9128</v>
      </c>
      <c r="G39" s="525">
        <v>45715</v>
      </c>
      <c r="H39" s="398" t="s">
        <v>9125</v>
      </c>
      <c r="I39" s="518">
        <v>45715</v>
      </c>
      <c r="J39" s="42">
        <f>J37+1</f>
        <v>45714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9592</v>
      </c>
      <c r="E40" s="517">
        <v>45715</v>
      </c>
      <c r="F40" s="542" t="s">
        <v>9593</v>
      </c>
      <c r="G40" s="543">
        <v>45716</v>
      </c>
      <c r="H40" s="582" t="s">
        <v>9167</v>
      </c>
      <c r="I40" s="581">
        <v>45716</v>
      </c>
      <c r="J40" s="42">
        <f>J39+1</f>
        <v>45715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9612</v>
      </c>
      <c r="E43" s="544">
        <v>45718</v>
      </c>
      <c r="F43" s="391" t="s">
        <v>9613</v>
      </c>
      <c r="G43" s="516">
        <v>45720</v>
      </c>
      <c r="H43" s="392" t="s">
        <v>9294</v>
      </c>
      <c r="I43" s="516">
        <v>45720</v>
      </c>
      <c r="J43" s="133">
        <f>J40+5</f>
        <v>45720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JPY152.13-</v>
      </c>
      <c r="C44" s="145" t="s">
        <v>540</v>
      </c>
      <c r="D44" s="397" t="s">
        <v>9628</v>
      </c>
      <c r="E44" s="517">
        <v>45721</v>
      </c>
      <c r="F44" s="397" t="s">
        <v>9629</v>
      </c>
      <c r="G44" s="518">
        <v>45721</v>
      </c>
      <c r="H44" s="398" t="s">
        <v>9169</v>
      </c>
      <c r="I44" s="518">
        <v>45722</v>
      </c>
      <c r="J44" s="42">
        <f>J43+1</f>
        <v>45721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43" t="s">
        <v>541</v>
      </c>
      <c r="D45" s="399" t="s">
        <v>9662</v>
      </c>
      <c r="E45" s="545">
        <v>45723</v>
      </c>
      <c r="F45" s="399" t="s">
        <v>9664</v>
      </c>
      <c r="G45" s="538">
        <v>45723</v>
      </c>
      <c r="H45" s="418" t="s">
        <v>9666</v>
      </c>
      <c r="I45" s="538">
        <v>45723</v>
      </c>
      <c r="J45" s="76">
        <f>J44+3</f>
        <v>45724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8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45029.354166666664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3126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8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20" t="s">
        <v>3153</v>
      </c>
      <c r="G17" s="42">
        <f>G18</f>
        <v>45020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20" t="s">
        <v>3155</v>
      </c>
      <c r="G18" s="42">
        <f>G15+3</f>
        <v>45020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USD@JPY133.84-</v>
      </c>
      <c r="C19" s="85" t="s">
        <v>7</v>
      </c>
      <c r="D19" s="100" t="s">
        <v>3156</v>
      </c>
      <c r="E19" s="112" t="s">
        <v>3157</v>
      </c>
      <c r="F19" s="96" t="s">
        <v>3158</v>
      </c>
      <c r="G19" s="42">
        <f>+G17</f>
        <v>45020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3832</v>
      </c>
      <c r="E26" s="151" t="s">
        <v>3136</v>
      </c>
      <c r="F26" s="256" t="s">
        <v>1068</v>
      </c>
      <c r="G26" s="42">
        <v>45013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6" t="s">
        <v>3133</v>
      </c>
      <c r="E27" s="151" t="s">
        <v>3134</v>
      </c>
      <c r="F27" s="256" t="s">
        <v>3135</v>
      </c>
      <c r="G27" s="42">
        <f>+G26+2</f>
        <v>45015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20" t="s">
        <v>2239</v>
      </c>
      <c r="G28" s="42">
        <f>G27+2</f>
        <v>45017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USD@JPY133.84-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3160</v>
      </c>
      <c r="E31" s="112" t="s">
        <v>3161</v>
      </c>
      <c r="F31" s="96" t="s">
        <v>3162</v>
      </c>
      <c r="G31" s="42">
        <f>+G33</f>
        <v>45020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720</v>
      </c>
      <c r="E37" s="151" t="s">
        <v>3233</v>
      </c>
      <c r="F37" s="152" t="s">
        <v>3234</v>
      </c>
      <c r="G37" s="133">
        <f>+G35+5</f>
        <v>45027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45016.6875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774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20" t="s">
        <v>3108</v>
      </c>
      <c r="G17" s="42">
        <f>G19</f>
        <v>45013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12" t="s">
        <v>3098</v>
      </c>
      <c r="F18" s="96" t="s">
        <v>3091</v>
      </c>
      <c r="G18" s="42">
        <f>+G17</f>
        <v>45013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USD@JPY131.87-</v>
      </c>
      <c r="C19" s="85" t="s">
        <v>8</v>
      </c>
      <c r="D19" s="86" t="s">
        <v>3090</v>
      </c>
      <c r="E19" s="101" t="s">
        <v>3095</v>
      </c>
      <c r="F19" s="120" t="s">
        <v>3096</v>
      </c>
      <c r="G19" s="42">
        <f>G15+3</f>
        <v>45013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RMB@JPY19.24-</v>
      </c>
      <c r="C20" s="276" t="s">
        <v>6</v>
      </c>
      <c r="D20" s="86" t="s">
        <v>3109</v>
      </c>
      <c r="E20" s="87" t="s">
        <v>3110</v>
      </c>
      <c r="F20" s="275" t="s">
        <v>3111</v>
      </c>
      <c r="G20" s="42">
        <f>G21</f>
        <v>45014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3105</v>
      </c>
      <c r="E21" s="204" t="s">
        <v>3106</v>
      </c>
      <c r="F21" s="148" t="s">
        <v>3107</v>
      </c>
      <c r="G21" s="42">
        <f>G19+1</f>
        <v>45014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3064</v>
      </c>
      <c r="E26" s="151" t="s">
        <v>3050</v>
      </c>
      <c r="F26" s="256" t="s">
        <v>3065</v>
      </c>
      <c r="G26" s="42">
        <v>45006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6" t="s">
        <v>3067</v>
      </c>
      <c r="E27" s="151" t="s">
        <v>3068</v>
      </c>
      <c r="F27" s="256" t="s">
        <v>3069</v>
      </c>
      <c r="G27" s="42">
        <f>+G26+2</f>
        <v>45008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20" t="s">
        <v>3077</v>
      </c>
      <c r="G28" s="42">
        <f>G27+2</f>
        <v>45010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USD@JPY131.87-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12" t="s">
        <v>2264</v>
      </c>
      <c r="F33" s="96" t="s">
        <v>3112</v>
      </c>
      <c r="G33" s="42">
        <f>+G31</f>
        <v>45013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6" t="s">
        <v>3113</v>
      </c>
      <c r="E34" s="147" t="s">
        <v>3114</v>
      </c>
      <c r="F34" s="96" t="s">
        <v>3137</v>
      </c>
      <c r="G34" s="42">
        <f>+G33+1</f>
        <v>45014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3140</v>
      </c>
      <c r="E37" s="131"/>
      <c r="F37" s="132"/>
      <c r="G37" s="133">
        <f>+G35+5</f>
        <v>45020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45012.354166666664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3003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3835</v>
      </c>
      <c r="E5" s="188" t="s">
        <v>3034</v>
      </c>
      <c r="F5" s="189" t="s">
        <v>3035</v>
      </c>
      <c r="G5" s="33">
        <v>45006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2" t="s">
        <v>5</v>
      </c>
      <c r="D17" s="203" t="s">
        <v>285</v>
      </c>
      <c r="E17" s="147" t="s">
        <v>3015</v>
      </c>
      <c r="F17" s="225" t="s">
        <v>3016</v>
      </c>
      <c r="G17" s="42">
        <f>G19</f>
        <v>45006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7</v>
      </c>
      <c r="D18" s="226" t="s">
        <v>3027</v>
      </c>
      <c r="E18" s="224" t="s">
        <v>3028</v>
      </c>
      <c r="F18" s="148" t="s">
        <v>3038</v>
      </c>
      <c r="G18" s="42">
        <f>+G17</f>
        <v>45006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USD@JPY134.61-</v>
      </c>
      <c r="C19" s="145" t="s">
        <v>8</v>
      </c>
      <c r="D19" s="203" t="s">
        <v>3039</v>
      </c>
      <c r="E19" s="147" t="s">
        <v>3040</v>
      </c>
      <c r="F19" s="225" t="s">
        <v>3041</v>
      </c>
      <c r="G19" s="42">
        <f>G15+3</f>
        <v>45006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1210</v>
      </c>
      <c r="E26" s="151" t="s">
        <v>3013</v>
      </c>
      <c r="F26" s="256" t="s">
        <v>505</v>
      </c>
      <c r="G26" s="42">
        <v>44999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6" t="s">
        <v>1475</v>
      </c>
      <c r="E27" s="151" t="s">
        <v>3011</v>
      </c>
      <c r="F27" s="256" t="s">
        <v>3012</v>
      </c>
      <c r="G27" s="42">
        <f>+G26+2</f>
        <v>45001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20" t="s">
        <v>3010</v>
      </c>
      <c r="G28" s="42">
        <f>G27+2</f>
        <v>45003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USD@JPY134.61-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8</v>
      </c>
      <c r="D31" s="146" t="s">
        <v>3042</v>
      </c>
      <c r="E31" s="213" t="s">
        <v>3043</v>
      </c>
      <c r="F31" s="148" t="s">
        <v>3044</v>
      </c>
      <c r="G31" s="42">
        <f>+G33+1</f>
        <v>45006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7</v>
      </c>
      <c r="D32" s="146" t="s">
        <v>3045</v>
      </c>
      <c r="E32" s="224" t="s">
        <v>3037</v>
      </c>
      <c r="F32" s="148" t="s">
        <v>798</v>
      </c>
      <c r="G32" s="42">
        <f>+G31</f>
        <v>45006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3087</v>
      </c>
      <c r="E38" s="131"/>
      <c r="F38" s="132"/>
      <c r="G38" s="133">
        <f>+G35+5</f>
        <v>45013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45002.6875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641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3838</v>
      </c>
      <c r="E15" s="187" t="s">
        <v>2953</v>
      </c>
      <c r="F15" s="194" t="s">
        <v>2954</v>
      </c>
      <c r="G15" s="33">
        <v>44996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12" t="s">
        <v>2962</v>
      </c>
      <c r="F17" s="96" t="s">
        <v>2963</v>
      </c>
      <c r="G17" s="42">
        <f>+G19</f>
        <v>44999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20" t="s">
        <v>2965</v>
      </c>
      <c r="G18" s="42">
        <f>G15+3</f>
        <v>44999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USD@JPY137.17-</v>
      </c>
      <c r="C19" s="95" t="s">
        <v>5</v>
      </c>
      <c r="D19" s="86" t="s">
        <v>2966</v>
      </c>
      <c r="E19" s="101" t="s">
        <v>2967</v>
      </c>
      <c r="F19" s="120" t="s">
        <v>2968</v>
      </c>
      <c r="G19" s="42">
        <f>G18</f>
        <v>44999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RMB@JPY19.60-</v>
      </c>
      <c r="C20" s="145" t="s">
        <v>2971</v>
      </c>
      <c r="D20" s="86" t="s">
        <v>2973</v>
      </c>
      <c r="E20" s="87" t="s">
        <v>2970</v>
      </c>
      <c r="F20" s="205" t="s">
        <v>2980</v>
      </c>
      <c r="G20" s="42">
        <f>G21</f>
        <v>45000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2196</v>
      </c>
      <c r="E26" s="151" t="s">
        <v>671</v>
      </c>
      <c r="F26" s="256" t="s">
        <v>2946</v>
      </c>
      <c r="G26" s="42">
        <v>44992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4" t="s">
        <v>16</v>
      </c>
      <c r="D27" s="215" t="s">
        <v>2955</v>
      </c>
      <c r="E27" s="216" t="s">
        <v>2956</v>
      </c>
      <c r="F27" s="274" t="s">
        <v>2957</v>
      </c>
      <c r="G27" s="42">
        <f>+G26+2</f>
        <v>44994</v>
      </c>
      <c r="H27" s="255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2950</v>
      </c>
      <c r="E28" s="147" t="s">
        <v>2951</v>
      </c>
      <c r="F28" s="225" t="s">
        <v>2952</v>
      </c>
      <c r="G28" s="42">
        <f>G27+2</f>
        <v>44996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USD@JPY137.17-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2959</v>
      </c>
      <c r="E31" s="112" t="s">
        <v>2986</v>
      </c>
      <c r="F31" s="96" t="s">
        <v>2987</v>
      </c>
      <c r="G31" s="42">
        <f>+G33</f>
        <v>44999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3017</v>
      </c>
      <c r="E37" s="131"/>
      <c r="F37" s="132"/>
      <c r="G37" s="133">
        <f>+G35+5</f>
        <v>45006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44998.354166666664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593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2882</v>
      </c>
      <c r="C9" s="197" t="s">
        <v>8</v>
      </c>
      <c r="D9" s="195" t="s">
        <v>2947</v>
      </c>
      <c r="E9" s="196" t="s">
        <v>2933</v>
      </c>
      <c r="F9" s="198" t="s">
        <v>2934</v>
      </c>
      <c r="G9" s="42">
        <f>G7+1</f>
        <v>44995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2883</v>
      </c>
      <c r="C10" s="197" t="s">
        <v>244</v>
      </c>
      <c r="D10" s="195" t="s">
        <v>2936</v>
      </c>
      <c r="E10" s="196" t="s">
        <v>2937</v>
      </c>
      <c r="F10" s="198" t="s">
        <v>2938</v>
      </c>
      <c r="G10" s="42">
        <f>+G9+1</f>
        <v>44996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2939</v>
      </c>
      <c r="E11" s="196" t="s">
        <v>2944</v>
      </c>
      <c r="F11" s="198" t="s">
        <v>2945</v>
      </c>
      <c r="G11" s="42">
        <f>+G10</f>
        <v>44996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3840</v>
      </c>
      <c r="E15" s="187" t="s">
        <v>417</v>
      </c>
      <c r="F15" s="194" t="s">
        <v>2897</v>
      </c>
      <c r="G15" s="33">
        <v>44989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20" t="s">
        <v>2916</v>
      </c>
      <c r="G17" s="42">
        <f>G18</f>
        <v>44992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20" t="s">
        <v>2912</v>
      </c>
      <c r="G18" s="42">
        <f>G15+3</f>
        <v>44992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USD@JPY137.78-</v>
      </c>
      <c r="C19" s="85" t="s">
        <v>7</v>
      </c>
      <c r="D19" s="100" t="s">
        <v>2910</v>
      </c>
      <c r="E19" s="112" t="s">
        <v>2911</v>
      </c>
      <c r="F19" s="96" t="s">
        <v>2923</v>
      </c>
      <c r="G19" s="42">
        <f>+G17</f>
        <v>44992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4" t="s">
        <v>24</v>
      </c>
      <c r="D26" s="215" t="s">
        <v>1329</v>
      </c>
      <c r="E26" s="216" t="s">
        <v>2892</v>
      </c>
      <c r="F26" s="274" t="s">
        <v>2893</v>
      </c>
      <c r="G26" s="42">
        <v>44985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4" t="s">
        <v>16</v>
      </c>
      <c r="D27" s="215" t="s">
        <v>2238</v>
      </c>
      <c r="E27" s="216" t="s">
        <v>2891</v>
      </c>
      <c r="F27" s="274" t="s">
        <v>2267</v>
      </c>
      <c r="G27" s="42">
        <f>+G26+2</f>
        <v>44987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411</v>
      </c>
      <c r="E28" s="147" t="s">
        <v>1109</v>
      </c>
      <c r="F28" s="225" t="s">
        <v>2894</v>
      </c>
      <c r="G28" s="42">
        <f>G27+2</f>
        <v>44989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USD@JPY137.78-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RMB@JPY19.83-</v>
      </c>
      <c r="C30" s="145" t="s">
        <v>17</v>
      </c>
      <c r="D30" s="146" t="s">
        <v>2296</v>
      </c>
      <c r="E30" s="213" t="s">
        <v>2895</v>
      </c>
      <c r="F30" s="148" t="s">
        <v>2896</v>
      </c>
      <c r="G30" s="42">
        <f>+G28+1</f>
        <v>44990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12" t="s">
        <v>2928</v>
      </c>
      <c r="F33" s="96" t="s">
        <v>2190</v>
      </c>
      <c r="G33" s="42">
        <f>+G31</f>
        <v>44992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2948</v>
      </c>
      <c r="E37" s="131"/>
      <c r="F37" s="132"/>
      <c r="G37" s="133">
        <f>+G35+5</f>
        <v>44999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44988.354166666664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2826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5</v>
      </c>
      <c r="D8" s="195" t="s">
        <v>2357</v>
      </c>
      <c r="E8" s="196" t="s">
        <v>30</v>
      </c>
      <c r="F8" s="198" t="s">
        <v>2884</v>
      </c>
      <c r="G8" s="42">
        <f>G9</f>
        <v>44988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2830</v>
      </c>
      <c r="C9" s="197" t="s">
        <v>8</v>
      </c>
      <c r="D9" s="195" t="s">
        <v>2885</v>
      </c>
      <c r="E9" s="196" t="s">
        <v>1612</v>
      </c>
      <c r="F9" s="198" t="s">
        <v>416</v>
      </c>
      <c r="G9" s="42">
        <f>G7+1</f>
        <v>44988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2831</v>
      </c>
      <c r="C10" s="197" t="s">
        <v>244</v>
      </c>
      <c r="D10" s="195" t="s">
        <v>2886</v>
      </c>
      <c r="E10" s="196" t="s">
        <v>30</v>
      </c>
      <c r="F10" s="198" t="s">
        <v>2887</v>
      </c>
      <c r="G10" s="42">
        <f>+G9+1</f>
        <v>44989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679</v>
      </c>
      <c r="E11" s="196" t="s">
        <v>1890</v>
      </c>
      <c r="F11" s="198" t="s">
        <v>104</v>
      </c>
      <c r="G11" s="42">
        <f>+G10</f>
        <v>44989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20" t="s">
        <v>2864</v>
      </c>
      <c r="G17" s="42">
        <f>G18</f>
        <v>44985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20" t="s">
        <v>2857</v>
      </c>
      <c r="G18" s="42">
        <f>G15+3</f>
        <v>44985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USD@JPY135.44-</v>
      </c>
      <c r="C19" s="85" t="s">
        <v>7</v>
      </c>
      <c r="D19" s="100" t="s">
        <v>2858</v>
      </c>
      <c r="E19" s="112" t="s">
        <v>2859</v>
      </c>
      <c r="F19" s="96" t="s">
        <v>2860</v>
      </c>
      <c r="G19" s="42">
        <f>+G17</f>
        <v>44985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2840</v>
      </c>
      <c r="E26" s="216" t="s">
        <v>2841</v>
      </c>
      <c r="F26" s="274" t="s">
        <v>2842</v>
      </c>
      <c r="G26" s="42">
        <v>44978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4" t="s">
        <v>16</v>
      </c>
      <c r="D27" s="215" t="s">
        <v>2837</v>
      </c>
      <c r="E27" s="216" t="s">
        <v>2838</v>
      </c>
      <c r="F27" s="274" t="s">
        <v>2839</v>
      </c>
      <c r="G27" s="42">
        <f>+G26+2</f>
        <v>44980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20" t="s">
        <v>854</v>
      </c>
      <c r="G28" s="42">
        <f>G27+2</f>
        <v>44982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USD@JPY135.44-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2850</v>
      </c>
      <c r="E31" s="112" t="s">
        <v>2851</v>
      </c>
      <c r="F31" s="96" t="s">
        <v>2852</v>
      </c>
      <c r="G31" s="42">
        <f>+G33</f>
        <v>44985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45" t="s">
        <v>2827</v>
      </c>
      <c r="D36" s="145" t="s">
        <v>2879</v>
      </c>
      <c r="E36" s="213" t="s">
        <v>2900</v>
      </c>
      <c r="F36" s="148" t="s">
        <v>2901</v>
      </c>
      <c r="G36" s="42" t="s">
        <v>1698</v>
      </c>
      <c r="H36" s="163" t="s">
        <v>2283</v>
      </c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2902</v>
      </c>
      <c r="E38" s="131"/>
      <c r="F38" s="132"/>
      <c r="G38" s="133">
        <f>+G35+5</f>
        <v>44992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44984.354166666664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2764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5" t="s">
        <v>10</v>
      </c>
      <c r="D7" s="203" t="s">
        <v>2832</v>
      </c>
      <c r="E7" s="204" t="s">
        <v>2833</v>
      </c>
      <c r="F7" s="205" t="s">
        <v>2834</v>
      </c>
      <c r="G7" s="42">
        <f>G5+2</f>
        <v>44980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8</v>
      </c>
      <c r="D8" s="195" t="s">
        <v>2818</v>
      </c>
      <c r="E8" s="196" t="s">
        <v>2819</v>
      </c>
      <c r="F8" s="198" t="s">
        <v>2820</v>
      </c>
      <c r="G8" s="42">
        <f>G7+1</f>
        <v>44981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2765</v>
      </c>
      <c r="C9" s="197" t="s">
        <v>5</v>
      </c>
      <c r="D9" s="195" t="s">
        <v>2821</v>
      </c>
      <c r="E9" s="196" t="s">
        <v>2822</v>
      </c>
      <c r="F9" s="198" t="s">
        <v>2823</v>
      </c>
      <c r="G9" s="42">
        <f>G8</f>
        <v>44981</v>
      </c>
      <c r="H9" s="163"/>
      <c r="I9" s="36"/>
      <c r="J9" s="36"/>
      <c r="K9" s="36"/>
      <c r="L9" s="36"/>
    </row>
    <row r="10" spans="2:12" s="1" customFormat="1" ht="13.25" customHeight="1" x14ac:dyDescent="0.25">
      <c r="B10" s="251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3844</v>
      </c>
      <c r="E15" s="187" t="s">
        <v>1229</v>
      </c>
      <c r="F15" s="194" t="s">
        <v>2784</v>
      </c>
      <c r="G15" s="33">
        <v>44975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12" t="s">
        <v>2797</v>
      </c>
      <c r="F17" s="96" t="s">
        <v>2798</v>
      </c>
      <c r="G17" s="42">
        <f>+G19</f>
        <v>44978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20" t="s">
        <v>2796</v>
      </c>
      <c r="G18" s="42">
        <f>G15+3</f>
        <v>44978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USD@JPY135.01-</v>
      </c>
      <c r="C19" s="95" t="s">
        <v>5</v>
      </c>
      <c r="D19" s="86" t="s">
        <v>2792</v>
      </c>
      <c r="E19" s="101" t="s">
        <v>2793</v>
      </c>
      <c r="F19" s="120" t="s">
        <v>2794</v>
      </c>
      <c r="G19" s="42">
        <f>G18</f>
        <v>44978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1314</v>
      </c>
      <c r="D21" s="203" t="s">
        <v>2808</v>
      </c>
      <c r="E21" s="204" t="s">
        <v>2809</v>
      </c>
      <c r="F21" s="205" t="s">
        <v>2810</v>
      </c>
      <c r="G21" s="42">
        <f>G20</f>
        <v>44979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3845</v>
      </c>
      <c r="E26" s="151" t="s">
        <v>2774</v>
      </c>
      <c r="F26" s="256" t="s">
        <v>2775</v>
      </c>
      <c r="G26" s="42">
        <v>44971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6" t="s">
        <v>2776</v>
      </c>
      <c r="E27" s="151" t="s">
        <v>2777</v>
      </c>
      <c r="F27" s="256" t="s">
        <v>2778</v>
      </c>
      <c r="G27" s="42">
        <f>+G26+2</f>
        <v>44973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2779</v>
      </c>
      <c r="E28" s="147" t="s">
        <v>1229</v>
      </c>
      <c r="F28" s="225" t="s">
        <v>2783</v>
      </c>
      <c r="G28" s="42">
        <f>G27+2</f>
        <v>44975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USD@JPY135.01-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RMB@JPY19.62-</v>
      </c>
      <c r="C30" s="145" t="s">
        <v>17</v>
      </c>
      <c r="D30" s="146" t="s">
        <v>788</v>
      </c>
      <c r="E30" s="213" t="s">
        <v>2781</v>
      </c>
      <c r="F30" s="96" t="s">
        <v>2782</v>
      </c>
      <c r="G30" s="42">
        <f>+G28+1</f>
        <v>44976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12" t="s">
        <v>2803</v>
      </c>
      <c r="F33" s="96" t="s">
        <v>2804</v>
      </c>
      <c r="G33" s="42">
        <f>+G32</f>
        <v>44978</v>
      </c>
      <c r="H33" s="163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2788</v>
      </c>
      <c r="D34" s="146" t="s">
        <v>2835</v>
      </c>
      <c r="E34" s="147" t="s">
        <v>2532</v>
      </c>
      <c r="F34" s="148" t="s">
        <v>2286</v>
      </c>
      <c r="G34" s="42">
        <f>+G33+1</f>
        <v>44979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2815</v>
      </c>
      <c r="E35" s="213" t="s">
        <v>2816</v>
      </c>
      <c r="F35" s="148" t="s">
        <v>2817</v>
      </c>
      <c r="G35" s="42">
        <f>+G34+1</f>
        <v>44980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2844</v>
      </c>
      <c r="E37" s="131"/>
      <c r="F37" s="132"/>
      <c r="G37" s="133">
        <f>+G35+5</f>
        <v>44985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44974.354166666664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420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9" t="s">
        <v>182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244</v>
      </c>
      <c r="D11" s="90"/>
      <c r="E11" s="91"/>
      <c r="F11" s="92"/>
      <c r="G11" s="119" t="s">
        <v>23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51"/>
      <c r="C13" s="49"/>
      <c r="D13" s="59"/>
      <c r="E13" s="143"/>
      <c r="F13" s="144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8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53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20" t="s">
        <v>2726</v>
      </c>
      <c r="G18" s="42">
        <f>G20</f>
        <v>44971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12" t="s">
        <v>2732</v>
      </c>
      <c r="F19" s="96" t="s">
        <v>2733</v>
      </c>
      <c r="G19" s="42">
        <f>+G18</f>
        <v>44971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20" t="s">
        <v>2736</v>
      </c>
      <c r="G20" s="42">
        <f>G16+3</f>
        <v>44971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62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63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5" t="s">
        <v>24</v>
      </c>
      <c r="D27" s="136" t="s">
        <v>2298</v>
      </c>
      <c r="E27" s="151" t="s">
        <v>2695</v>
      </c>
      <c r="F27" s="256" t="s">
        <v>2694</v>
      </c>
      <c r="G27" s="42">
        <v>44964</v>
      </c>
      <c r="H27" s="172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6" t="s">
        <v>442</v>
      </c>
      <c r="E28" s="151" t="s">
        <v>699</v>
      </c>
      <c r="F28" s="256" t="s">
        <v>2693</v>
      </c>
      <c r="G28" s="42">
        <f>+G27+2</f>
        <v>44966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20" t="s">
        <v>2278</v>
      </c>
      <c r="G29" s="42">
        <f>G28+2</f>
        <v>44968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$B$9</f>
        <v>USD@JPY132.61-</v>
      </c>
      <c r="C30" s="50"/>
      <c r="D30" s="61"/>
      <c r="F30" s="58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54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12" t="s">
        <v>2747</v>
      </c>
      <c r="F34" s="96" t="s">
        <v>2748</v>
      </c>
      <c r="G34" s="42">
        <f>+G32</f>
        <v>44971</v>
      </c>
      <c r="H34" s="163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5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/>
      <c r="E38" s="131"/>
      <c r="F38" s="132"/>
      <c r="G38" s="133">
        <f>+G36+5</f>
        <v>44978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44970.354166666664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381</v>
      </c>
      <c r="C2" s="593"/>
      <c r="D2" s="11"/>
      <c r="E2" s="11"/>
      <c r="F2" s="114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20" t="s">
        <v>2662</v>
      </c>
      <c r="G17" s="42">
        <f>G15+3</f>
        <v>44964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20" t="s">
        <v>2665</v>
      </c>
      <c r="G18" s="42">
        <f>G17</f>
        <v>44964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USD@JPY129.71-</v>
      </c>
      <c r="C19" s="85" t="s">
        <v>7</v>
      </c>
      <c r="D19" s="100" t="s">
        <v>2666</v>
      </c>
      <c r="E19" s="112" t="s">
        <v>2667</v>
      </c>
      <c r="F19" s="96" t="s">
        <v>2668</v>
      </c>
      <c r="G19" s="42">
        <f>+G18</f>
        <v>44964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3850</v>
      </c>
      <c r="E26" s="151" t="s">
        <v>2644</v>
      </c>
      <c r="F26" s="256" t="s">
        <v>2645</v>
      </c>
      <c r="G26" s="42">
        <v>44957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6" t="s">
        <v>2659</v>
      </c>
      <c r="E27" s="151" t="s">
        <v>2660</v>
      </c>
      <c r="F27" s="256" t="s">
        <v>2661</v>
      </c>
      <c r="G27" s="42">
        <f>+G26+2</f>
        <v>44959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20" t="s">
        <v>2270</v>
      </c>
      <c r="G28" s="42">
        <f>G27+2</f>
        <v>44961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USD@JPY129.71-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55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12" t="s">
        <v>463</v>
      </c>
      <c r="F32" s="96" t="s">
        <v>1150</v>
      </c>
      <c r="G32" s="42">
        <f>+G31</f>
        <v>44964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3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51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54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2720</v>
      </c>
      <c r="E38" s="131"/>
      <c r="F38" s="132"/>
      <c r="G38" s="133">
        <f>+G35+5</f>
        <v>44971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44963.354166666664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2576</v>
      </c>
      <c r="C2" s="593"/>
      <c r="D2" s="11"/>
      <c r="E2" s="11"/>
      <c r="F2" s="114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3851</v>
      </c>
      <c r="E5" s="188" t="s">
        <v>2613</v>
      </c>
      <c r="F5" s="189" t="s">
        <v>2615</v>
      </c>
      <c r="G5" s="33">
        <v>44957</v>
      </c>
      <c r="H5" s="268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20" t="s">
        <v>2123</v>
      </c>
      <c r="G17" s="259">
        <f>G15+3</f>
        <v>44957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20" t="s">
        <v>2614</v>
      </c>
      <c r="G18" s="42">
        <f>G17</f>
        <v>44957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USD@JPY131.19-</v>
      </c>
      <c r="C19" s="85" t="s">
        <v>7</v>
      </c>
      <c r="D19" s="100"/>
      <c r="E19" s="112"/>
      <c r="F19" s="96"/>
      <c r="G19" s="119" t="s">
        <v>29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479</v>
      </c>
      <c r="D21" s="203" t="s">
        <v>2620</v>
      </c>
      <c r="E21" s="204" t="s">
        <v>2631</v>
      </c>
      <c r="F21" s="148" t="s">
        <v>2632</v>
      </c>
      <c r="G21" s="42">
        <f>G17+1</f>
        <v>44958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269"/>
      <c r="D25" s="82"/>
      <c r="E25" s="270"/>
      <c r="F25" s="271"/>
      <c r="G25" s="272"/>
      <c r="H25" s="264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5" t="s">
        <v>24</v>
      </c>
      <c r="D26" s="136"/>
      <c r="E26" s="151"/>
      <c r="F26" s="256"/>
      <c r="G26" s="119" t="s">
        <v>2580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6"/>
      <c r="E27" s="151"/>
      <c r="F27" s="256"/>
      <c r="G27" s="119" t="str">
        <f>G26</f>
        <v>SKIP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20"/>
      <c r="G28" s="119" t="str">
        <f>G27</f>
        <v>SKIP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USD@JPY131.19-</v>
      </c>
      <c r="C29" s="85"/>
      <c r="D29" s="106"/>
      <c r="E29" s="235"/>
      <c r="F29" s="96"/>
      <c r="G29" s="116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RMB@JPY19.23-</v>
      </c>
      <c r="C30" s="85" t="s">
        <v>17</v>
      </c>
      <c r="D30" s="106"/>
      <c r="E30" s="107"/>
      <c r="F30" s="96"/>
      <c r="G30" s="119" t="str">
        <f>G28</f>
        <v>SKIP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/>
      <c r="E31" s="107"/>
      <c r="F31" s="96"/>
      <c r="G31" s="119" t="str">
        <f>G30</f>
        <v>SKIP</v>
      </c>
      <c r="H31" s="255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9" t="str">
        <f>G30</f>
        <v>SKIP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/>
      <c r="E33" s="112"/>
      <c r="F33" s="96"/>
      <c r="G33" s="119" t="str">
        <f>+G32</f>
        <v>SKIP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9" t="str">
        <f>G32</f>
        <v>SKIP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9" t="str">
        <f>G34</f>
        <v>SKIP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C36" s="235"/>
      <c r="D36" s="100"/>
      <c r="E36" s="235"/>
      <c r="F36" s="235"/>
      <c r="G36" s="8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/>
      <c r="E37" s="131"/>
      <c r="F37" s="132"/>
      <c r="G37" s="258" t="str">
        <f>G35</f>
        <v>SKIP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9" t="str">
        <f>G37</f>
        <v>SKIP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73" t="str">
        <f>G37</f>
        <v>SKIP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695"/>
  <sheetViews>
    <sheetView topLeftCell="A4" zoomScale="75" zoomScaleNormal="75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0</v>
      </c>
      <c r="C1" s="591"/>
      <c r="D1" s="9"/>
      <c r="E1" s="9"/>
      <c r="F1" s="9"/>
      <c r="G1" s="9"/>
      <c r="H1" s="9"/>
      <c r="I1" s="592">
        <v>45715.708333333336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474</v>
      </c>
      <c r="C2" s="593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4" t="s">
        <v>12</v>
      </c>
      <c r="E4" s="595"/>
      <c r="F4" s="594" t="s">
        <v>13</v>
      </c>
      <c r="G4" s="595"/>
      <c r="H4" s="596" t="s">
        <v>2</v>
      </c>
      <c r="I4" s="59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22">
        <v>1500</v>
      </c>
      <c r="E5" s="552">
        <f>IF(WK07・2025!E15="","",WK07・2025!E15)</f>
        <v>45705</v>
      </c>
      <c r="F5" s="575">
        <v>2154</v>
      </c>
      <c r="G5" s="520">
        <v>45705</v>
      </c>
      <c r="H5" s="573" t="s">
        <v>9513</v>
      </c>
      <c r="I5" s="520">
        <v>45706</v>
      </c>
      <c r="J5" s="33">
        <v>45706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9528</v>
      </c>
      <c r="E8" s="523">
        <v>45708</v>
      </c>
      <c r="F8" s="397" t="s">
        <v>9523</v>
      </c>
      <c r="G8" s="523">
        <v>45708</v>
      </c>
      <c r="H8" s="404" t="s">
        <v>9185</v>
      </c>
      <c r="I8" s="535">
        <v>45708</v>
      </c>
      <c r="J8" s="42">
        <f>J5+2</f>
        <v>45708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9535</v>
      </c>
      <c r="E9" s="517">
        <v>45709</v>
      </c>
      <c r="F9" s="397" t="s">
        <v>9527</v>
      </c>
      <c r="G9" s="517">
        <v>45709</v>
      </c>
      <c r="H9" s="397" t="s">
        <v>9536</v>
      </c>
      <c r="I9" s="518">
        <v>45709</v>
      </c>
      <c r="J9" s="42">
        <f>J8+1</f>
        <v>45709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9540</v>
      </c>
      <c r="E10" s="524">
        <v>45709</v>
      </c>
      <c r="F10" s="397" t="s">
        <v>9541</v>
      </c>
      <c r="G10" s="524">
        <v>45709</v>
      </c>
      <c r="H10" s="397" t="s">
        <v>9542</v>
      </c>
      <c r="I10" s="518">
        <v>45709</v>
      </c>
      <c r="J10" s="42">
        <f>J9</f>
        <v>45709</v>
      </c>
      <c r="K10" s="255" t="s">
        <v>9539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9543</v>
      </c>
      <c r="E11" s="524">
        <v>45709</v>
      </c>
      <c r="F11" s="422" t="s">
        <v>9544</v>
      </c>
      <c r="G11" s="524">
        <v>45710</v>
      </c>
      <c r="H11" s="422" t="s">
        <v>9488</v>
      </c>
      <c r="I11" s="525">
        <v>45710</v>
      </c>
      <c r="J11" s="42">
        <f>J12</f>
        <v>45710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9379</v>
      </c>
      <c r="E12" s="524">
        <v>45710</v>
      </c>
      <c r="F12" s="422" t="s">
        <v>9542</v>
      </c>
      <c r="G12" s="524">
        <v>45710</v>
      </c>
      <c r="H12" s="422" t="s">
        <v>9545</v>
      </c>
      <c r="I12" s="525">
        <v>45710</v>
      </c>
      <c r="J12" s="42">
        <f>J10+1</f>
        <v>45710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9470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9484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9485</v>
      </c>
      <c r="C15" s="94" t="s">
        <v>481</v>
      </c>
      <c r="D15" s="475" t="s">
        <v>9560</v>
      </c>
      <c r="E15" s="536">
        <v>45712</v>
      </c>
      <c r="F15" s="475" t="s">
        <v>9259</v>
      </c>
      <c r="G15" s="537">
        <v>45713</v>
      </c>
      <c r="H15" s="418" t="s">
        <v>9558</v>
      </c>
      <c r="I15" s="538">
        <v>45713</v>
      </c>
      <c r="J15" s="34">
        <f>J5+7</f>
        <v>45713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22" t="s">
        <v>9287</v>
      </c>
      <c r="E17" s="552">
        <v>45702</v>
      </c>
      <c r="F17" s="519" t="s">
        <v>9493</v>
      </c>
      <c r="G17" s="520">
        <v>45703</v>
      </c>
      <c r="H17" s="573" t="s">
        <v>9495</v>
      </c>
      <c r="I17" s="520">
        <v>45703</v>
      </c>
      <c r="J17" s="33">
        <v>45703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9473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50"/>
      <c r="C20" s="95" t="s">
        <v>5</v>
      </c>
      <c r="D20" s="404" t="s">
        <v>9299</v>
      </c>
      <c r="E20" s="523">
        <v>45705</v>
      </c>
      <c r="F20" s="397" t="s">
        <v>9509</v>
      </c>
      <c r="G20" s="518">
        <v>45705</v>
      </c>
      <c r="H20" s="398" t="s">
        <v>9510</v>
      </c>
      <c r="I20" s="518">
        <v>45705</v>
      </c>
      <c r="J20" s="42">
        <f>J17+3</f>
        <v>45706</v>
      </c>
      <c r="K20" s="253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404" t="s">
        <v>9511</v>
      </c>
      <c r="E21" s="523">
        <v>45705</v>
      </c>
      <c r="F21" s="397" t="s">
        <v>9201</v>
      </c>
      <c r="G21" s="518">
        <v>45706</v>
      </c>
      <c r="H21" s="398" t="s">
        <v>9515</v>
      </c>
      <c r="I21" s="518">
        <v>45706</v>
      </c>
      <c r="J21" s="42">
        <f>J20</f>
        <v>45706</v>
      </c>
      <c r="K21" s="255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50"/>
      <c r="C22" s="85" t="s">
        <v>8</v>
      </c>
      <c r="D22" s="404" t="s">
        <v>9111</v>
      </c>
      <c r="E22" s="523">
        <v>45706</v>
      </c>
      <c r="F22" s="397" t="s">
        <v>9519</v>
      </c>
      <c r="G22" s="518">
        <v>45706</v>
      </c>
      <c r="H22" s="398" t="s">
        <v>9498</v>
      </c>
      <c r="I22" s="518">
        <v>45706</v>
      </c>
      <c r="J22" s="42">
        <f>J20</f>
        <v>45706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26</v>
      </c>
      <c r="D23" s="404" t="s">
        <v>9514</v>
      </c>
      <c r="E23" s="523">
        <v>45707</v>
      </c>
      <c r="F23" s="404" t="s">
        <v>9409</v>
      </c>
      <c r="G23" s="535">
        <v>45707</v>
      </c>
      <c r="H23" s="405" t="s">
        <v>9521</v>
      </c>
      <c r="I23" s="535">
        <v>45707</v>
      </c>
      <c r="J23" s="42">
        <f>J24</f>
        <v>45707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404" t="s">
        <v>9524</v>
      </c>
      <c r="E24" s="523">
        <v>45707</v>
      </c>
      <c r="F24" s="404" t="s">
        <v>9236</v>
      </c>
      <c r="G24" s="535">
        <v>45707</v>
      </c>
      <c r="H24" s="398" t="s">
        <v>9337</v>
      </c>
      <c r="I24" s="518">
        <v>45707</v>
      </c>
      <c r="J24" s="42">
        <f>J21+1</f>
        <v>45707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85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JPY155.51-</v>
      </c>
      <c r="C26" s="52"/>
      <c r="D26" s="385"/>
      <c r="E26" s="500"/>
      <c r="F26" s="385"/>
      <c r="G26" s="499"/>
      <c r="H26" s="385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13" t="s">
        <v>9119</v>
      </c>
      <c r="E27" s="539">
        <v>45709</v>
      </c>
      <c r="F27" s="414" t="s">
        <v>9129</v>
      </c>
      <c r="G27" s="540">
        <v>45710</v>
      </c>
      <c r="H27" s="413" t="s">
        <v>9352</v>
      </c>
      <c r="I27" s="540">
        <v>45710</v>
      </c>
      <c r="J27" s="34">
        <f>J17+7</f>
        <v>45710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135" t="str">
        <f>IF(WK05・2025!D43="","",WK05・2025!D43)</f>
        <v>2148</v>
      </c>
      <c r="E30" s="514">
        <f>IF(WK05・2025!E43="","",WK05・2025!E43)</f>
        <v>45693</v>
      </c>
      <c r="F30" s="135" t="str">
        <f>IF(WK05・2025!F43="","",WK05・2025!F43)</f>
        <v>1400</v>
      </c>
      <c r="G30" s="516">
        <f>IF(WK05・2025!G43="","",WK05・2025!G43)</f>
        <v>45699</v>
      </c>
      <c r="H30" s="151" t="str">
        <f>IF(WK05・2025!H43="","",WK05・2025!H43)</f>
        <v>2300</v>
      </c>
      <c r="I30" s="516">
        <f>IF(WK05・2025!I43="","",WK05・2025!I43)</f>
        <v>45699</v>
      </c>
      <c r="J30" s="42">
        <v>45699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9474</v>
      </c>
      <c r="C31" s="104" t="s">
        <v>540</v>
      </c>
      <c r="D31" s="85" t="str">
        <f>IF(WK05・2025!D44="","",WK05・2025!D44)</f>
        <v>1418</v>
      </c>
      <c r="E31" s="517">
        <f>IF(WK05・2025!E44="","",WK05・2025!E44)</f>
        <v>45700</v>
      </c>
      <c r="F31" s="85" t="str">
        <f>IF(WK05・2025!F44="","",WK05・2025!F44)</f>
        <v>1600</v>
      </c>
      <c r="G31" s="518">
        <f>IF(WK05・2025!G44="","",WK05・2025!G44)</f>
        <v>45700</v>
      </c>
      <c r="H31" s="101" t="str">
        <f>IF(WK05・2025!H44="","",WK05・2025!H44)</f>
        <v>0336</v>
      </c>
      <c r="I31" s="518">
        <f>IF(WK05・2025!I44="","",WK05・2025!I44)</f>
        <v>45701</v>
      </c>
      <c r="J31" s="42">
        <f>J30+2</f>
        <v>45701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9501</v>
      </c>
      <c r="E32" s="517">
        <v>45701</v>
      </c>
      <c r="F32" s="85" t="s">
        <v>9499</v>
      </c>
      <c r="G32" s="518">
        <v>45702</v>
      </c>
      <c r="H32" s="574" t="s">
        <v>9497</v>
      </c>
      <c r="I32" s="518">
        <v>45703</v>
      </c>
      <c r="J32" s="42">
        <f>J31+2</f>
        <v>45703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9503</v>
      </c>
      <c r="E35" s="517">
        <v>45704</v>
      </c>
      <c r="F35" s="397" t="s">
        <v>9504</v>
      </c>
      <c r="G35" s="518">
        <v>45704</v>
      </c>
      <c r="H35" s="398" t="s">
        <v>9498</v>
      </c>
      <c r="I35" s="518">
        <v>45704</v>
      </c>
      <c r="J35" s="42">
        <f>J32+1</f>
        <v>45704</v>
      </c>
      <c r="K35" s="255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477</v>
      </c>
      <c r="D36" s="397" t="s">
        <v>9507</v>
      </c>
      <c r="E36" s="517">
        <v>45705</v>
      </c>
      <c r="F36" s="397" t="s">
        <v>9167</v>
      </c>
      <c r="G36" s="518">
        <v>45705</v>
      </c>
      <c r="H36" s="398" t="s">
        <v>9508</v>
      </c>
      <c r="I36" s="518">
        <v>45705</v>
      </c>
      <c r="J36" s="42">
        <f>J35+1</f>
        <v>45705</v>
      </c>
      <c r="K36" s="255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97" t="s">
        <v>9516</v>
      </c>
      <c r="E37" s="517">
        <v>45705</v>
      </c>
      <c r="F37" s="397" t="s">
        <v>9517</v>
      </c>
      <c r="G37" s="518">
        <v>45706</v>
      </c>
      <c r="H37" s="398" t="s">
        <v>9518</v>
      </c>
      <c r="I37" s="518">
        <v>45706</v>
      </c>
      <c r="J37" s="42">
        <f>J38</f>
        <v>45706</v>
      </c>
      <c r="K37" s="163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97" t="s">
        <v>9284</v>
      </c>
      <c r="E38" s="517">
        <v>45706</v>
      </c>
      <c r="F38" s="397" t="s">
        <v>9520</v>
      </c>
      <c r="G38" s="518">
        <v>45707</v>
      </c>
      <c r="H38" s="398" t="s">
        <v>9377</v>
      </c>
      <c r="I38" s="518">
        <v>45707</v>
      </c>
      <c r="J38" s="42">
        <f>J36+1</f>
        <v>45706</v>
      </c>
      <c r="K38" s="255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9531</v>
      </c>
      <c r="E39" s="524">
        <v>45708</v>
      </c>
      <c r="F39" s="422" t="s">
        <v>9530</v>
      </c>
      <c r="G39" s="525">
        <v>45708</v>
      </c>
      <c r="H39" s="398" t="s">
        <v>9529</v>
      </c>
      <c r="I39" s="518">
        <v>45708</v>
      </c>
      <c r="J39" s="42">
        <f>J37+1</f>
        <v>45707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9522</v>
      </c>
      <c r="E40" s="517">
        <v>45708</v>
      </c>
      <c r="F40" s="542" t="s">
        <v>9509</v>
      </c>
      <c r="G40" s="543">
        <v>45708</v>
      </c>
      <c r="H40" s="398" t="s">
        <v>9534</v>
      </c>
      <c r="I40" s="518">
        <v>45708</v>
      </c>
      <c r="J40" s="42">
        <f>J39+1</f>
        <v>45708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9505</v>
      </c>
      <c r="D41" s="397" t="s">
        <v>9247</v>
      </c>
      <c r="E41" s="517">
        <v>45709</v>
      </c>
      <c r="F41" s="397" t="s">
        <v>9166</v>
      </c>
      <c r="G41" s="518">
        <v>45709</v>
      </c>
      <c r="H41" s="398" t="s">
        <v>9538</v>
      </c>
      <c r="I41" s="518">
        <v>45709</v>
      </c>
      <c r="J41" s="42"/>
      <c r="K41" s="277" t="s">
        <v>9506</v>
      </c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9559</v>
      </c>
      <c r="E43" s="544">
        <v>45711</v>
      </c>
      <c r="F43" s="391" t="s">
        <v>9524</v>
      </c>
      <c r="G43" s="516">
        <v>45713</v>
      </c>
      <c r="H43" s="392" t="s">
        <v>9262</v>
      </c>
      <c r="I43" s="516">
        <v>45713</v>
      </c>
      <c r="J43" s="133">
        <f>J40+5</f>
        <v>45713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JPY155.51-</v>
      </c>
      <c r="C44" s="85" t="s">
        <v>540</v>
      </c>
      <c r="D44" s="397" t="s">
        <v>9568</v>
      </c>
      <c r="E44" s="517">
        <v>45714</v>
      </c>
      <c r="F44" s="397" t="s">
        <v>9569</v>
      </c>
      <c r="G44" s="518">
        <v>45714</v>
      </c>
      <c r="H44" s="398" t="s">
        <v>9570</v>
      </c>
      <c r="I44" s="518">
        <v>45714</v>
      </c>
      <c r="J44" s="42">
        <f>J43+1</f>
        <v>45714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83" t="s">
        <v>541</v>
      </c>
      <c r="D45" s="584" t="s">
        <v>9339</v>
      </c>
      <c r="E45" s="585">
        <v>45715</v>
      </c>
      <c r="F45" s="584" t="s">
        <v>9499</v>
      </c>
      <c r="G45" s="586">
        <v>45718</v>
      </c>
      <c r="H45" s="587" t="s">
        <v>9604</v>
      </c>
      <c r="I45" s="586">
        <v>45719</v>
      </c>
      <c r="J45" s="76">
        <f>J44+3</f>
        <v>45717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0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44956.6875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2517</v>
      </c>
      <c r="C2" s="593"/>
      <c r="D2" s="11"/>
      <c r="E2" s="11"/>
      <c r="F2" s="114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2" t="s">
        <v>23</v>
      </c>
      <c r="H5" s="264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5"/>
      <c r="G6" s="116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9" t="s">
        <v>36</v>
      </c>
      <c r="H7" s="16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244</v>
      </c>
      <c r="D8" s="90"/>
      <c r="E8" s="91"/>
      <c r="F8" s="92"/>
      <c r="G8" s="119" t="s">
        <v>36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2521</v>
      </c>
      <c r="C9" s="89" t="s">
        <v>5</v>
      </c>
      <c r="D9" s="90"/>
      <c r="E9" s="91"/>
      <c r="F9" s="92"/>
      <c r="G9" s="119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2319</v>
      </c>
      <c r="C10" s="89" t="s">
        <v>8</v>
      </c>
      <c r="D10" s="90"/>
      <c r="E10" s="91"/>
      <c r="F10" s="92"/>
      <c r="G10" s="119" t="s">
        <v>36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/>
      <c r="E11" s="91"/>
      <c r="F11" s="92"/>
      <c r="G11" s="119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/>
      <c r="D12" s="90"/>
      <c r="E12" s="91"/>
      <c r="F12" s="92"/>
      <c r="G12" s="116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3" t="s">
        <v>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12" t="s">
        <v>2558</v>
      </c>
      <c r="F17" s="96" t="s">
        <v>2233</v>
      </c>
      <c r="G17" s="42">
        <f>+G19</f>
        <v>44950</v>
      </c>
      <c r="H17" s="163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20" t="s">
        <v>2560</v>
      </c>
      <c r="G18" s="42">
        <f>+G19</f>
        <v>44950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USD@JPY129.47-</v>
      </c>
      <c r="C19" s="85" t="s">
        <v>5</v>
      </c>
      <c r="D19" s="86" t="s">
        <v>2557</v>
      </c>
      <c r="E19" s="101" t="s">
        <v>68</v>
      </c>
      <c r="F19" s="120" t="s">
        <v>2569</v>
      </c>
      <c r="G19" s="259">
        <f>+G15+3</f>
        <v>44950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2523</v>
      </c>
      <c r="E26" s="151" t="s">
        <v>2524</v>
      </c>
      <c r="F26" s="256" t="s">
        <v>2582</v>
      </c>
      <c r="G26" s="42">
        <v>44943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6" t="s">
        <v>2525</v>
      </c>
      <c r="E27" s="151" t="s">
        <v>2528</v>
      </c>
      <c r="F27" s="256" t="s">
        <v>2529</v>
      </c>
      <c r="G27" s="42">
        <f>+G26+2</f>
        <v>44945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20" t="s">
        <v>2545</v>
      </c>
      <c r="G28" s="42">
        <f>G27+2</f>
        <v>44947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USD@JPY129.47-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54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54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3" t="s">
        <v>2583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7</v>
      </c>
      <c r="D34" s="106" t="s">
        <v>2607</v>
      </c>
      <c r="E34" s="112" t="s">
        <v>2608</v>
      </c>
      <c r="F34" s="96" t="s">
        <v>2606</v>
      </c>
      <c r="G34" s="42">
        <f>+G33</f>
        <v>44950</v>
      </c>
      <c r="H34" s="163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55" t="s">
        <v>2584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2266</v>
      </c>
      <c r="E37" s="131"/>
      <c r="F37" s="132"/>
      <c r="G37" s="133">
        <f>+G31+5</f>
        <v>44957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44953.6875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189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2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6" t="s">
        <v>2530</v>
      </c>
      <c r="I9" s="36"/>
      <c r="J9" s="36"/>
      <c r="K9" s="36"/>
      <c r="L9" s="36"/>
    </row>
    <row r="10" spans="2:12" s="1" customFormat="1" ht="13.5" customHeight="1" x14ac:dyDescent="0.25">
      <c r="B10" s="251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6" t="s">
        <v>2552</v>
      </c>
      <c r="I12" s="36"/>
      <c r="J12" s="36"/>
      <c r="K12" s="36"/>
      <c r="L12" s="36"/>
    </row>
    <row r="13" spans="2:12" s="1" customFormat="1" ht="13.5" customHeight="1" x14ac:dyDescent="0.25">
      <c r="B13" s="251"/>
      <c r="C13" s="49"/>
      <c r="D13" s="59"/>
      <c r="E13" s="143"/>
      <c r="F13" s="144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53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USD@JPY130.36-</v>
      </c>
      <c r="C20" s="95" t="s">
        <v>8</v>
      </c>
      <c r="D20" s="86" t="s">
        <v>2504</v>
      </c>
      <c r="E20" s="101" t="s">
        <v>2493</v>
      </c>
      <c r="F20" s="120" t="s">
        <v>1001</v>
      </c>
      <c r="G20" s="42">
        <f>+G22</f>
        <v>44943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 t="str">
        <f>$B$11</f>
        <v>RMB@JPY19.27-</v>
      </c>
      <c r="C21" s="85" t="s">
        <v>7</v>
      </c>
      <c r="D21" s="100" t="s">
        <v>2494</v>
      </c>
      <c r="E21" s="112" t="s">
        <v>2495</v>
      </c>
      <c r="F21" s="96" t="s">
        <v>2496</v>
      </c>
      <c r="G21" s="42">
        <f>+G22</f>
        <v>44943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5</v>
      </c>
      <c r="D22" s="86" t="s">
        <v>2497</v>
      </c>
      <c r="E22" s="101" t="s">
        <v>2515</v>
      </c>
      <c r="F22" s="120" t="s">
        <v>2516</v>
      </c>
      <c r="G22" s="259">
        <f>+G16+3</f>
        <v>44943</v>
      </c>
      <c r="H22" s="252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7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8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257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6" t="s">
        <v>3856</v>
      </c>
      <c r="E27" s="151" t="s">
        <v>2473</v>
      </c>
      <c r="F27" s="256" t="s">
        <v>2474</v>
      </c>
      <c r="G27" s="42">
        <f>+G28+2</f>
        <v>44938</v>
      </c>
      <c r="H27" s="171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5" t="s">
        <v>24</v>
      </c>
      <c r="D28" s="136" t="s">
        <v>2475</v>
      </c>
      <c r="E28" s="151" t="s">
        <v>2484</v>
      </c>
      <c r="F28" s="256" t="s">
        <v>2485</v>
      </c>
      <c r="G28" s="42">
        <v>44936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20" t="s">
        <v>2500</v>
      </c>
      <c r="G29" s="42">
        <f>G27+2</f>
        <v>44940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USD@JPY130.36-</v>
      </c>
      <c r="C30" s="50"/>
      <c r="D30" s="61"/>
      <c r="F30" s="58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54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3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6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3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12" t="s">
        <v>2593</v>
      </c>
      <c r="F35" s="96" t="s">
        <v>2594</v>
      </c>
      <c r="G35" s="42">
        <f>+G36</f>
        <v>44943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3" t="s">
        <v>2570</v>
      </c>
      <c r="I36" s="36"/>
      <c r="J36" s="36"/>
      <c r="K36" s="36"/>
      <c r="L36" s="36"/>
    </row>
    <row r="37" spans="2:23" s="1" customFormat="1" ht="13.25" customHeight="1" x14ac:dyDescent="0.25">
      <c r="B37" s="24"/>
      <c r="C37" s="85" t="s">
        <v>2540</v>
      </c>
      <c r="D37" s="106" t="s">
        <v>2609</v>
      </c>
      <c r="E37" s="112" t="s">
        <v>2610</v>
      </c>
      <c r="F37" s="96" t="s">
        <v>2611</v>
      </c>
      <c r="G37" s="129" t="s">
        <v>2541</v>
      </c>
      <c r="H37" s="163"/>
      <c r="I37" s="36"/>
      <c r="J37" s="36"/>
      <c r="K37" s="36"/>
      <c r="L37" s="36"/>
    </row>
    <row r="38" spans="2:23" s="1" customFormat="1" ht="13.25" customHeight="1" x14ac:dyDescent="0.25">
      <c r="B38" s="24"/>
      <c r="D38" s="52"/>
      <c r="G38" s="49"/>
      <c r="H38" s="163"/>
      <c r="I38" s="36"/>
      <c r="J38" s="36"/>
      <c r="K38" s="36"/>
      <c r="L38" s="36"/>
      <c r="W38" s="118"/>
    </row>
    <row r="39" spans="2:23" s="1" customFormat="1" ht="13.5" customHeight="1" x14ac:dyDescent="0.25">
      <c r="B39" s="24"/>
      <c r="C39" s="214" t="s">
        <v>9</v>
      </c>
      <c r="D39" s="215" t="s">
        <v>2604</v>
      </c>
      <c r="E39" s="216" t="s">
        <v>2616</v>
      </c>
      <c r="F39" s="217" t="s">
        <v>2617</v>
      </c>
      <c r="G39" s="133">
        <v>44948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145" t="s">
        <v>16</v>
      </c>
      <c r="D40" s="146" t="s">
        <v>2628</v>
      </c>
      <c r="E40" s="147" t="s">
        <v>2629</v>
      </c>
      <c r="F40" s="148" t="s">
        <v>2630</v>
      </c>
      <c r="G40" s="42">
        <v>44950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44942.6875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2388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9" t="s">
        <v>23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6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4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USD@JPY134.47-</v>
      </c>
      <c r="C19" s="95" t="s">
        <v>8</v>
      </c>
      <c r="D19" s="86" t="s">
        <v>172</v>
      </c>
      <c r="E19" s="101" t="s">
        <v>1174</v>
      </c>
      <c r="F19" s="120" t="s">
        <v>2446</v>
      </c>
      <c r="G19" s="42">
        <f>+G20</f>
        <v>44936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RMB@JPY19.45-</v>
      </c>
      <c r="C20" s="85" t="s">
        <v>5</v>
      </c>
      <c r="D20" s="86" t="s">
        <v>2447</v>
      </c>
      <c r="E20" s="101" t="s">
        <v>30</v>
      </c>
      <c r="F20" s="120" t="s">
        <v>2448</v>
      </c>
      <c r="G20" s="259">
        <f>+G15+3</f>
        <v>44936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7</v>
      </c>
      <c r="D21" s="100" t="s">
        <v>2449</v>
      </c>
      <c r="E21" s="112" t="s">
        <v>2450</v>
      </c>
      <c r="F21" s="96" t="s">
        <v>2451</v>
      </c>
      <c r="G21" s="42">
        <f>+G20</f>
        <v>44936</v>
      </c>
      <c r="H21" s="252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57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5" t="s">
        <v>24</v>
      </c>
      <c r="D26" s="136"/>
      <c r="E26" s="151"/>
      <c r="F26" s="256"/>
      <c r="G26" s="119" t="s">
        <v>2404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6" t="s">
        <v>3859</v>
      </c>
      <c r="E27" s="151" t="s">
        <v>2421</v>
      </c>
      <c r="F27" s="256" t="s">
        <v>2422</v>
      </c>
      <c r="G27" s="42">
        <v>44931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20" t="s">
        <v>2427</v>
      </c>
      <c r="G28" s="42">
        <f>G27+2</f>
        <v>44933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USD@JPY134.47-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6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2431</v>
      </c>
      <c r="E33" s="112" t="s">
        <v>2435</v>
      </c>
      <c r="F33" s="96" t="s">
        <v>2436</v>
      </c>
      <c r="G33" s="42">
        <f>+G32</f>
        <v>44936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3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51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54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5" t="s">
        <v>24</v>
      </c>
      <c r="D38" s="136" t="s">
        <v>2523</v>
      </c>
      <c r="E38" s="131"/>
      <c r="F38" s="132"/>
      <c r="G38" s="133">
        <f>+G35+5</f>
        <v>44943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44936.354166666664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2332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6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7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2"/>
      <c r="I8" s="36"/>
      <c r="J8" s="36"/>
      <c r="K8" s="36"/>
      <c r="L8" s="36"/>
    </row>
    <row r="9" spans="2:12" s="1" customFormat="1" ht="13.5" customHeight="1" x14ac:dyDescent="0.25">
      <c r="B9" s="251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2" t="s">
        <v>2387</v>
      </c>
      <c r="I9" s="36"/>
      <c r="J9" s="36"/>
      <c r="K9" s="36"/>
      <c r="L9" s="36"/>
    </row>
    <row r="10" spans="2:12" s="1" customFormat="1" ht="13.5" customHeight="1" x14ac:dyDescent="0.25">
      <c r="B10" s="251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2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2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7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65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6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20" t="s">
        <v>2368</v>
      </c>
      <c r="G17" s="259">
        <f>G20+1</f>
        <v>44930</v>
      </c>
      <c r="H17" s="172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20" t="s">
        <v>2371</v>
      </c>
      <c r="G18" s="42">
        <f>G20+1</f>
        <v>44930</v>
      </c>
      <c r="H18" s="267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USD@JPY134.53-</v>
      </c>
      <c r="C19" s="85" t="s">
        <v>5</v>
      </c>
      <c r="D19" s="100" t="s">
        <v>2377</v>
      </c>
      <c r="E19" s="112" t="s">
        <v>2397</v>
      </c>
      <c r="F19" s="96" t="s">
        <v>2398</v>
      </c>
      <c r="G19" s="42">
        <f>G20+1</f>
        <v>44930</v>
      </c>
      <c r="H19" s="267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7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/>
      <c r="E21" s="87"/>
      <c r="F21" s="88"/>
      <c r="G21" s="119" t="s">
        <v>2330</v>
      </c>
      <c r="H21" s="172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5" t="s">
        <v>24</v>
      </c>
      <c r="D26" s="136" t="s">
        <v>3862</v>
      </c>
      <c r="E26" s="151" t="s">
        <v>3863</v>
      </c>
      <c r="F26" s="152" t="s">
        <v>3864</v>
      </c>
      <c r="G26" s="42">
        <v>44922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51" t="s">
        <v>393</v>
      </c>
      <c r="F27" s="256" t="s">
        <v>2872</v>
      </c>
      <c r="G27" s="42">
        <f>+G26+2</f>
        <v>44924</v>
      </c>
      <c r="H27" s="262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20" t="s">
        <v>2403</v>
      </c>
      <c r="G28" s="42">
        <f>G27+2</f>
        <v>44926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USD@JPY134.53-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5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12" t="s">
        <v>2408</v>
      </c>
      <c r="F32" s="96" t="s">
        <v>2409</v>
      </c>
      <c r="G32" s="42">
        <f>G33</f>
        <v>44931</v>
      </c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2"/>
      <c r="I33" s="36"/>
      <c r="J33" s="36"/>
      <c r="K33" s="36"/>
      <c r="L33" s="36"/>
    </row>
    <row r="34" spans="2:23" s="1" customFormat="1" ht="13.25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2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85"/>
      <c r="E35" s="107"/>
      <c r="F35" s="96"/>
      <c r="G35" s="119" t="s">
        <v>2331</v>
      </c>
      <c r="H35" s="172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72"/>
      <c r="I36" s="36"/>
      <c r="J36" s="36"/>
      <c r="K36" s="36"/>
      <c r="L36" s="36"/>
      <c r="W36" s="118" t="s">
        <v>49</v>
      </c>
    </row>
    <row r="37" spans="2:23" s="1" customFormat="1" ht="13.25" customHeight="1" x14ac:dyDescent="0.25">
      <c r="B37" s="24"/>
      <c r="C37" s="50" t="s">
        <v>16</v>
      </c>
      <c r="D37" s="139" t="s">
        <v>2472</v>
      </c>
      <c r="E37" s="41"/>
      <c r="F37" s="58"/>
      <c r="G37" s="42">
        <f>+G38+1</f>
        <v>44572</v>
      </c>
      <c r="H37" s="172"/>
      <c r="I37" s="36"/>
      <c r="J37" s="36"/>
      <c r="K37" s="36"/>
      <c r="L37" s="36"/>
    </row>
    <row r="38" spans="2:23" s="1" customFormat="1" ht="13.5" customHeight="1" x14ac:dyDescent="0.25">
      <c r="B38" s="24"/>
      <c r="C38" s="138" t="s">
        <v>24</v>
      </c>
      <c r="D38" s="139" t="s">
        <v>2442</v>
      </c>
      <c r="E38" s="131"/>
      <c r="F38" s="132"/>
      <c r="G38" s="133">
        <v>44571</v>
      </c>
      <c r="H38" s="172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65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44932.333333333336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2314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2" t="s">
        <v>1485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5"/>
      <c r="G6" s="116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9" t="s">
        <v>36</v>
      </c>
      <c r="H7" s="26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9" t="s">
        <v>36</v>
      </c>
      <c r="H8" s="261"/>
      <c r="I8" s="36"/>
      <c r="J8" s="36"/>
      <c r="K8" s="36"/>
      <c r="L8" s="36"/>
    </row>
    <row r="9" spans="2:12" s="1" customFormat="1" ht="13.5" customHeight="1" x14ac:dyDescent="0.25">
      <c r="B9" s="251" t="s">
        <v>2318</v>
      </c>
      <c r="C9" s="89" t="s">
        <v>8</v>
      </c>
      <c r="D9" s="90"/>
      <c r="E9" s="91"/>
      <c r="F9" s="92"/>
      <c r="G9" s="119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2319</v>
      </c>
      <c r="C10" s="89" t="s">
        <v>244</v>
      </c>
      <c r="D10" s="90"/>
      <c r="E10" s="91"/>
      <c r="F10" s="92"/>
      <c r="G10" s="119" t="s">
        <v>36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/>
      <c r="E11" s="91"/>
      <c r="F11" s="92"/>
      <c r="G11" s="119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/>
      <c r="D12" s="90"/>
      <c r="E12" s="91"/>
      <c r="F12" s="92"/>
      <c r="G12" s="116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3" t="s">
        <v>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2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12" t="s">
        <v>2333</v>
      </c>
      <c r="F17" s="96" t="s">
        <v>2334</v>
      </c>
      <c r="G17" s="42">
        <f>+G19</f>
        <v>44922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20" t="s">
        <v>844</v>
      </c>
      <c r="G18" s="42">
        <f>+G19</f>
        <v>44922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USD@JPY133.46-</v>
      </c>
      <c r="C19" s="85" t="s">
        <v>5</v>
      </c>
      <c r="D19" s="86" t="s">
        <v>2347</v>
      </c>
      <c r="E19" s="101" t="s">
        <v>2348</v>
      </c>
      <c r="F19" s="120" t="s">
        <v>2349</v>
      </c>
      <c r="G19" s="259">
        <f>+G15+3</f>
        <v>44922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5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1524</v>
      </c>
      <c r="E26" s="151" t="s">
        <v>2310</v>
      </c>
      <c r="F26" s="152" t="s">
        <v>2311</v>
      </c>
      <c r="G26" s="42">
        <v>44915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51" t="s">
        <v>2322</v>
      </c>
      <c r="F27" s="256" t="s">
        <v>589</v>
      </c>
      <c r="G27" s="42">
        <f>+G26+2</f>
        <v>44917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20" t="s">
        <v>2326</v>
      </c>
      <c r="G28" s="42">
        <f>G27+2</f>
        <v>44919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USD@JPY133.46-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3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12" t="s">
        <v>2339</v>
      </c>
      <c r="F31" s="96" t="s">
        <v>2336</v>
      </c>
      <c r="G31" s="42">
        <f>+G33</f>
        <v>44922</v>
      </c>
      <c r="H31" s="163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9" t="s">
        <v>2338</v>
      </c>
      <c r="H34" s="163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5" t="s">
        <v>24</v>
      </c>
      <c r="D37" s="136"/>
      <c r="E37" s="151"/>
      <c r="F37" s="152"/>
      <c r="G37" s="153" t="s">
        <v>1485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44819.6875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2144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2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6"/>
      <c r="I10" s="36"/>
      <c r="J10" s="36"/>
      <c r="K10" s="36"/>
      <c r="L10" s="36"/>
    </row>
    <row r="11" spans="2:12" s="1" customFormat="1" ht="13.5" customHeight="1" x14ac:dyDescent="0.25">
      <c r="B11" s="251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2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53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20" t="s">
        <v>1670</v>
      </c>
      <c r="G18" s="42">
        <f>+G15+3</f>
        <v>44810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USD@JPY141.26-</v>
      </c>
      <c r="C19" s="85" t="s">
        <v>5</v>
      </c>
      <c r="D19" s="100" t="s">
        <v>493</v>
      </c>
      <c r="E19" s="112" t="s">
        <v>1941</v>
      </c>
      <c r="F19" s="96" t="s">
        <v>1162</v>
      </c>
      <c r="G19" s="42">
        <f>+G18</f>
        <v>44810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RMB@JPY20.36-</v>
      </c>
      <c r="C20" s="95" t="s">
        <v>8</v>
      </c>
      <c r="D20" s="86" t="s">
        <v>462</v>
      </c>
      <c r="E20" s="101" t="s">
        <v>468</v>
      </c>
      <c r="F20" s="120" t="s">
        <v>513</v>
      </c>
      <c r="G20" s="42">
        <f>+G19</f>
        <v>44810</v>
      </c>
      <c r="H20" s="252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05" t="s">
        <v>3871</v>
      </c>
      <c r="E26" s="151" t="s">
        <v>2155</v>
      </c>
      <c r="F26" s="152" t="s">
        <v>1328</v>
      </c>
      <c r="G26" s="42">
        <v>44803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2151</v>
      </c>
      <c r="E28" s="181" t="s">
        <v>2164</v>
      </c>
      <c r="F28" s="102" t="s">
        <v>2165</v>
      </c>
      <c r="G28" s="42">
        <f>G27+2</f>
        <v>44807</v>
      </c>
      <c r="H28" s="172" t="s">
        <v>2223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USD@JPY141.26-</v>
      </c>
      <c r="C29" s="50"/>
      <c r="D29" s="61"/>
      <c r="F29" s="58"/>
      <c r="G29" s="42"/>
      <c r="H29" s="253" t="s">
        <v>2177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12" t="s">
        <v>30</v>
      </c>
      <c r="F33" s="96" t="s">
        <v>942</v>
      </c>
      <c r="G33" s="42">
        <f>+G31</f>
        <v>44810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5" t="s">
        <v>24</v>
      </c>
      <c r="D38" s="136" t="s">
        <v>2219</v>
      </c>
      <c r="E38" s="151" t="s">
        <v>2218</v>
      </c>
      <c r="F38" s="132"/>
      <c r="G38" s="133">
        <f>G34+6</f>
        <v>44817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44809.354166666664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2086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2126</v>
      </c>
      <c r="E5" s="188" t="s">
        <v>2127</v>
      </c>
      <c r="F5" s="189" t="s">
        <v>1328</v>
      </c>
      <c r="G5" s="33">
        <v>44803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6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3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4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5" t="s">
        <v>7</v>
      </c>
      <c r="D17" s="203" t="s">
        <v>2134</v>
      </c>
      <c r="E17" s="147" t="s">
        <v>2112</v>
      </c>
      <c r="F17" s="225" t="s">
        <v>2132</v>
      </c>
      <c r="G17" s="42">
        <f>+G15+3</f>
        <v>44803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8</v>
      </c>
      <c r="D18" s="203" t="s">
        <v>2130</v>
      </c>
      <c r="E18" s="147" t="s">
        <v>2131</v>
      </c>
      <c r="F18" s="225" t="s">
        <v>2129</v>
      </c>
      <c r="G18" s="42">
        <f>+G19</f>
        <v>44803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USD@JPY137.55-</v>
      </c>
      <c r="C19" s="145" t="s">
        <v>5</v>
      </c>
      <c r="D19" s="226" t="s">
        <v>2128</v>
      </c>
      <c r="E19" s="224" t="s">
        <v>2119</v>
      </c>
      <c r="F19" s="148" t="s">
        <v>2133</v>
      </c>
      <c r="G19" s="42">
        <f>+G17</f>
        <v>44803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RMB@JPY20.01-</v>
      </c>
      <c r="C20" s="145" t="s">
        <v>479</v>
      </c>
      <c r="D20" s="203" t="s">
        <v>2120</v>
      </c>
      <c r="E20" s="204" t="s">
        <v>30</v>
      </c>
      <c r="F20" s="148" t="s">
        <v>2121</v>
      </c>
      <c r="G20" s="42">
        <f>+G18+1</f>
        <v>44804</v>
      </c>
      <c r="H20" s="252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/>
      <c r="E21" s="87"/>
      <c r="F21" s="88"/>
      <c r="G21" s="116" t="s">
        <v>419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50" t="s">
        <v>419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05" t="s">
        <v>3873</v>
      </c>
      <c r="E26" s="151" t="s">
        <v>2097</v>
      </c>
      <c r="F26" s="152" t="s">
        <v>2098</v>
      </c>
      <c r="G26" s="42">
        <v>44796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2096</v>
      </c>
      <c r="E28" s="181" t="s">
        <v>2116</v>
      </c>
      <c r="F28" s="102" t="s">
        <v>2117</v>
      </c>
      <c r="G28" s="42">
        <f>G27+2</f>
        <v>44800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USD@JPY137.55-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12" t="s">
        <v>1862</v>
      </c>
      <c r="F32" s="96" t="s">
        <v>2123</v>
      </c>
      <c r="G32" s="42">
        <f>+G33</f>
        <v>44803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2168</v>
      </c>
      <c r="E38" s="131"/>
      <c r="F38" s="132"/>
      <c r="G38" s="133">
        <f>G34+6</f>
        <v>44810</v>
      </c>
      <c r="H38" s="163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B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44804.354166666664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2026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8</v>
      </c>
      <c r="D8" s="195" t="s">
        <v>71</v>
      </c>
      <c r="E8" s="196" t="s">
        <v>2115</v>
      </c>
      <c r="F8" s="198" t="s">
        <v>2107</v>
      </c>
      <c r="G8" s="42">
        <f>+G9</f>
        <v>44799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2027</v>
      </c>
      <c r="C9" s="197" t="s">
        <v>5</v>
      </c>
      <c r="D9" s="195" t="s">
        <v>2108</v>
      </c>
      <c r="E9" s="196" t="s">
        <v>2109</v>
      </c>
      <c r="F9" s="198" t="s">
        <v>2110</v>
      </c>
      <c r="G9" s="42">
        <f>+G7+1</f>
        <v>44799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2028</v>
      </c>
      <c r="C10" s="197" t="s">
        <v>478</v>
      </c>
      <c r="D10" s="195" t="s">
        <v>2111</v>
      </c>
      <c r="E10" s="196" t="s">
        <v>1074</v>
      </c>
      <c r="F10" s="198" t="s">
        <v>2118</v>
      </c>
      <c r="G10" s="42">
        <f>+G8+1</f>
        <v>44800</v>
      </c>
      <c r="H10" s="246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360</v>
      </c>
      <c r="E11" s="196" t="s">
        <v>2122</v>
      </c>
      <c r="F11" s="198" t="s">
        <v>2120</v>
      </c>
      <c r="G11" s="42">
        <f>+G10</f>
        <v>44800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20" t="s">
        <v>2063</v>
      </c>
      <c r="G17" s="42">
        <f>+G15+3</f>
        <v>44796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12" t="s">
        <v>2078</v>
      </c>
      <c r="F18" s="96" t="s">
        <v>2079</v>
      </c>
      <c r="G18" s="42">
        <f>+G17</f>
        <v>44796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USD@JPY136.92-</v>
      </c>
      <c r="C19" s="95" t="s">
        <v>8</v>
      </c>
      <c r="D19" s="86" t="s">
        <v>564</v>
      </c>
      <c r="E19" s="101" t="s">
        <v>30</v>
      </c>
      <c r="F19" s="120" t="s">
        <v>2064</v>
      </c>
      <c r="G19" s="42">
        <f>+G18</f>
        <v>44796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52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5" t="s">
        <v>24</v>
      </c>
      <c r="D26" s="105" t="s">
        <v>3876</v>
      </c>
      <c r="E26" s="151" t="s">
        <v>2041</v>
      </c>
      <c r="F26" s="152" t="s">
        <v>2042</v>
      </c>
      <c r="G26" s="42">
        <v>44789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2036</v>
      </c>
      <c r="E28" s="181" t="s">
        <v>2035</v>
      </c>
      <c r="F28" s="102" t="s">
        <v>2054</v>
      </c>
      <c r="G28" s="42">
        <f>G27+2</f>
        <v>44793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USD@JPY136.92-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12" t="s">
        <v>30</v>
      </c>
      <c r="F33" s="96" t="s">
        <v>2068</v>
      </c>
      <c r="G33" s="42">
        <f>+G32</f>
        <v>44796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9" t="s">
        <v>23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9" t="s">
        <v>23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2032</v>
      </c>
      <c r="D39" s="139" t="s">
        <v>2083</v>
      </c>
      <c r="E39" s="131"/>
      <c r="F39" s="132"/>
      <c r="G39" s="133">
        <v>44800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C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44798.354166666664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1967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3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9" t="s">
        <v>1971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1968</v>
      </c>
      <c r="C9" s="89" t="s">
        <v>8</v>
      </c>
      <c r="D9" s="90"/>
      <c r="E9" s="91"/>
      <c r="F9" s="92"/>
      <c r="G9" s="119" t="str">
        <f>+G8</f>
        <v>SKIP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3" t="s">
        <v>2044</v>
      </c>
      <c r="I10" s="36"/>
      <c r="J10" s="36"/>
      <c r="K10" s="36"/>
      <c r="L10" s="36"/>
    </row>
    <row r="11" spans="2:12" s="1" customFormat="1" ht="13.5" customHeight="1" x14ac:dyDescent="0.25">
      <c r="B11" s="251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20" t="s">
        <v>2015</v>
      </c>
      <c r="G17" s="42">
        <f>+G15+3</f>
        <v>44789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12" t="s">
        <v>2000</v>
      </c>
      <c r="F18" s="96" t="s">
        <v>2021</v>
      </c>
      <c r="G18" s="42">
        <f>+G17</f>
        <v>44789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USD@JPY133.92-</v>
      </c>
      <c r="C19" s="95" t="s">
        <v>7</v>
      </c>
      <c r="D19" s="86" t="s">
        <v>1999</v>
      </c>
      <c r="E19" s="101" t="s">
        <v>2024</v>
      </c>
      <c r="F19" s="120" t="s">
        <v>2025</v>
      </c>
      <c r="G19" s="42">
        <f>+G18</f>
        <v>44789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52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05" t="s">
        <v>3879</v>
      </c>
      <c r="E26" s="151" t="s">
        <v>1975</v>
      </c>
      <c r="F26" s="152" t="s">
        <v>1976</v>
      </c>
      <c r="G26" s="42">
        <v>44782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1185</v>
      </c>
      <c r="E28" s="181" t="s">
        <v>1980</v>
      </c>
      <c r="F28" s="102" t="s">
        <v>1979</v>
      </c>
      <c r="G28" s="42">
        <f>G27+2</f>
        <v>44786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USD@JPY133.92-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12" t="s">
        <v>2010</v>
      </c>
      <c r="F33" s="96" t="s">
        <v>2011</v>
      </c>
      <c r="G33" s="42">
        <f>+G32</f>
        <v>44789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9" t="s">
        <v>1985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5" t="s">
        <v>24</v>
      </c>
      <c r="D37" s="136" t="s">
        <v>2071</v>
      </c>
      <c r="E37" s="151" t="s">
        <v>2069</v>
      </c>
      <c r="F37" s="152" t="s">
        <v>2070</v>
      </c>
      <c r="G37" s="133">
        <f>G34+6</f>
        <v>44796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D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44788.354166666664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1900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6"/>
      <c r="I10" s="36"/>
      <c r="J10" s="36"/>
      <c r="K10" s="36"/>
      <c r="L10" s="36"/>
    </row>
    <row r="11" spans="2:12" s="1" customFormat="1" ht="13.5" customHeight="1" x14ac:dyDescent="0.25">
      <c r="B11" s="251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3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20" t="s">
        <v>1951</v>
      </c>
      <c r="G17" s="42">
        <f>+G15+3</f>
        <v>44782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12" t="s">
        <v>1953</v>
      </c>
      <c r="F18" s="96" t="s">
        <v>1950</v>
      </c>
      <c r="G18" s="42">
        <f>+G17</f>
        <v>44782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20" t="s">
        <v>1957</v>
      </c>
      <c r="G19" s="42">
        <f>+G18</f>
        <v>44782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52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5" t="s">
        <v>24</v>
      </c>
      <c r="D26" s="105" t="s">
        <v>3882</v>
      </c>
      <c r="E26" s="151" t="s">
        <v>1913</v>
      </c>
      <c r="F26" s="152" t="s">
        <v>1914</v>
      </c>
      <c r="G26" s="42">
        <v>44775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1891</v>
      </c>
      <c r="E28" s="181" t="s">
        <v>1934</v>
      </c>
      <c r="F28" s="102" t="s">
        <v>1935</v>
      </c>
      <c r="G28" s="42">
        <f>G27+2</f>
        <v>44779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USD@JPY133.93-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12" t="s">
        <v>1414</v>
      </c>
      <c r="F33" s="96" t="s">
        <v>462</v>
      </c>
      <c r="G33" s="42">
        <f>+G32</f>
        <v>44782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2040</v>
      </c>
      <c r="E38" s="131"/>
      <c r="F38" s="132"/>
      <c r="G38" s="133">
        <f>G34+6</f>
        <v>44789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695"/>
  <sheetViews>
    <sheetView topLeftCell="A4"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3248</v>
      </c>
      <c r="C1" s="591"/>
      <c r="D1" s="9"/>
      <c r="E1" s="9"/>
      <c r="F1" s="9"/>
      <c r="G1" s="9"/>
      <c r="H1" s="9"/>
      <c r="I1" s="592">
        <v>45706.375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9434</v>
      </c>
      <c r="C2" s="593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9458</v>
      </c>
      <c r="E5" s="522">
        <v>45696</v>
      </c>
      <c r="F5" s="519" t="s">
        <v>9459</v>
      </c>
      <c r="G5" s="520">
        <v>45698</v>
      </c>
      <c r="H5" s="403" t="s">
        <v>9460</v>
      </c>
      <c r="I5" s="520">
        <v>45699</v>
      </c>
      <c r="J5" s="33">
        <v>45699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9482</v>
      </c>
      <c r="E8" s="523">
        <v>45701</v>
      </c>
      <c r="F8" s="397" t="s">
        <v>9483</v>
      </c>
      <c r="G8" s="523">
        <v>45701</v>
      </c>
      <c r="H8" s="404" t="s">
        <v>9332</v>
      </c>
      <c r="I8" s="535">
        <v>45701</v>
      </c>
      <c r="J8" s="42">
        <f>J5+2</f>
        <v>45701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9486</v>
      </c>
      <c r="E9" s="517">
        <v>45702</v>
      </c>
      <c r="F9" s="397" t="s">
        <v>9487</v>
      </c>
      <c r="G9" s="517">
        <v>45702</v>
      </c>
      <c r="H9" s="397" t="s">
        <v>9488</v>
      </c>
      <c r="I9" s="518">
        <v>45702</v>
      </c>
      <c r="J9" s="42">
        <f>J8+1</f>
        <v>45702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9466</v>
      </c>
      <c r="E10" s="524">
        <v>45702</v>
      </c>
      <c r="F10" s="397" t="s">
        <v>9336</v>
      </c>
      <c r="G10" s="524">
        <v>45702</v>
      </c>
      <c r="H10" s="397" t="s">
        <v>9489</v>
      </c>
      <c r="I10" s="518">
        <v>45702</v>
      </c>
      <c r="J10" s="42">
        <f>J9</f>
        <v>45702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9211</v>
      </c>
      <c r="E11" s="524">
        <v>45702</v>
      </c>
      <c r="F11" s="422" t="s">
        <v>9245</v>
      </c>
      <c r="G11" s="524">
        <v>45703</v>
      </c>
      <c r="H11" s="422" t="s">
        <v>9490</v>
      </c>
      <c r="I11" s="525">
        <v>45703</v>
      </c>
      <c r="J11" s="42">
        <f>J12</f>
        <v>45703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9491</v>
      </c>
      <c r="E12" s="524">
        <v>45703</v>
      </c>
      <c r="F12" s="422" t="s">
        <v>9492</v>
      </c>
      <c r="G12" s="524">
        <v>45703</v>
      </c>
      <c r="H12" s="422" t="s">
        <v>9211</v>
      </c>
      <c r="I12" s="525">
        <v>45703</v>
      </c>
      <c r="J12" s="42">
        <f>J10+1</f>
        <v>45703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9435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9447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9448</v>
      </c>
      <c r="C15" s="94" t="s">
        <v>481</v>
      </c>
      <c r="D15" s="475">
        <v>1500</v>
      </c>
      <c r="E15" s="536">
        <v>45705</v>
      </c>
      <c r="F15" s="475">
        <v>2154</v>
      </c>
      <c r="G15" s="537">
        <v>45705</v>
      </c>
      <c r="H15" s="418" t="s">
        <v>9512</v>
      </c>
      <c r="I15" s="538">
        <v>45706</v>
      </c>
      <c r="J15" s="34">
        <f>J5+7</f>
        <v>45706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9452</v>
      </c>
      <c r="E17" s="515">
        <v>45695</v>
      </c>
      <c r="F17" s="519" t="s">
        <v>9450</v>
      </c>
      <c r="G17" s="520">
        <v>45695</v>
      </c>
      <c r="H17" s="403" t="s">
        <v>9449</v>
      </c>
      <c r="I17" s="520">
        <v>45696</v>
      </c>
      <c r="J17" s="33">
        <v>45696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9437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1707</v>
      </c>
      <c r="D20" s="404" t="s">
        <v>9453</v>
      </c>
      <c r="E20" s="523">
        <v>45698</v>
      </c>
      <c r="F20" s="397" t="s">
        <v>9201</v>
      </c>
      <c r="G20" s="518">
        <v>45698</v>
      </c>
      <c r="H20" s="398" t="s">
        <v>9413</v>
      </c>
      <c r="I20" s="518">
        <v>45698</v>
      </c>
      <c r="J20" s="42">
        <f>J21</f>
        <v>45699</v>
      </c>
      <c r="K20" s="255" t="s">
        <v>9045</v>
      </c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404" t="s">
        <v>9454</v>
      </c>
      <c r="E21" s="523">
        <v>45698</v>
      </c>
      <c r="F21" s="397" t="s">
        <v>9455</v>
      </c>
      <c r="G21" s="518">
        <v>45698</v>
      </c>
      <c r="H21" s="398" t="s">
        <v>9237</v>
      </c>
      <c r="I21" s="518">
        <v>45698</v>
      </c>
      <c r="J21" s="42">
        <f>J17+3</f>
        <v>45699</v>
      </c>
      <c r="K21" s="253"/>
      <c r="L21" s="36"/>
      <c r="M21" s="36"/>
      <c r="N21" s="36"/>
      <c r="O21" s="36"/>
    </row>
    <row r="22" spans="2:15" s="1" customFormat="1" ht="13.25" customHeight="1" x14ac:dyDescent="0.25">
      <c r="B22" s="550"/>
      <c r="C22" s="85" t="s">
        <v>8</v>
      </c>
      <c r="D22" s="404" t="s">
        <v>9456</v>
      </c>
      <c r="E22" s="523">
        <v>45698</v>
      </c>
      <c r="F22" s="397" t="s">
        <v>9306</v>
      </c>
      <c r="G22" s="518">
        <v>45699</v>
      </c>
      <c r="H22" s="398" t="s">
        <v>9457</v>
      </c>
      <c r="I22" s="518">
        <v>45699</v>
      </c>
      <c r="J22" s="42">
        <f>J21</f>
        <v>45699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270</v>
      </c>
      <c r="D23" s="404" t="s">
        <v>9462</v>
      </c>
      <c r="E23" s="523">
        <v>45699</v>
      </c>
      <c r="F23" s="404" t="s">
        <v>9463</v>
      </c>
      <c r="G23" s="535">
        <v>45700</v>
      </c>
      <c r="H23" s="405" t="s">
        <v>9392</v>
      </c>
      <c r="I23" s="535">
        <v>45700</v>
      </c>
      <c r="J23" s="42">
        <f>J24</f>
        <v>45700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404" t="s">
        <v>9131</v>
      </c>
      <c r="E24" s="523">
        <v>45700</v>
      </c>
      <c r="F24" s="404" t="s">
        <v>9264</v>
      </c>
      <c r="G24" s="535">
        <v>45700</v>
      </c>
      <c r="H24" s="398" t="s">
        <v>9332</v>
      </c>
      <c r="I24" s="518">
        <v>45700</v>
      </c>
      <c r="J24" s="42">
        <f>J20+1</f>
        <v>45700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85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JPY153.61-</v>
      </c>
      <c r="C26" s="52"/>
      <c r="D26" s="385"/>
      <c r="E26" s="500"/>
      <c r="F26" s="385"/>
      <c r="G26" s="499"/>
      <c r="H26" s="385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13" t="s">
        <v>9119</v>
      </c>
      <c r="E27" s="539">
        <v>45702</v>
      </c>
      <c r="F27" s="414" t="s">
        <v>9494</v>
      </c>
      <c r="G27" s="540">
        <v>45703</v>
      </c>
      <c r="H27" s="413" t="s">
        <v>9496</v>
      </c>
      <c r="I27" s="540">
        <v>45703</v>
      </c>
      <c r="J27" s="34">
        <f>J17+7</f>
        <v>45703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51" t="s">
        <v>20</v>
      </c>
      <c r="C29" s="269"/>
      <c r="D29" s="402"/>
      <c r="E29" s="515"/>
      <c r="F29" s="402"/>
      <c r="G29" s="552"/>
      <c r="H29" s="553"/>
      <c r="I29" s="552"/>
      <c r="J29" s="272"/>
      <c r="K29" s="554" t="s">
        <v>9441</v>
      </c>
      <c r="L29" s="36"/>
      <c r="M29" s="36"/>
      <c r="N29" s="36"/>
      <c r="O29" s="36"/>
    </row>
    <row r="30" spans="2:15" s="1" customFormat="1" ht="13.5" customHeight="1" x14ac:dyDescent="0.25">
      <c r="B30" s="555" t="s">
        <v>9439</v>
      </c>
      <c r="C30" s="135" t="s">
        <v>539</v>
      </c>
      <c r="D30" s="391"/>
      <c r="E30" s="514"/>
      <c r="F30" s="391"/>
      <c r="G30" s="516"/>
      <c r="H30" s="392"/>
      <c r="I30" s="516"/>
      <c r="J30" s="119" t="s">
        <v>606</v>
      </c>
      <c r="K30" s="487"/>
      <c r="L30" s="36"/>
      <c r="M30" s="36"/>
      <c r="N30" s="36"/>
      <c r="O30" s="36"/>
    </row>
    <row r="31" spans="2:15" s="1" customFormat="1" ht="13.5" customHeight="1" x14ac:dyDescent="0.25">
      <c r="B31" s="449"/>
      <c r="C31" s="104" t="s">
        <v>540</v>
      </c>
      <c r="D31" s="397"/>
      <c r="E31" s="517"/>
      <c r="F31" s="397"/>
      <c r="G31" s="518"/>
      <c r="H31" s="398"/>
      <c r="I31" s="518"/>
      <c r="J31" s="119" t="str">
        <f>J30</f>
        <v>SKIP</v>
      </c>
      <c r="K31" s="457"/>
      <c r="L31" s="36"/>
      <c r="M31" s="36"/>
      <c r="N31" s="36"/>
      <c r="O31" s="36"/>
    </row>
    <row r="32" spans="2:15" s="1" customFormat="1" ht="13.5" customHeight="1" x14ac:dyDescent="0.25">
      <c r="B32" s="449"/>
      <c r="C32" s="85" t="s">
        <v>541</v>
      </c>
      <c r="D32" s="397"/>
      <c r="E32" s="517"/>
      <c r="F32" s="397"/>
      <c r="G32" s="518"/>
      <c r="H32" s="398"/>
      <c r="I32" s="518"/>
      <c r="J32" s="119" t="str">
        <f>J31</f>
        <v>SKIP</v>
      </c>
      <c r="K32" s="556"/>
      <c r="L32" s="36"/>
      <c r="M32" s="36"/>
      <c r="N32" s="36"/>
      <c r="O32" s="36"/>
    </row>
    <row r="33" spans="2:26" s="1" customFormat="1" ht="13.5" customHeight="1" x14ac:dyDescent="0.25">
      <c r="B33" s="449"/>
      <c r="C33" s="85"/>
      <c r="D33" s="407"/>
      <c r="E33" s="522"/>
      <c r="F33" s="557"/>
      <c r="G33" s="549"/>
      <c r="H33" s="558"/>
      <c r="I33" s="559"/>
      <c r="J33" s="119"/>
      <c r="K33" s="556"/>
      <c r="L33" s="36"/>
      <c r="M33" s="36"/>
      <c r="N33" s="36"/>
      <c r="O33" s="36"/>
    </row>
    <row r="34" spans="2:26" s="1" customFormat="1" ht="13.5" customHeight="1" x14ac:dyDescent="0.25">
      <c r="B34" s="443"/>
      <c r="C34" s="85"/>
      <c r="D34" s="407"/>
      <c r="E34" s="522"/>
      <c r="F34" s="542"/>
      <c r="G34" s="543"/>
      <c r="H34" s="558"/>
      <c r="I34" s="559"/>
      <c r="J34" s="119"/>
      <c r="K34" s="560"/>
      <c r="L34" s="36"/>
      <c r="M34" s="36"/>
      <c r="N34" s="36"/>
      <c r="O34" s="36"/>
    </row>
    <row r="35" spans="2:26" s="1" customFormat="1" ht="13.5" customHeight="1" x14ac:dyDescent="0.25">
      <c r="B35" s="443"/>
      <c r="C35" s="85" t="s">
        <v>7862</v>
      </c>
      <c r="D35" s="397"/>
      <c r="E35" s="517"/>
      <c r="F35" s="397"/>
      <c r="G35" s="518"/>
      <c r="H35" s="398"/>
      <c r="I35" s="518"/>
      <c r="J35" s="119" t="str">
        <f>J32</f>
        <v>SKIP</v>
      </c>
      <c r="K35" s="560"/>
      <c r="L35" s="36"/>
      <c r="M35" s="36"/>
      <c r="N35" s="36"/>
      <c r="O35" s="36"/>
    </row>
    <row r="36" spans="2:26" s="1" customFormat="1" ht="13.25" customHeight="1" x14ac:dyDescent="0.25">
      <c r="B36" s="455"/>
      <c r="C36" s="85" t="s">
        <v>477</v>
      </c>
      <c r="D36" s="397"/>
      <c r="E36" s="517"/>
      <c r="F36" s="397"/>
      <c r="G36" s="518"/>
      <c r="H36" s="398"/>
      <c r="I36" s="518"/>
      <c r="J36" s="119" t="str">
        <f>J35</f>
        <v>SKIP</v>
      </c>
      <c r="K36" s="457"/>
      <c r="L36" s="36"/>
      <c r="M36" s="36"/>
      <c r="N36" s="36"/>
      <c r="O36" s="36"/>
    </row>
    <row r="37" spans="2:26" s="1" customFormat="1" ht="13.5" customHeight="1" x14ac:dyDescent="0.25">
      <c r="B37" s="455"/>
      <c r="C37" s="85" t="s">
        <v>42</v>
      </c>
      <c r="D37" s="397"/>
      <c r="E37" s="517"/>
      <c r="F37" s="397"/>
      <c r="G37" s="518"/>
      <c r="H37" s="398"/>
      <c r="I37" s="518"/>
      <c r="J37" s="119" t="str">
        <f>J36</f>
        <v>SKIP</v>
      </c>
      <c r="K37" s="457"/>
      <c r="L37" s="36"/>
      <c r="M37" s="36"/>
      <c r="N37" s="36"/>
      <c r="O37" s="36"/>
    </row>
    <row r="38" spans="2:26" s="1" customFormat="1" ht="13.25" customHeight="1" x14ac:dyDescent="0.25">
      <c r="B38" s="455"/>
      <c r="C38" s="85" t="s">
        <v>1313</v>
      </c>
      <c r="D38" s="397"/>
      <c r="E38" s="517"/>
      <c r="F38" s="397"/>
      <c r="G38" s="518"/>
      <c r="H38" s="398"/>
      <c r="I38" s="518"/>
      <c r="J38" s="119" t="str">
        <f>J37</f>
        <v>SKIP</v>
      </c>
      <c r="K38" s="487"/>
      <c r="L38" s="36"/>
      <c r="M38" s="36"/>
      <c r="N38" s="36"/>
      <c r="O38" s="36"/>
    </row>
    <row r="39" spans="2:26" s="1" customFormat="1" ht="13.5" customHeight="1" x14ac:dyDescent="0.25">
      <c r="B39" s="455"/>
      <c r="C39" s="108" t="s">
        <v>479</v>
      </c>
      <c r="D39" s="422"/>
      <c r="E39" s="524"/>
      <c r="F39" s="422"/>
      <c r="G39" s="525"/>
      <c r="H39" s="398"/>
      <c r="I39" s="518"/>
      <c r="J39" s="119" t="str">
        <f>J38</f>
        <v>SKIP</v>
      </c>
      <c r="K39" s="560"/>
      <c r="L39" s="36"/>
      <c r="M39" s="36"/>
      <c r="N39" s="36"/>
      <c r="O39" s="36"/>
    </row>
    <row r="40" spans="2:26" s="1" customFormat="1" ht="13.5" customHeight="1" x14ac:dyDescent="0.25">
      <c r="B40" s="455"/>
      <c r="C40" s="85" t="s">
        <v>476</v>
      </c>
      <c r="D40" s="397"/>
      <c r="E40" s="517"/>
      <c r="F40" s="542"/>
      <c r="G40" s="543"/>
      <c r="H40" s="398"/>
      <c r="I40" s="518"/>
      <c r="J40" s="119" t="str">
        <f>J39</f>
        <v>SKIP</v>
      </c>
      <c r="K40" s="561"/>
      <c r="L40" s="36"/>
      <c r="M40" s="36"/>
      <c r="N40" s="36"/>
      <c r="O40" s="36"/>
    </row>
    <row r="41" spans="2:26" s="1" customFormat="1" ht="13.5" customHeight="1" x14ac:dyDescent="0.25">
      <c r="B41" s="455"/>
      <c r="C41" s="85"/>
      <c r="D41" s="397"/>
      <c r="E41" s="517"/>
      <c r="F41" s="397"/>
      <c r="G41" s="518"/>
      <c r="H41" s="398"/>
      <c r="I41" s="518"/>
      <c r="J41" s="119"/>
      <c r="K41" s="561"/>
      <c r="L41" s="36"/>
      <c r="M41" s="36"/>
      <c r="N41" s="36"/>
      <c r="O41" s="36"/>
    </row>
    <row r="42" spans="2:26" s="1" customFormat="1" ht="13.25" customHeight="1" x14ac:dyDescent="0.25">
      <c r="B42" s="455"/>
      <c r="C42" s="235"/>
      <c r="D42" s="404"/>
      <c r="E42" s="523"/>
      <c r="F42" s="404"/>
      <c r="G42" s="535"/>
      <c r="H42" s="409"/>
      <c r="I42" s="543"/>
      <c r="J42" s="420"/>
      <c r="K42" s="457"/>
      <c r="L42" s="36"/>
      <c r="M42" s="36"/>
      <c r="N42" s="36"/>
      <c r="O42" s="36"/>
      <c r="Z42" s="118"/>
    </row>
    <row r="43" spans="2:26" s="1" customFormat="1" ht="13.5" customHeight="1" x14ac:dyDescent="0.25">
      <c r="B43" s="455"/>
      <c r="C43" s="135" t="s">
        <v>539</v>
      </c>
      <c r="D43" s="426"/>
      <c r="E43" s="544"/>
      <c r="F43" s="391"/>
      <c r="G43" s="516"/>
      <c r="H43" s="392"/>
      <c r="I43" s="516"/>
      <c r="J43" s="153" t="str">
        <f>J40</f>
        <v>SKIP</v>
      </c>
      <c r="K43" s="487"/>
      <c r="L43" s="36"/>
      <c r="M43" s="36"/>
      <c r="N43" s="36"/>
      <c r="O43" s="36"/>
    </row>
    <row r="44" spans="2:26" s="1" customFormat="1" ht="13.5" customHeight="1" x14ac:dyDescent="0.25">
      <c r="B44" s="443" t="str">
        <f>$B$14</f>
        <v>USD: JPY153.61-</v>
      </c>
      <c r="C44" s="85" t="s">
        <v>540</v>
      </c>
      <c r="D44" s="397"/>
      <c r="E44" s="517"/>
      <c r="F44" s="397"/>
      <c r="G44" s="518"/>
      <c r="H44" s="398"/>
      <c r="I44" s="518"/>
      <c r="J44" s="119" t="str">
        <f>J40</f>
        <v>SKIP</v>
      </c>
      <c r="K44" s="487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43" t="s">
        <v>541</v>
      </c>
      <c r="D45" s="399"/>
      <c r="E45" s="545"/>
      <c r="F45" s="399"/>
      <c r="G45" s="538"/>
      <c r="H45" s="418"/>
      <c r="I45" s="538"/>
      <c r="J45" s="562" t="str">
        <f>J44</f>
        <v>SKIP</v>
      </c>
      <c r="K45" s="49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A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44782.354166666664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1847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2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20" t="s">
        <v>1879</v>
      </c>
      <c r="G17" s="42">
        <f>+G15+3</f>
        <v>44775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12" t="s">
        <v>1881</v>
      </c>
      <c r="F18" s="96" t="s">
        <v>110</v>
      </c>
      <c r="G18" s="42">
        <f>+G17</f>
        <v>44775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20" t="s">
        <v>1884</v>
      </c>
      <c r="G19" s="42">
        <f>+G18</f>
        <v>44775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52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05" t="s">
        <v>3884</v>
      </c>
      <c r="E26" s="151" t="s">
        <v>1853</v>
      </c>
      <c r="F26" s="152" t="s">
        <v>1854</v>
      </c>
      <c r="G26" s="42">
        <v>44768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70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867</v>
      </c>
      <c r="E28" s="181" t="s">
        <v>1872</v>
      </c>
      <c r="F28" s="102" t="s">
        <v>1873</v>
      </c>
      <c r="G28" s="42">
        <f>G27+2</f>
        <v>44772</v>
      </c>
      <c r="H28" s="172" t="s">
        <v>1870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USD@JPY135.30-</v>
      </c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12" t="s">
        <v>1890</v>
      </c>
      <c r="F32" s="96" t="s">
        <v>1891</v>
      </c>
      <c r="G32" s="42">
        <f>+G33</f>
        <v>44775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6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2" t="s">
        <v>1877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1977</v>
      </c>
      <c r="E38" s="131"/>
      <c r="F38" s="132"/>
      <c r="G38" s="133">
        <f>G34+6</f>
        <v>44782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44774.354166666664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1777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6" t="s">
        <v>1787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478</v>
      </c>
      <c r="D11" s="90"/>
      <c r="E11" s="91"/>
      <c r="F11" s="92"/>
      <c r="G11" s="116" t="s">
        <v>1789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3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4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8" t="s">
        <v>481</v>
      </c>
      <c r="D16" s="66"/>
      <c r="E16" s="228"/>
      <c r="F16" s="234"/>
      <c r="G16" s="33" t="s">
        <v>23</v>
      </c>
      <c r="H16" s="162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5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9"/>
      <c r="E18" s="41"/>
      <c r="F18" s="233"/>
      <c r="G18" s="42" t="s">
        <v>36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50"/>
      <c r="F19" s="58"/>
      <c r="G19" s="42" t="s">
        <v>36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$B$9</f>
        <v>USD@JPY138.40-</v>
      </c>
      <c r="C20" s="231" t="s">
        <v>1313</v>
      </c>
      <c r="D20" s="229"/>
      <c r="E20" s="41"/>
      <c r="F20" s="233"/>
      <c r="G20" s="42" t="s">
        <v>36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 t="str">
        <f>$B$10</f>
        <v>RMB@JPY20.47-</v>
      </c>
      <c r="C21" s="50" t="s">
        <v>479</v>
      </c>
      <c r="D21" s="229"/>
      <c r="E21" s="51"/>
      <c r="F21" s="58"/>
      <c r="G21" s="42" t="s">
        <v>36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9"/>
      <c r="E22" s="51"/>
      <c r="F22" s="230"/>
      <c r="G22" s="42" t="s">
        <v>36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7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8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169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5" t="s">
        <v>24</v>
      </c>
      <c r="D27" s="105" t="s">
        <v>3886</v>
      </c>
      <c r="E27" s="151" t="s">
        <v>1785</v>
      </c>
      <c r="F27" s="152" t="s">
        <v>1786</v>
      </c>
      <c r="G27" s="42">
        <v>44761</v>
      </c>
      <c r="H27" s="171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80" t="s">
        <v>1796</v>
      </c>
      <c r="E29" s="181" t="s">
        <v>1794</v>
      </c>
      <c r="F29" s="102" t="s">
        <v>1797</v>
      </c>
      <c r="G29" s="42">
        <f>G28+2</f>
        <v>44765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$B$9</f>
        <v>USD@JPY138.40-</v>
      </c>
      <c r="C30" s="50"/>
      <c r="D30" s="61"/>
      <c r="F30" s="58"/>
      <c r="G30" s="42"/>
      <c r="H30" s="172"/>
      <c r="I30" s="36"/>
      <c r="J30" s="36"/>
      <c r="K30" s="36"/>
      <c r="L30" s="36"/>
    </row>
    <row r="31" spans="2:12" s="1" customFormat="1" ht="13.5" customHeight="1" x14ac:dyDescent="0.25">
      <c r="B31" s="251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12" t="s">
        <v>1821</v>
      </c>
      <c r="F33" s="96" t="s">
        <v>1822</v>
      </c>
      <c r="G33" s="42">
        <f>+G34</f>
        <v>44768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6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24</v>
      </c>
      <c r="D39" s="139" t="s">
        <v>1874</v>
      </c>
      <c r="E39" s="131"/>
      <c r="F39" s="132"/>
      <c r="G39" s="133">
        <f>G35+6</f>
        <v>44775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80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44764.6875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1710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3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20" t="s">
        <v>1805</v>
      </c>
      <c r="G17" s="42">
        <f>+G15+3</f>
        <v>44761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12" t="s">
        <v>1807</v>
      </c>
      <c r="F18" s="96" t="s">
        <v>1808</v>
      </c>
      <c r="G18" s="42">
        <f>+G17</f>
        <v>44761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20" t="s">
        <v>1776</v>
      </c>
      <c r="G19" s="42">
        <f>+G18</f>
        <v>44761</v>
      </c>
      <c r="H19" s="166" t="s">
        <v>1767</v>
      </c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05" t="s">
        <v>3889</v>
      </c>
      <c r="E26" s="151" t="s">
        <v>1721</v>
      </c>
      <c r="F26" s="152" t="s">
        <v>1722</v>
      </c>
      <c r="G26" s="42">
        <v>44754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1746</v>
      </c>
      <c r="E28" s="181" t="s">
        <v>1747</v>
      </c>
      <c r="F28" s="102" t="s">
        <v>1748</v>
      </c>
      <c r="G28" s="42">
        <f>G27+2</f>
        <v>44758</v>
      </c>
      <c r="H28" s="172" t="s">
        <v>1718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USD@JPY140.08-</v>
      </c>
      <c r="C29" s="50"/>
      <c r="D29" s="61"/>
      <c r="F29" s="58"/>
      <c r="G29" s="42"/>
      <c r="H29" s="172" t="s">
        <v>1717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3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12" t="s">
        <v>323</v>
      </c>
      <c r="F31" s="96" t="s">
        <v>1762</v>
      </c>
      <c r="G31" s="42">
        <f>+G33</f>
        <v>44761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8" t="s">
        <v>24</v>
      </c>
      <c r="D37" s="139" t="s">
        <v>1827</v>
      </c>
      <c r="E37" s="131"/>
      <c r="F37" s="132"/>
      <c r="G37" s="133">
        <f>G34+6</f>
        <v>44768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1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44761.354166666664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1661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5" t="s">
        <v>477</v>
      </c>
      <c r="D17" s="203" t="s">
        <v>1699</v>
      </c>
      <c r="E17" s="147" t="s">
        <v>1700</v>
      </c>
      <c r="F17" s="225" t="s">
        <v>1701</v>
      </c>
      <c r="G17" s="42">
        <f>+G15+3</f>
        <v>44754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42</v>
      </c>
      <c r="D18" s="226" t="s">
        <v>518</v>
      </c>
      <c r="E18" s="224" t="s">
        <v>174</v>
      </c>
      <c r="F18" s="148" t="s">
        <v>1754</v>
      </c>
      <c r="G18" s="42">
        <f>+G17</f>
        <v>44754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USD@JPY137.04-</v>
      </c>
      <c r="C19" s="95" t="s">
        <v>1313</v>
      </c>
      <c r="D19" s="86" t="s">
        <v>1755</v>
      </c>
      <c r="E19" s="101" t="s">
        <v>235</v>
      </c>
      <c r="F19" s="120" t="s">
        <v>231</v>
      </c>
      <c r="G19" s="42">
        <f>+G18</f>
        <v>44754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5" t="s">
        <v>24</v>
      </c>
      <c r="D26" s="105" t="s">
        <v>3892</v>
      </c>
      <c r="E26" s="151" t="s">
        <v>1665</v>
      </c>
      <c r="F26" s="152" t="s">
        <v>1666</v>
      </c>
      <c r="G26" s="42">
        <v>44747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1681</v>
      </c>
      <c r="E28" s="181" t="s">
        <v>171</v>
      </c>
      <c r="F28" s="102" t="s">
        <v>1695</v>
      </c>
      <c r="G28" s="42">
        <f>G27+2</f>
        <v>44751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USD@JPY137.04-</v>
      </c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12" t="s">
        <v>95</v>
      </c>
      <c r="F33" s="96" t="s">
        <v>1709</v>
      </c>
      <c r="G33" s="42">
        <v>44754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2" t="s">
        <v>1696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51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1784</v>
      </c>
      <c r="E38" s="131"/>
      <c r="F38" s="132"/>
      <c r="G38" s="133">
        <f>G34+6</f>
        <v>44761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44754.6875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1599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6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90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20" t="s">
        <v>1647</v>
      </c>
      <c r="G18" s="42">
        <f>+G15+3</f>
        <v>44747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20" t="s">
        <v>1652</v>
      </c>
      <c r="G19" s="42">
        <f>+G20</f>
        <v>44747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RMB@JPY20.34-</v>
      </c>
      <c r="C20" s="85" t="s">
        <v>42</v>
      </c>
      <c r="D20" s="100" t="s">
        <v>1653</v>
      </c>
      <c r="E20" s="112" t="s">
        <v>1648</v>
      </c>
      <c r="F20" s="96" t="s">
        <v>1678</v>
      </c>
      <c r="G20" s="42">
        <f>+G18</f>
        <v>44747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36" t="s">
        <v>1602</v>
      </c>
      <c r="E26" s="151" t="s">
        <v>1603</v>
      </c>
      <c r="F26" s="152" t="s">
        <v>1604</v>
      </c>
      <c r="G26" s="42">
        <v>44740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70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1629</v>
      </c>
      <c r="E28" s="181" t="s">
        <v>1630</v>
      </c>
      <c r="F28" s="182" t="s">
        <v>1628</v>
      </c>
      <c r="G28" s="42">
        <f>G27+2</f>
        <v>44744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USD@JPY136.75-</v>
      </c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12" t="s">
        <v>1636</v>
      </c>
      <c r="F32" s="96" t="s">
        <v>1637</v>
      </c>
      <c r="G32" s="42">
        <f>G31</f>
        <v>44747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6" t="s">
        <v>1638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5" t="s">
        <v>24</v>
      </c>
      <c r="D37" s="136" t="s">
        <v>1677</v>
      </c>
      <c r="E37" s="151" t="s">
        <v>1692</v>
      </c>
      <c r="F37" s="132"/>
      <c r="G37" s="133">
        <f>G33+6</f>
        <v>44754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3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44746.6875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1599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6" t="s">
        <v>1571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6" t="s">
        <v>1571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3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2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90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20" t="s">
        <v>1593</v>
      </c>
      <c r="G18" s="42">
        <f>+G15+3</f>
        <v>44740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20" t="s">
        <v>1587</v>
      </c>
      <c r="G19" s="42">
        <f>+G20</f>
        <v>44740</v>
      </c>
      <c r="H19" s="166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5" t="s">
        <v>24</v>
      </c>
      <c r="D26" s="136" t="s">
        <v>1527</v>
      </c>
      <c r="E26" s="151" t="s">
        <v>1560</v>
      </c>
      <c r="F26" s="152" t="s">
        <v>1561</v>
      </c>
      <c r="G26" s="42">
        <v>44733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1578</v>
      </c>
      <c r="E28" s="181" t="s">
        <v>1579</v>
      </c>
      <c r="F28" s="182" t="s">
        <v>1580</v>
      </c>
      <c r="G28" s="42">
        <f>G27+2</f>
        <v>44737</v>
      </c>
      <c r="H28" s="172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6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12" t="s">
        <v>1634</v>
      </c>
      <c r="F34" s="96" t="s">
        <v>1635</v>
      </c>
      <c r="G34" s="42">
        <f>G32</f>
        <v>44740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6" t="s">
        <v>1596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8" t="s">
        <v>24</v>
      </c>
      <c r="D37" s="139" t="s">
        <v>937</v>
      </c>
      <c r="E37" s="131"/>
      <c r="F37" s="132"/>
      <c r="G37" s="133">
        <f>G31+6</f>
        <v>44747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4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44737.354166666664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1502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7" t="s">
        <v>8</v>
      </c>
      <c r="D7" s="90" t="s">
        <v>1547</v>
      </c>
      <c r="E7" s="91" t="s">
        <v>1549</v>
      </c>
      <c r="F7" s="198" t="s">
        <v>1550</v>
      </c>
      <c r="G7" s="42">
        <f>+G11+1</f>
        <v>44736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5</v>
      </c>
      <c r="D8" s="195" t="s">
        <v>1551</v>
      </c>
      <c r="E8" s="196" t="s">
        <v>1552</v>
      </c>
      <c r="F8" s="198" t="s">
        <v>1553</v>
      </c>
      <c r="G8" s="42">
        <f>+G11+1</f>
        <v>44736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145" t="s">
        <v>476</v>
      </c>
      <c r="D11" s="203" t="s">
        <v>1575</v>
      </c>
      <c r="E11" s="204" t="s">
        <v>1556</v>
      </c>
      <c r="F11" s="205" t="s">
        <v>1557</v>
      </c>
      <c r="G11" s="42">
        <f>+G5+2</f>
        <v>44735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20" t="s">
        <v>1521</v>
      </c>
      <c r="G17" s="42">
        <f>+G15+3</f>
        <v>44733</v>
      </c>
      <c r="H17" s="190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20" t="s">
        <v>1538</v>
      </c>
      <c r="G18" s="42">
        <f>+G19</f>
        <v>44733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36" t="s">
        <v>1516</v>
      </c>
      <c r="E26" s="151" t="s">
        <v>1519</v>
      </c>
      <c r="F26" s="152" t="s">
        <v>1204</v>
      </c>
      <c r="G26" s="42">
        <v>44726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1511</v>
      </c>
      <c r="E28" s="181" t="s">
        <v>1512</v>
      </c>
      <c r="F28" s="182" t="s">
        <v>1513</v>
      </c>
      <c r="G28" s="42">
        <f>G27+2</f>
        <v>44730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12" t="s">
        <v>1542</v>
      </c>
      <c r="F32" s="96" t="s">
        <v>1543</v>
      </c>
      <c r="G32" s="42">
        <f>G31</f>
        <v>44733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45" t="s">
        <v>17</v>
      </c>
      <c r="D36" s="146" t="s">
        <v>1544</v>
      </c>
      <c r="E36" s="213" t="s">
        <v>1545</v>
      </c>
      <c r="F36" s="148" t="s">
        <v>1546</v>
      </c>
      <c r="G36" s="42" t="s">
        <v>182</v>
      </c>
      <c r="H36" s="248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1548</v>
      </c>
      <c r="E38" s="131"/>
      <c r="F38" s="132"/>
      <c r="G38" s="133">
        <f>G34+6</f>
        <v>44740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5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44732.6875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1434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20" t="s">
        <v>1454</v>
      </c>
      <c r="G17" s="42">
        <f>+G15+3</f>
        <v>44726</v>
      </c>
      <c r="H17" s="190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20" t="s">
        <v>1468</v>
      </c>
      <c r="G18" s="42">
        <f>+G19</f>
        <v>44726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7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8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169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5" t="s">
        <v>24</v>
      </c>
      <c r="D27" s="136" t="s">
        <v>1393</v>
      </c>
      <c r="E27" s="151" t="s">
        <v>1461</v>
      </c>
      <c r="F27" s="152" t="s">
        <v>1462</v>
      </c>
      <c r="G27" s="42">
        <v>44719</v>
      </c>
      <c r="H27" s="171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80" t="s">
        <v>1457</v>
      </c>
      <c r="E29" s="181" t="s">
        <v>1455</v>
      </c>
      <c r="F29" s="182" t="s">
        <v>1456</v>
      </c>
      <c r="G29" s="42">
        <f>G28+2</f>
        <v>44723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12" t="s">
        <v>1467</v>
      </c>
      <c r="F32" s="96" t="s">
        <v>1466</v>
      </c>
      <c r="G32" s="42">
        <f>G35</f>
        <v>44726</v>
      </c>
      <c r="H32" s="163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2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9" t="s">
        <v>1485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8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3"/>
      <c r="I39" s="36"/>
      <c r="J39" s="36"/>
      <c r="K39" s="36"/>
      <c r="L39" s="36"/>
      <c r="W39" s="118" t="s">
        <v>49</v>
      </c>
    </row>
    <row r="40" spans="2:23" s="1" customFormat="1" ht="13.5" customHeight="1" x14ac:dyDescent="0.25">
      <c r="B40" s="24"/>
      <c r="C40" s="135" t="s">
        <v>24</v>
      </c>
      <c r="D40" s="136" t="s">
        <v>1527</v>
      </c>
      <c r="E40" s="131"/>
      <c r="F40" s="132"/>
      <c r="G40" s="133">
        <f>G36+6</f>
        <v>44733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86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44726.354166666664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1382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1405</v>
      </c>
      <c r="E5" s="188" t="s">
        <v>1412</v>
      </c>
      <c r="F5" s="189" t="s">
        <v>1413</v>
      </c>
      <c r="G5" s="33">
        <v>44719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8"/>
      <c r="D17" s="66"/>
      <c r="E17" s="228"/>
      <c r="F17" s="234"/>
      <c r="G17" s="33"/>
      <c r="H17" s="162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9"/>
      <c r="E19" s="5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9"/>
      <c r="E20" s="41"/>
      <c r="F20" s="233"/>
      <c r="G20" s="42"/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231"/>
      <c r="D21" s="229"/>
      <c r="E21" s="41"/>
      <c r="F21" s="233"/>
      <c r="G21" s="42"/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3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51"/>
      <c r="F23" s="230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7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8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9" t="s">
        <v>20</v>
      </c>
      <c r="C27" s="73"/>
      <c r="D27" s="66"/>
      <c r="E27" s="74"/>
      <c r="F27" s="75"/>
      <c r="G27" s="79"/>
      <c r="H27" s="169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4" t="s">
        <v>24</v>
      </c>
      <c r="D28" s="215" t="s">
        <v>1340</v>
      </c>
      <c r="E28" s="216" t="s">
        <v>1341</v>
      </c>
      <c r="F28" s="217" t="s">
        <v>1342</v>
      </c>
      <c r="G28" s="42">
        <v>44712</v>
      </c>
      <c r="H28" s="171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4" t="s">
        <v>16</v>
      </c>
      <c r="D29" s="185" t="s">
        <v>1385</v>
      </c>
      <c r="E29" s="147" t="s">
        <v>1386</v>
      </c>
      <c r="F29" s="186" t="s">
        <v>1387</v>
      </c>
      <c r="G29" s="42">
        <f>+G28+2</f>
        <v>44714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145" t="s">
        <v>9</v>
      </c>
      <c r="D30" s="191" t="s">
        <v>1392</v>
      </c>
      <c r="E30" s="192" t="s">
        <v>1393</v>
      </c>
      <c r="F30" s="193" t="s">
        <v>1411</v>
      </c>
      <c r="G30" s="42">
        <f>G29+2</f>
        <v>44716</v>
      </c>
      <c r="H30" s="172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8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12" t="s">
        <v>1421</v>
      </c>
      <c r="F35" s="96" t="s">
        <v>1422</v>
      </c>
      <c r="G35" s="42">
        <f>G37</f>
        <v>44719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6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3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41"/>
      <c r="F38" s="58"/>
      <c r="G38" s="42" t="s">
        <v>182</v>
      </c>
      <c r="H38" s="172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3"/>
      <c r="I39" s="36"/>
      <c r="J39" s="36"/>
      <c r="K39" s="36"/>
      <c r="L39" s="36"/>
      <c r="W39" s="118" t="s">
        <v>49</v>
      </c>
    </row>
    <row r="40" spans="2:23" s="1" customFormat="1" ht="13.5" customHeight="1" x14ac:dyDescent="0.25">
      <c r="B40" s="24"/>
      <c r="C40" s="138" t="s">
        <v>24</v>
      </c>
      <c r="D40" s="139" t="s">
        <v>1448</v>
      </c>
      <c r="E40" s="131"/>
      <c r="F40" s="132"/>
      <c r="G40" s="133">
        <f>G34+6</f>
        <v>44726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87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44718.354166666664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1309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82" t="s">
        <v>3860</v>
      </c>
      <c r="E5" s="188" t="s">
        <v>1343</v>
      </c>
      <c r="F5" s="189" t="s">
        <v>1344</v>
      </c>
      <c r="G5" s="33">
        <v>44712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7" t="s">
        <v>5</v>
      </c>
      <c r="D7" s="195" t="s">
        <v>1379</v>
      </c>
      <c r="E7" s="196" t="s">
        <v>1373</v>
      </c>
      <c r="F7" s="198" t="s">
        <v>1374</v>
      </c>
      <c r="G7" s="42">
        <f>G8</f>
        <v>44715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8</v>
      </c>
      <c r="D8" s="195" t="s">
        <v>1375</v>
      </c>
      <c r="E8" s="196" t="s">
        <v>1376</v>
      </c>
      <c r="F8" s="198" t="s">
        <v>1377</v>
      </c>
      <c r="G8" s="42">
        <f>G11+1</f>
        <v>44715</v>
      </c>
      <c r="H8" s="163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7" t="s">
        <v>478</v>
      </c>
      <c r="D9" s="195" t="s">
        <v>1401</v>
      </c>
      <c r="E9" s="196" t="s">
        <v>1402</v>
      </c>
      <c r="F9" s="198" t="s">
        <v>1403</v>
      </c>
      <c r="G9" s="42">
        <f>+G8+1</f>
        <v>44716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197" t="s">
        <v>479</v>
      </c>
      <c r="D10" s="195" t="s">
        <v>1404</v>
      </c>
      <c r="E10" s="196" t="s">
        <v>103</v>
      </c>
      <c r="F10" s="198" t="s">
        <v>1399</v>
      </c>
      <c r="G10" s="42">
        <f>+G9</f>
        <v>44716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145" t="s">
        <v>476</v>
      </c>
      <c r="D11" s="203" t="s">
        <v>1400</v>
      </c>
      <c r="E11" s="204" t="s">
        <v>1406</v>
      </c>
      <c r="F11" s="249" t="s">
        <v>1409</v>
      </c>
      <c r="G11" s="42">
        <f>G5+2</f>
        <v>44714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5" t="s">
        <v>479</v>
      </c>
      <c r="D17" s="86" t="s">
        <v>1356</v>
      </c>
      <c r="E17" s="87" t="s">
        <v>1357</v>
      </c>
      <c r="F17" s="148" t="s">
        <v>1358</v>
      </c>
      <c r="G17" s="42">
        <f>+G19+1</f>
        <v>44713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3" t="s">
        <v>1359</v>
      </c>
      <c r="E18" s="147" t="s">
        <v>1360</v>
      </c>
      <c r="F18" s="120" t="s">
        <v>1361</v>
      </c>
      <c r="G18" s="42">
        <f>+G15+3</f>
        <v>44712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212" t="s">
        <v>1313</v>
      </c>
      <c r="D19" s="203" t="s">
        <v>1362</v>
      </c>
      <c r="E19" s="147" t="s">
        <v>1363</v>
      </c>
      <c r="F19" s="225" t="s">
        <v>1364</v>
      </c>
      <c r="G19" s="42">
        <f>+G20</f>
        <v>44712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145" t="s">
        <v>42</v>
      </c>
      <c r="D20" s="226" t="s">
        <v>1365</v>
      </c>
      <c r="E20" s="147" t="s">
        <v>1366</v>
      </c>
      <c r="F20" s="148" t="s">
        <v>1380</v>
      </c>
      <c r="G20" s="42">
        <f>+G18</f>
        <v>44712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145" t="s">
        <v>1314</v>
      </c>
      <c r="D21" s="203" t="s">
        <v>1367</v>
      </c>
      <c r="E21" s="204" t="s">
        <v>1369</v>
      </c>
      <c r="F21" s="205" t="s">
        <v>1368</v>
      </c>
      <c r="G21" s="42">
        <f>+G17</f>
        <v>44713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1308</v>
      </c>
      <c r="E28" s="181" t="s">
        <v>30</v>
      </c>
      <c r="F28" s="182" t="s">
        <v>1329</v>
      </c>
      <c r="G28" s="42">
        <f>G27+2</f>
        <v>44709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145" t="s">
        <v>5</v>
      </c>
      <c r="D31" s="146" t="s">
        <v>1353</v>
      </c>
      <c r="E31" s="213" t="s">
        <v>1354</v>
      </c>
      <c r="F31" s="148" t="s">
        <v>1355</v>
      </c>
      <c r="G31" s="42">
        <f>G30+1</f>
        <v>44711</v>
      </c>
      <c r="H31" s="246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6" t="s">
        <v>1345</v>
      </c>
      <c r="E32" s="107" t="s">
        <v>1346</v>
      </c>
      <c r="F32" s="96" t="s">
        <v>1347</v>
      </c>
      <c r="G32" s="42">
        <f>G31+1</f>
        <v>44712</v>
      </c>
      <c r="H32" s="163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24" t="s">
        <v>1350</v>
      </c>
      <c r="F33" s="148" t="s">
        <v>1351</v>
      </c>
      <c r="G33" s="42">
        <f>G32</f>
        <v>44712</v>
      </c>
      <c r="H33" s="163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40</v>
      </c>
      <c r="D34" s="146" t="s">
        <v>1352</v>
      </c>
      <c r="E34" s="147" t="s">
        <v>1371</v>
      </c>
      <c r="F34" s="148" t="s">
        <v>1372</v>
      </c>
      <c r="G34" s="42">
        <f>G33+1</f>
        <v>44713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1388</v>
      </c>
      <c r="E35" s="213" t="s">
        <v>1381</v>
      </c>
      <c r="F35" s="148" t="s">
        <v>1398</v>
      </c>
      <c r="G35" s="42">
        <f>+G34+1</f>
        <v>44714</v>
      </c>
      <c r="H35" s="163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5" t="s">
        <v>17</v>
      </c>
      <c r="D36" s="146"/>
      <c r="E36" s="213"/>
      <c r="F36" s="148"/>
      <c r="G36" s="42" t="s">
        <v>182</v>
      </c>
      <c r="H36" s="172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5" t="s">
        <v>17</v>
      </c>
      <c r="D37" s="146" t="s">
        <v>1395</v>
      </c>
      <c r="E37" s="213" t="s">
        <v>1397</v>
      </c>
      <c r="F37" s="148" t="s">
        <v>1396</v>
      </c>
      <c r="G37" s="42" t="s">
        <v>182</v>
      </c>
      <c r="H37" s="172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24</v>
      </c>
      <c r="D39" s="139" t="s">
        <v>1394</v>
      </c>
      <c r="E39" s="131"/>
      <c r="F39" s="132"/>
      <c r="G39" s="133">
        <f>G34+6</f>
        <v>44719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8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696"/>
  <sheetViews>
    <sheetView topLeftCell="A16" zoomScale="80" zoomScaleNormal="80" workbookViewId="0">
      <selection activeCell="H41" sqref="H4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3248</v>
      </c>
      <c r="C1" s="591"/>
      <c r="D1" s="9"/>
      <c r="E1" s="9"/>
      <c r="F1" s="9"/>
      <c r="G1" s="9"/>
      <c r="H1" s="9"/>
      <c r="I1" s="592">
        <v>45708.375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9144</v>
      </c>
      <c r="C2" s="593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47" t="s">
        <v>9050</v>
      </c>
      <c r="C5" s="81" t="s">
        <v>481</v>
      </c>
      <c r="D5" s="407"/>
      <c r="E5" s="522"/>
      <c r="F5" s="519"/>
      <c r="G5" s="520"/>
      <c r="H5" s="403"/>
      <c r="I5" s="520"/>
      <c r="J5" s="122" t="s">
        <v>419</v>
      </c>
      <c r="K5" s="268"/>
      <c r="L5" s="36"/>
      <c r="M5" s="36"/>
      <c r="N5" s="36"/>
      <c r="O5" s="36"/>
    </row>
    <row r="6" spans="2:15" s="1" customFormat="1" ht="13.5" customHeight="1" x14ac:dyDescent="0.25">
      <c r="B6" s="448" t="s">
        <v>25</v>
      </c>
      <c r="C6" s="85"/>
      <c r="D6" s="407"/>
      <c r="E6" s="522"/>
      <c r="F6" s="397"/>
      <c r="G6" s="518"/>
      <c r="H6" s="398"/>
      <c r="I6" s="518"/>
      <c r="J6" s="119"/>
      <c r="K6" s="166" t="s">
        <v>9146</v>
      </c>
      <c r="L6" s="36"/>
      <c r="M6" s="36"/>
      <c r="N6" s="36"/>
      <c r="O6" s="36"/>
    </row>
    <row r="7" spans="2:15" s="1" customFormat="1" ht="13.5" customHeight="1" x14ac:dyDescent="0.25">
      <c r="B7" s="449" t="s">
        <v>9145</v>
      </c>
      <c r="C7" s="85"/>
      <c r="D7" s="407"/>
      <c r="E7" s="522"/>
      <c r="F7" s="397"/>
      <c r="G7" s="518"/>
      <c r="H7" s="398"/>
      <c r="I7" s="518"/>
      <c r="J7" s="119"/>
      <c r="K7" s="190"/>
      <c r="L7" s="36"/>
      <c r="M7" s="36"/>
      <c r="N7" s="36"/>
      <c r="O7" s="36"/>
    </row>
    <row r="8" spans="2:15" s="1" customFormat="1" ht="13.25" customHeight="1" x14ac:dyDescent="0.25">
      <c r="B8" s="449"/>
      <c r="C8" s="85" t="s">
        <v>476</v>
      </c>
      <c r="D8" s="404"/>
      <c r="E8" s="523"/>
      <c r="F8" s="404"/>
      <c r="G8" s="535"/>
      <c r="H8" s="405"/>
      <c r="I8" s="535"/>
      <c r="J8" s="119" t="s">
        <v>36</v>
      </c>
      <c r="K8" s="277"/>
      <c r="L8" s="36"/>
      <c r="M8" s="36"/>
      <c r="N8" s="36"/>
      <c r="O8" s="36"/>
    </row>
    <row r="9" spans="2:15" s="1" customFormat="1" ht="13.5" customHeight="1" x14ac:dyDescent="0.25">
      <c r="B9" s="443"/>
      <c r="C9" s="89" t="s">
        <v>42</v>
      </c>
      <c r="D9" s="397"/>
      <c r="E9" s="517"/>
      <c r="F9" s="397"/>
      <c r="G9" s="518"/>
      <c r="H9" s="398"/>
      <c r="I9" s="518"/>
      <c r="J9" s="119" t="s">
        <v>36</v>
      </c>
      <c r="K9" s="163"/>
      <c r="L9" s="36"/>
      <c r="M9" s="36"/>
      <c r="N9" s="36"/>
      <c r="O9" s="36"/>
    </row>
    <row r="10" spans="2:15" s="1" customFormat="1" ht="13.5" customHeight="1" x14ac:dyDescent="0.25">
      <c r="B10" s="443"/>
      <c r="C10" s="89" t="s">
        <v>477</v>
      </c>
      <c r="D10" s="422"/>
      <c r="E10" s="524"/>
      <c r="F10" s="397"/>
      <c r="G10" s="518"/>
      <c r="H10" s="398"/>
      <c r="I10" s="518"/>
      <c r="J10" s="119" t="s">
        <v>36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43"/>
      <c r="C11" s="89" t="s">
        <v>478</v>
      </c>
      <c r="D11" s="422"/>
      <c r="E11" s="524"/>
      <c r="F11" s="422"/>
      <c r="G11" s="525"/>
      <c r="H11" s="424"/>
      <c r="I11" s="525"/>
      <c r="J11" s="119" t="s">
        <v>36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91"/>
      <c r="C12" s="95" t="s">
        <v>479</v>
      </c>
      <c r="D12" s="422"/>
      <c r="E12" s="524"/>
      <c r="F12" s="422"/>
      <c r="G12" s="525"/>
      <c r="H12" s="424"/>
      <c r="I12" s="525"/>
      <c r="J12" s="119" t="s">
        <v>36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91" t="s">
        <v>9384</v>
      </c>
      <c r="C13" s="95"/>
      <c r="D13" s="422"/>
      <c r="E13" s="524"/>
      <c r="F13" s="422"/>
      <c r="G13" s="525"/>
      <c r="H13" s="424"/>
      <c r="I13" s="525"/>
      <c r="J13" s="119"/>
      <c r="K13" s="163"/>
      <c r="L13" s="36"/>
      <c r="M13" s="36"/>
      <c r="N13" s="36"/>
      <c r="O13" s="36"/>
    </row>
    <row r="14" spans="2:15" s="1" customFormat="1" ht="13.5" customHeight="1" x14ac:dyDescent="0.25">
      <c r="B14" s="450" t="s">
        <v>9382</v>
      </c>
      <c r="C14" s="89"/>
      <c r="D14" s="397"/>
      <c r="E14" s="517"/>
      <c r="F14" s="397"/>
      <c r="G14" s="518"/>
      <c r="H14" s="398"/>
      <c r="I14" s="518"/>
      <c r="J14" s="119"/>
      <c r="K14" s="252"/>
      <c r="L14" s="36"/>
      <c r="M14" s="36"/>
      <c r="N14" s="36"/>
      <c r="O14" s="36"/>
    </row>
    <row r="15" spans="2:15" s="1" customFormat="1" ht="13.5" customHeight="1" x14ac:dyDescent="0.25">
      <c r="B15" s="451" t="s">
        <v>9383</v>
      </c>
      <c r="C15" s="94" t="s">
        <v>481</v>
      </c>
      <c r="D15" s="475"/>
      <c r="E15" s="536"/>
      <c r="F15" s="475"/>
      <c r="G15" s="537"/>
      <c r="H15" s="418"/>
      <c r="I15" s="538"/>
      <c r="J15" s="123" t="s">
        <v>419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/>
      <c r="E17" s="515"/>
      <c r="F17" s="519"/>
      <c r="G17" s="520"/>
      <c r="H17" s="403"/>
      <c r="I17" s="520"/>
      <c r="J17" s="122" t="s">
        <v>419</v>
      </c>
      <c r="K17" s="268" t="s">
        <v>9149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9147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9386</v>
      </c>
      <c r="D20" s="404" t="s">
        <v>9391</v>
      </c>
      <c r="E20" s="523">
        <v>45691</v>
      </c>
      <c r="F20" s="397" t="s">
        <v>9231</v>
      </c>
      <c r="G20" s="518">
        <v>45691</v>
      </c>
      <c r="H20" s="398" t="s">
        <v>9412</v>
      </c>
      <c r="I20" s="518">
        <v>45691</v>
      </c>
      <c r="J20" s="42">
        <v>45692</v>
      </c>
      <c r="K20" s="255" t="s">
        <v>9385</v>
      </c>
      <c r="L20" s="36"/>
      <c r="M20" s="36"/>
      <c r="N20" s="36"/>
      <c r="O20" s="36"/>
    </row>
    <row r="21" spans="2:15" s="1" customFormat="1" ht="13.25" customHeight="1" x14ac:dyDescent="0.25">
      <c r="B21" s="534" t="s">
        <v>9152</v>
      </c>
      <c r="C21" s="85" t="s">
        <v>8</v>
      </c>
      <c r="D21" s="404" t="s">
        <v>9419</v>
      </c>
      <c r="E21" s="523">
        <v>45691</v>
      </c>
      <c r="F21" s="397" t="s">
        <v>9306</v>
      </c>
      <c r="G21" s="518">
        <v>45692</v>
      </c>
      <c r="H21" s="398" t="s">
        <v>9428</v>
      </c>
      <c r="I21" s="518">
        <v>45692</v>
      </c>
      <c r="J21" s="42">
        <f>J20</f>
        <v>45692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534" t="s">
        <v>9151</v>
      </c>
      <c r="C22" s="95" t="s">
        <v>9387</v>
      </c>
      <c r="D22" s="404" t="s">
        <v>9111</v>
      </c>
      <c r="E22" s="523">
        <v>45692</v>
      </c>
      <c r="F22" s="397" t="s">
        <v>9347</v>
      </c>
      <c r="G22" s="518">
        <v>45692</v>
      </c>
      <c r="H22" s="398" t="s">
        <v>9332</v>
      </c>
      <c r="I22" s="518">
        <v>45692</v>
      </c>
      <c r="J22" s="42">
        <f>J20</f>
        <v>45692</v>
      </c>
      <c r="K22" s="253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404" t="s">
        <v>9425</v>
      </c>
      <c r="E23" s="523">
        <v>45692</v>
      </c>
      <c r="F23" s="404" t="s">
        <v>9421</v>
      </c>
      <c r="G23" s="535">
        <v>45693</v>
      </c>
      <c r="H23" s="398" t="s">
        <v>9430</v>
      </c>
      <c r="I23" s="518">
        <v>45693</v>
      </c>
      <c r="J23" s="42">
        <f>J20+1</f>
        <v>45693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9388</v>
      </c>
      <c r="D24" s="404" t="s">
        <v>9084</v>
      </c>
      <c r="E24" s="523">
        <v>45693</v>
      </c>
      <c r="F24" s="404" t="s">
        <v>9131</v>
      </c>
      <c r="G24" s="535">
        <v>45693</v>
      </c>
      <c r="H24" s="405" t="s">
        <v>9424</v>
      </c>
      <c r="I24" s="535">
        <v>45693</v>
      </c>
      <c r="J24" s="42">
        <f>J23</f>
        <v>45693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6"/>
      <c r="C25" s="176" t="s">
        <v>10</v>
      </c>
      <c r="D25" s="404"/>
      <c r="E25" s="523"/>
      <c r="F25" s="404"/>
      <c r="G25" s="535"/>
      <c r="H25" s="456"/>
      <c r="I25" s="549"/>
      <c r="J25" s="119" t="s">
        <v>9390</v>
      </c>
      <c r="K25" s="163" t="s">
        <v>9150</v>
      </c>
      <c r="L25" s="36"/>
      <c r="M25" s="36"/>
      <c r="N25" s="36"/>
      <c r="O25" s="36"/>
    </row>
    <row r="26" spans="2:15" s="1" customFormat="1" ht="13.5" customHeight="1" x14ac:dyDescent="0.25">
      <c r="B26" s="251"/>
      <c r="C26" s="50"/>
      <c r="D26" s="385"/>
      <c r="E26" s="500"/>
      <c r="F26" s="385"/>
      <c r="G26" s="499"/>
      <c r="H26" s="393"/>
      <c r="I26" s="498"/>
      <c r="J26" s="42"/>
      <c r="K26" s="166"/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JPY155.76-</v>
      </c>
      <c r="C27" s="52"/>
      <c r="D27" s="385"/>
      <c r="E27" s="500"/>
      <c r="F27" s="385"/>
      <c r="G27" s="499"/>
      <c r="H27" s="393"/>
      <c r="I27" s="498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13" t="s">
        <v>9155</v>
      </c>
      <c r="E28" s="539">
        <v>45695</v>
      </c>
      <c r="F28" s="414" t="s">
        <v>9451</v>
      </c>
      <c r="G28" s="540">
        <v>45695</v>
      </c>
      <c r="H28" s="413" t="s">
        <v>9449</v>
      </c>
      <c r="I28" s="540">
        <v>45696</v>
      </c>
      <c r="J28" s="34">
        <v>45696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9" t="s">
        <v>20</v>
      </c>
      <c r="C30" s="73"/>
      <c r="D30" s="389"/>
      <c r="E30" s="510"/>
      <c r="F30" s="389"/>
      <c r="G30" s="509"/>
      <c r="H30" s="390"/>
      <c r="I30" s="509"/>
      <c r="J30" s="79"/>
      <c r="K30" s="264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5" t="s">
        <v>539</v>
      </c>
      <c r="D31" s="391" t="s">
        <v>9371</v>
      </c>
      <c r="E31" s="514">
        <v>45684</v>
      </c>
      <c r="F31" s="391" t="s">
        <v>9372</v>
      </c>
      <c r="G31" s="516">
        <v>45684</v>
      </c>
      <c r="H31" s="392" t="s">
        <v>9373</v>
      </c>
      <c r="I31" s="516">
        <v>45684</v>
      </c>
      <c r="J31" s="42">
        <v>45685</v>
      </c>
      <c r="K31" s="163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97" t="s">
        <v>9364</v>
      </c>
      <c r="E32" s="517">
        <v>45686</v>
      </c>
      <c r="F32" s="397" t="s">
        <v>9366</v>
      </c>
      <c r="G32" s="518">
        <v>45686</v>
      </c>
      <c r="H32" s="398" t="s">
        <v>9368</v>
      </c>
      <c r="I32" s="518">
        <v>45686</v>
      </c>
      <c r="J32" s="42">
        <f>+J31+2</f>
        <v>45687</v>
      </c>
      <c r="K32" s="255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97" t="s">
        <v>9339</v>
      </c>
      <c r="E33" s="517">
        <v>45687</v>
      </c>
      <c r="F33" s="397" t="s">
        <v>9401</v>
      </c>
      <c r="G33" s="518">
        <v>45688</v>
      </c>
      <c r="H33" s="398" t="s">
        <v>9403</v>
      </c>
      <c r="I33" s="518">
        <v>45688</v>
      </c>
      <c r="J33" s="42">
        <f>J32+2</f>
        <v>45689</v>
      </c>
      <c r="K33" s="172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83"/>
      <c r="E34" s="507"/>
      <c r="F34" s="508"/>
      <c r="G34" s="501"/>
      <c r="H34" s="506"/>
      <c r="I34" s="505"/>
      <c r="J34" s="42"/>
      <c r="K34" s="172"/>
      <c r="L34" s="36"/>
      <c r="M34" s="36"/>
      <c r="N34" s="36"/>
      <c r="O34" s="36"/>
    </row>
    <row r="35" spans="2:26" s="1" customFormat="1" ht="13.5" customHeight="1" x14ac:dyDescent="0.25">
      <c r="B35" s="251"/>
      <c r="C35" s="50"/>
      <c r="D35" s="383"/>
      <c r="E35" s="507"/>
      <c r="F35" s="502"/>
      <c r="G35" s="498"/>
      <c r="H35" s="506"/>
      <c r="I35" s="505"/>
      <c r="J35" s="42"/>
      <c r="K35" s="278" t="s">
        <v>2343</v>
      </c>
      <c r="L35" s="36"/>
      <c r="M35" s="36"/>
      <c r="N35" s="36"/>
      <c r="O35" s="36"/>
    </row>
    <row r="36" spans="2:26" s="1" customFormat="1" ht="13.5" customHeight="1" x14ac:dyDescent="0.25">
      <c r="B36" s="251"/>
      <c r="C36" s="85" t="s">
        <v>7862</v>
      </c>
      <c r="D36" s="397" t="s">
        <v>9408</v>
      </c>
      <c r="E36" s="517">
        <v>45690</v>
      </c>
      <c r="F36" s="397" t="s">
        <v>9409</v>
      </c>
      <c r="G36" s="518">
        <v>45690</v>
      </c>
      <c r="H36" s="398" t="s">
        <v>9268</v>
      </c>
      <c r="I36" s="518">
        <v>45690</v>
      </c>
      <c r="J36" s="42">
        <f>J33+1</f>
        <v>45690</v>
      </c>
      <c r="K36" s="278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9416</v>
      </c>
      <c r="E37" s="517">
        <v>45691</v>
      </c>
      <c r="F37" s="397" t="s">
        <v>9415</v>
      </c>
      <c r="G37" s="518">
        <v>45691</v>
      </c>
      <c r="H37" s="398" t="s">
        <v>9414</v>
      </c>
      <c r="I37" s="518">
        <v>45691</v>
      </c>
      <c r="J37" s="42">
        <f>J36+1</f>
        <v>45691</v>
      </c>
      <c r="K37" s="255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97" t="s">
        <v>9262</v>
      </c>
      <c r="E38" s="517">
        <v>45691</v>
      </c>
      <c r="F38" s="397" t="s">
        <v>9306</v>
      </c>
      <c r="G38" s="518">
        <v>45692</v>
      </c>
      <c r="H38" s="398" t="s">
        <v>9413</v>
      </c>
      <c r="I38" s="518">
        <v>45692</v>
      </c>
      <c r="J38" s="42">
        <f>J39</f>
        <v>45692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97" t="s">
        <v>9167</v>
      </c>
      <c r="E39" s="517">
        <v>4</v>
      </c>
      <c r="F39" s="397" t="s">
        <v>9111</v>
      </c>
      <c r="G39" s="518">
        <v>45692</v>
      </c>
      <c r="H39" s="398" t="s">
        <v>9429</v>
      </c>
      <c r="I39" s="518">
        <v>45692</v>
      </c>
      <c r="J39" s="42">
        <f>J37+1</f>
        <v>45692</v>
      </c>
      <c r="K39" s="255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22" t="s">
        <v>9422</v>
      </c>
      <c r="E40" s="524">
        <v>45692</v>
      </c>
      <c r="F40" s="422" t="s">
        <v>9420</v>
      </c>
      <c r="G40" s="525">
        <v>45693</v>
      </c>
      <c r="H40" s="398" t="s">
        <v>9423</v>
      </c>
      <c r="I40" s="518">
        <v>45693</v>
      </c>
      <c r="J40" s="42">
        <f>J38+1</f>
        <v>45693</v>
      </c>
      <c r="K40" s="278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97" t="s">
        <v>9445</v>
      </c>
      <c r="E41" s="517">
        <v>45694</v>
      </c>
      <c r="F41" s="542" t="s">
        <v>9376</v>
      </c>
      <c r="G41" s="543">
        <v>45694</v>
      </c>
      <c r="H41" s="398" t="s">
        <v>9431</v>
      </c>
      <c r="I41" s="518">
        <v>45694</v>
      </c>
      <c r="J41" s="42">
        <f>J40+1</f>
        <v>45694</v>
      </c>
      <c r="K41" s="34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87"/>
      <c r="E42" s="497"/>
      <c r="F42" s="387"/>
      <c r="G42" s="496"/>
      <c r="H42" s="384"/>
      <c r="I42" s="496"/>
      <c r="J42" s="42"/>
      <c r="K42" s="342"/>
      <c r="L42" s="36"/>
      <c r="M42" s="36"/>
      <c r="N42" s="36"/>
      <c r="O42" s="36"/>
    </row>
    <row r="43" spans="2:26" s="1" customFormat="1" ht="13.25" customHeight="1" x14ac:dyDescent="0.25">
      <c r="B43" s="24"/>
      <c r="D43" s="385"/>
      <c r="E43" s="500"/>
      <c r="F43" s="385"/>
      <c r="G43" s="499"/>
      <c r="H43" s="393"/>
      <c r="I43" s="498"/>
      <c r="J43" s="49"/>
      <c r="K43" s="255"/>
      <c r="L43" s="36"/>
      <c r="M43" s="36"/>
      <c r="N43" s="36"/>
      <c r="O43" s="36"/>
      <c r="Z43" s="118"/>
    </row>
    <row r="44" spans="2:26" s="1" customFormat="1" ht="13.5" customHeight="1" x14ac:dyDescent="0.25">
      <c r="B44" s="24"/>
      <c r="C44" s="135" t="s">
        <v>539</v>
      </c>
      <c r="D44" s="426" t="s">
        <v>9284</v>
      </c>
      <c r="E44" s="544">
        <v>45698</v>
      </c>
      <c r="F44" s="391" t="s">
        <v>9236</v>
      </c>
      <c r="G44" s="516">
        <v>45706</v>
      </c>
      <c r="H44" s="392" t="s">
        <v>9184</v>
      </c>
      <c r="I44" s="516">
        <v>45706</v>
      </c>
      <c r="J44" s="258">
        <v>45706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251" t="str">
        <f>$B$14</f>
        <v>USD: JPY155.76-</v>
      </c>
      <c r="C45" s="85" t="s">
        <v>540</v>
      </c>
      <c r="D45" s="397" t="s">
        <v>9525</v>
      </c>
      <c r="E45" s="517">
        <v>45707</v>
      </c>
      <c r="F45" s="397" t="s">
        <v>9336</v>
      </c>
      <c r="G45" s="518">
        <v>45707</v>
      </c>
      <c r="H45" s="398" t="s">
        <v>9526</v>
      </c>
      <c r="I45" s="518">
        <v>45707</v>
      </c>
      <c r="J45" s="129">
        <f>J44+1</f>
        <v>45707</v>
      </c>
      <c r="K45" s="163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43" t="s">
        <v>541</v>
      </c>
      <c r="D46" s="399" t="s">
        <v>9199</v>
      </c>
      <c r="E46" s="545">
        <v>45708</v>
      </c>
      <c r="F46" s="399" t="s">
        <v>9275</v>
      </c>
      <c r="G46" s="538">
        <v>45709</v>
      </c>
      <c r="H46" s="418" t="s">
        <v>9546</v>
      </c>
      <c r="I46" s="538">
        <v>45709</v>
      </c>
      <c r="J46" s="273">
        <f>J45+3</f>
        <v>45710</v>
      </c>
      <c r="K46" s="164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4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73"/>
      <c r="G50" s="473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8"/>
      <c r="E60" s="118"/>
      <c r="F60" s="118"/>
      <c r="G60" s="118"/>
      <c r="H60" s="2"/>
      <c r="I60" s="2"/>
      <c r="J60" s="3"/>
    </row>
    <row r="61" spans="1:50" s="1" customFormat="1" ht="13.5" customHeight="1" x14ac:dyDescent="0.25">
      <c r="D61" s="118"/>
      <c r="E61" s="118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0B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44708.6875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1261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6" t="s">
        <v>1298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8"/>
      <c r="D17" s="66"/>
      <c r="E17" s="228"/>
      <c r="F17" s="234"/>
      <c r="G17" s="33"/>
      <c r="H17" s="162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9"/>
      <c r="E19" s="41"/>
      <c r="F19" s="233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9"/>
      <c r="E21" s="41"/>
      <c r="F21" s="233"/>
      <c r="G21" s="42"/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231"/>
      <c r="D22" s="229"/>
      <c r="E22" s="51"/>
      <c r="F22" s="58"/>
      <c r="G22" s="42"/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51"/>
      <c r="F23" s="230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9"/>
      <c r="E24" s="41"/>
      <c r="F24" s="232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7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8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20</v>
      </c>
      <c r="C28" s="73"/>
      <c r="D28" s="66"/>
      <c r="E28" s="74"/>
      <c r="F28" s="75"/>
      <c r="G28" s="79"/>
      <c r="H28" s="169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4" t="s">
        <v>24</v>
      </c>
      <c r="D29" s="185" t="s">
        <v>3903</v>
      </c>
      <c r="E29" s="147" t="s">
        <v>3904</v>
      </c>
      <c r="F29" s="186" t="s">
        <v>3905</v>
      </c>
      <c r="G29" s="42">
        <v>44698</v>
      </c>
      <c r="H29" s="171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4" t="s">
        <v>16</v>
      </c>
      <c r="D30" s="185" t="s">
        <v>3906</v>
      </c>
      <c r="E30" s="147" t="s">
        <v>3907</v>
      </c>
      <c r="F30" s="186" t="s">
        <v>3908</v>
      </c>
      <c r="G30" s="42">
        <f>+G29+2</f>
        <v>44700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6"/>
      <c r="C31" s="145" t="s">
        <v>9</v>
      </c>
      <c r="D31" s="191" t="s">
        <v>3909</v>
      </c>
      <c r="E31" s="192" t="s">
        <v>1273</v>
      </c>
      <c r="F31" s="193" t="s">
        <v>1274</v>
      </c>
      <c r="G31" s="42">
        <f>G30+2</f>
        <v>44702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17</v>
      </c>
      <c r="D33" s="146" t="s">
        <v>1272</v>
      </c>
      <c r="E33" s="213" t="s">
        <v>1275</v>
      </c>
      <c r="F33" s="148" t="s">
        <v>1276</v>
      </c>
      <c r="G33" s="42">
        <f>G31+1</f>
        <v>44703</v>
      </c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24" t="s">
        <v>1287</v>
      </c>
      <c r="F34" s="96" t="s">
        <v>1288</v>
      </c>
      <c r="G34" s="42">
        <f>G36</f>
        <v>44705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6" t="s">
        <v>419</v>
      </c>
      <c r="H38" s="163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41"/>
      <c r="F39" s="58"/>
      <c r="G39" s="42" t="s">
        <v>182</v>
      </c>
      <c r="H39" s="172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2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3"/>
      <c r="I41" s="36"/>
      <c r="J41" s="36"/>
      <c r="K41" s="36"/>
      <c r="L41" s="36"/>
      <c r="W41" s="118" t="s">
        <v>49</v>
      </c>
    </row>
    <row r="42" spans="2:23" s="1" customFormat="1" ht="13.5" customHeight="1" x14ac:dyDescent="0.25">
      <c r="B42" s="24"/>
      <c r="C42" s="214" t="s">
        <v>24</v>
      </c>
      <c r="D42" s="215" t="s">
        <v>1340</v>
      </c>
      <c r="E42" s="216" t="s">
        <v>1341</v>
      </c>
      <c r="F42" s="217" t="s">
        <v>1342</v>
      </c>
      <c r="G42" s="133">
        <f>G37+6</f>
        <v>44712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4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9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44701.354166666664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1191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3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3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8"/>
      <c r="D17" s="66"/>
      <c r="E17" s="228"/>
      <c r="F17" s="234"/>
      <c r="G17" s="33"/>
      <c r="H17" s="162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9"/>
      <c r="E19" s="41"/>
      <c r="F19" s="233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9"/>
      <c r="E21" s="41"/>
      <c r="F21" s="233"/>
      <c r="G21" s="42"/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231"/>
      <c r="D22" s="229"/>
      <c r="E22" s="51"/>
      <c r="F22" s="58"/>
      <c r="G22" s="42"/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51"/>
      <c r="F23" s="230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9"/>
      <c r="E24" s="41"/>
      <c r="F24" s="232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7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8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20</v>
      </c>
      <c r="C28" s="73"/>
      <c r="D28" s="66"/>
      <c r="E28" s="74"/>
      <c r="F28" s="75"/>
      <c r="G28" s="79"/>
      <c r="H28" s="169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30">
        <v>44691</v>
      </c>
      <c r="H29" s="171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30">
        <f>+G29+2</f>
        <v>44693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80" t="s">
        <v>3919</v>
      </c>
      <c r="E31" s="181" t="s">
        <v>3920</v>
      </c>
      <c r="F31" s="182" t="s">
        <v>3921</v>
      </c>
      <c r="G31" s="130">
        <f>G30+2</f>
        <v>44695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30"/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30">
        <f>G31+1</f>
        <v>44696</v>
      </c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12" t="s">
        <v>1228</v>
      </c>
      <c r="F34" s="96" t="s">
        <v>1229</v>
      </c>
      <c r="G34" s="130">
        <f>G36</f>
        <v>44698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30">
        <f>G33+1</f>
        <v>44697</v>
      </c>
      <c r="H35" s="24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30">
        <f>G35+1</f>
        <v>44698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30">
        <f>G34+1</f>
        <v>44699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6" t="s">
        <v>1240</v>
      </c>
      <c r="H38" s="163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30" t="s">
        <v>182</v>
      </c>
      <c r="H39" s="172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2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3"/>
      <c r="I41" s="36"/>
      <c r="J41" s="36"/>
      <c r="K41" s="36"/>
      <c r="L41" s="36"/>
      <c r="W41" s="118" t="s">
        <v>49</v>
      </c>
    </row>
    <row r="42" spans="2:23" s="1" customFormat="1" ht="13.5" customHeight="1" x14ac:dyDescent="0.25">
      <c r="B42" s="24"/>
      <c r="C42" s="135" t="s">
        <v>24</v>
      </c>
      <c r="D42" s="136" t="s">
        <v>1285</v>
      </c>
      <c r="E42" s="151" t="s">
        <v>1317</v>
      </c>
      <c r="F42" s="152" t="s">
        <v>1318</v>
      </c>
      <c r="G42" s="133">
        <f>G37+6</f>
        <v>44705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4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A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44697.354166666664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1145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1118</v>
      </c>
      <c r="E5" s="188" t="s">
        <v>1160</v>
      </c>
      <c r="F5" s="189" t="s">
        <v>1159</v>
      </c>
      <c r="G5" s="33">
        <v>44691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3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8"/>
      <c r="D17" s="66"/>
      <c r="E17" s="228"/>
      <c r="F17" s="234"/>
      <c r="G17" s="33"/>
      <c r="H17" s="162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9"/>
      <c r="E19" s="41"/>
      <c r="F19" s="233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9"/>
      <c r="E21" s="41"/>
      <c r="F21" s="233"/>
      <c r="G21" s="42"/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231"/>
      <c r="D22" s="229"/>
      <c r="E22" s="51"/>
      <c r="F22" s="58"/>
      <c r="G22" s="42"/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51"/>
      <c r="F23" s="230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9"/>
      <c r="E24" s="41"/>
      <c r="F24" s="232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7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8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20</v>
      </c>
      <c r="C28" s="73"/>
      <c r="D28" s="66"/>
      <c r="E28" s="74"/>
      <c r="F28" s="75"/>
      <c r="G28" s="79"/>
      <c r="H28" s="169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30">
        <v>44684</v>
      </c>
      <c r="H29" s="171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30">
        <f>+G29+2</f>
        <v>44686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80" t="s">
        <v>942</v>
      </c>
      <c r="E31" s="181" t="s">
        <v>1161</v>
      </c>
      <c r="F31" s="182" t="s">
        <v>1162</v>
      </c>
      <c r="G31" s="130">
        <f>G30+2</f>
        <v>44688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6"/>
      <c r="C32" s="236"/>
      <c r="D32" s="237"/>
      <c r="E32" s="238"/>
      <c r="F32" s="239"/>
      <c r="G32" s="130"/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30">
        <f>G31+1</f>
        <v>44689</v>
      </c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30">
        <f>G33+1</f>
        <v>44690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12" t="s">
        <v>95</v>
      </c>
      <c r="F35" s="96" t="s">
        <v>1219</v>
      </c>
      <c r="G35" s="130">
        <f>G34+1</f>
        <v>44691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30">
        <f>G35</f>
        <v>44691</v>
      </c>
      <c r="H36" s="163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30">
        <f>+G34+2</f>
        <v>44692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9" t="s">
        <v>1158</v>
      </c>
      <c r="H38" s="163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6" t="s">
        <v>17</v>
      </c>
      <c r="D39" s="237"/>
      <c r="E39" s="240"/>
      <c r="F39" s="239"/>
      <c r="G39" s="130" t="s">
        <v>182</v>
      </c>
      <c r="H39" s="172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3"/>
      <c r="I40" s="36"/>
      <c r="J40" s="36"/>
      <c r="K40" s="36"/>
      <c r="L40" s="36"/>
      <c r="W40" s="118" t="s">
        <v>49</v>
      </c>
    </row>
    <row r="41" spans="2:23" s="1" customFormat="1" ht="13.5" customHeight="1" x14ac:dyDescent="0.25">
      <c r="B41" s="24"/>
      <c r="C41" s="138" t="s">
        <v>24</v>
      </c>
      <c r="D41" s="139" t="s">
        <v>1265</v>
      </c>
      <c r="E41" s="131" t="s">
        <v>1266</v>
      </c>
      <c r="F41" s="132" t="s">
        <v>1267</v>
      </c>
      <c r="G41" s="133">
        <f>G37+6</f>
        <v>44698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4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B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44694.6875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1080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3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5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90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3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3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8"/>
      <c r="D18" s="66"/>
      <c r="E18" s="228"/>
      <c r="F18" s="234"/>
      <c r="G18" s="33"/>
      <c r="H18" s="162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5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9"/>
      <c r="E20" s="41"/>
      <c r="F20" s="233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9"/>
      <c r="E22" s="41"/>
      <c r="F22" s="233"/>
      <c r="G22" s="42"/>
      <c r="H22" s="163"/>
      <c r="I22" s="36"/>
      <c r="J22" s="36"/>
      <c r="K22" s="36"/>
      <c r="L22" s="36"/>
    </row>
    <row r="23" spans="2:12" s="1" customFormat="1" ht="13.5" customHeight="1" x14ac:dyDescent="0.25">
      <c r="B23" s="26"/>
      <c r="C23" s="231"/>
      <c r="D23" s="229"/>
      <c r="E23" s="51"/>
      <c r="F23" s="58"/>
      <c r="G23" s="42"/>
      <c r="H23" s="166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9"/>
      <c r="E24" s="51"/>
      <c r="F24" s="230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9"/>
      <c r="E25" s="41"/>
      <c r="F25" s="232"/>
      <c r="G25" s="42"/>
      <c r="H25" s="163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7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8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9" t="s">
        <v>20</v>
      </c>
      <c r="C29" s="73"/>
      <c r="D29" s="66"/>
      <c r="E29" s="74"/>
      <c r="F29" s="75"/>
      <c r="G29" s="79"/>
      <c r="H29" s="169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71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80" t="s">
        <v>1104</v>
      </c>
      <c r="E32" s="181" t="s">
        <v>1105</v>
      </c>
      <c r="F32" s="182" t="s">
        <v>1106</v>
      </c>
      <c r="G32" s="42">
        <f>G31+2</f>
        <v>44681</v>
      </c>
      <c r="H32" s="172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12" t="s">
        <v>1143</v>
      </c>
      <c r="F36" s="96" t="s">
        <v>1144</v>
      </c>
      <c r="G36" s="42">
        <f>G37+1</f>
        <v>44684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9" t="s">
        <v>419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2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3"/>
      <c r="I41" s="36"/>
      <c r="J41" s="36"/>
      <c r="K41" s="36"/>
      <c r="L41" s="36"/>
      <c r="W41" s="118" t="s">
        <v>49</v>
      </c>
    </row>
    <row r="42" spans="2:23" s="1" customFormat="1" ht="13.5" customHeight="1" x14ac:dyDescent="0.25">
      <c r="B42" s="24"/>
      <c r="C42" s="135" t="s">
        <v>24</v>
      </c>
      <c r="D42" s="136" t="s">
        <v>1156</v>
      </c>
      <c r="E42" s="151" t="s">
        <v>1183</v>
      </c>
      <c r="F42" s="152" t="s">
        <v>1182</v>
      </c>
      <c r="G42" s="133">
        <f>G38+6</f>
        <v>44691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5"/>
      <c r="C44" s="243" t="s">
        <v>9</v>
      </c>
      <c r="D44" s="242" t="s">
        <v>1186</v>
      </c>
      <c r="E44" s="244" t="s">
        <v>1209</v>
      </c>
      <c r="F44" s="245" t="s">
        <v>1210</v>
      </c>
      <c r="G44" s="76">
        <f>G43+3</f>
        <v>44695</v>
      </c>
      <c r="H44" s="164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8C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44687.354166666664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1041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3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5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90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3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3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8"/>
      <c r="D18" s="66"/>
      <c r="E18" s="228"/>
      <c r="F18" s="234"/>
      <c r="G18" s="33"/>
      <c r="H18" s="162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5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9"/>
      <c r="E20" s="41"/>
      <c r="F20" s="233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9"/>
      <c r="E22" s="41"/>
      <c r="F22" s="233"/>
      <c r="G22" s="42"/>
      <c r="H22" s="163"/>
      <c r="I22" s="36"/>
      <c r="J22" s="36"/>
      <c r="K22" s="36"/>
      <c r="L22" s="36"/>
    </row>
    <row r="23" spans="2:12" s="1" customFormat="1" ht="13.5" customHeight="1" x14ac:dyDescent="0.25">
      <c r="B23" s="26"/>
      <c r="C23" s="231"/>
      <c r="D23" s="229"/>
      <c r="E23" s="51"/>
      <c r="F23" s="58"/>
      <c r="G23" s="42"/>
      <c r="H23" s="166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9"/>
      <c r="E24" s="51"/>
      <c r="F24" s="230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9"/>
      <c r="E25" s="41"/>
      <c r="F25" s="232"/>
      <c r="G25" s="42"/>
      <c r="H25" s="163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7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8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9" t="s">
        <v>20</v>
      </c>
      <c r="C29" s="73"/>
      <c r="D29" s="66"/>
      <c r="E29" s="74"/>
      <c r="F29" s="75"/>
      <c r="G29" s="79"/>
      <c r="H29" s="169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71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70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80" t="s">
        <v>1048</v>
      </c>
      <c r="E32" s="181" t="s">
        <v>1059</v>
      </c>
      <c r="F32" s="182" t="s">
        <v>1060</v>
      </c>
      <c r="G32" s="42">
        <f>G31+2</f>
        <v>44674</v>
      </c>
      <c r="H32" s="172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12" t="s">
        <v>74</v>
      </c>
      <c r="F35" s="96" t="s">
        <v>366</v>
      </c>
      <c r="G35" s="42">
        <f>G36+1</f>
        <v>44677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6" t="s">
        <v>23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2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3"/>
      <c r="I41" s="36"/>
      <c r="J41" s="36"/>
      <c r="K41" s="36"/>
      <c r="L41" s="36"/>
      <c r="W41" s="118" t="s">
        <v>49</v>
      </c>
    </row>
    <row r="42" spans="2:23" s="1" customFormat="1" ht="13.5" customHeight="1" x14ac:dyDescent="0.25">
      <c r="B42" s="24"/>
      <c r="C42" s="138" t="s">
        <v>24</v>
      </c>
      <c r="D42" s="139" t="s">
        <v>1148</v>
      </c>
      <c r="E42" s="131"/>
      <c r="F42" s="132"/>
      <c r="G42" s="133">
        <f>G38+6</f>
        <v>44684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4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8D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44679.354166666664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1017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2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5" t="s">
        <v>1068</v>
      </c>
      <c r="G7" s="42">
        <f>G8</f>
        <v>44674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3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3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3"/>
      <c r="F16" s="144"/>
      <c r="G16" s="42">
        <v>44682</v>
      </c>
      <c r="H16" s="163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4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8"/>
      <c r="D19" s="66"/>
      <c r="E19" s="228"/>
      <c r="F19" s="234"/>
      <c r="G19" s="33"/>
      <c r="H19" s="162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5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9"/>
      <c r="E21" s="41"/>
      <c r="F21" s="233"/>
      <c r="G21" s="42"/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41"/>
      <c r="F23" s="233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6"/>
      <c r="C24" s="231"/>
      <c r="D24" s="229"/>
      <c r="E24" s="51"/>
      <c r="F24" s="58"/>
      <c r="G24" s="42"/>
      <c r="H24" s="166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9"/>
      <c r="E25" s="51"/>
      <c r="F25" s="230"/>
      <c r="G25" s="42"/>
      <c r="H25" s="163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9"/>
      <c r="E26" s="41"/>
      <c r="F26" s="232"/>
      <c r="G26" s="42"/>
      <c r="H26" s="163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7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8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9" t="s">
        <v>20</v>
      </c>
      <c r="C30" s="73"/>
      <c r="D30" s="66"/>
      <c r="E30" s="74"/>
      <c r="F30" s="75"/>
      <c r="G30" s="79"/>
      <c r="H30" s="169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71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80" t="s">
        <v>1012</v>
      </c>
      <c r="E33" s="181" t="s">
        <v>1013</v>
      </c>
      <c r="F33" s="182" t="s">
        <v>1014</v>
      </c>
      <c r="G33" s="42">
        <f>G32+2</f>
        <v>44667</v>
      </c>
      <c r="H33" s="172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12" t="s">
        <v>30</v>
      </c>
      <c r="F37" s="96" t="s">
        <v>999</v>
      </c>
      <c r="G37" s="42">
        <f>G38+1</f>
        <v>44670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3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2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3"/>
      <c r="I42" s="36"/>
      <c r="J42" s="36"/>
      <c r="K42" s="36"/>
      <c r="L42" s="36"/>
      <c r="W42" s="118" t="s">
        <v>49</v>
      </c>
    </row>
    <row r="43" spans="2:23" s="1" customFormat="1" ht="13.5" customHeight="1" x14ac:dyDescent="0.25">
      <c r="B43" s="24"/>
      <c r="C43" s="138" t="s">
        <v>24</v>
      </c>
      <c r="D43" s="139"/>
      <c r="E43" s="131"/>
      <c r="F43" s="132"/>
      <c r="G43" s="133">
        <f>G39+6</f>
        <v>44677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3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4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8E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44672.6875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970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3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2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2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20" t="s">
        <v>1009</v>
      </c>
      <c r="G19" s="42">
        <v>44662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20" t="s">
        <v>1008</v>
      </c>
      <c r="G21" s="42">
        <f>G20</f>
        <v>44664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7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8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956</v>
      </c>
      <c r="C28" s="73"/>
      <c r="D28" s="66"/>
      <c r="E28" s="74"/>
      <c r="F28" s="75"/>
      <c r="G28" s="79"/>
      <c r="H28" s="169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71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80" t="s">
        <v>459</v>
      </c>
      <c r="E31" s="181" t="s">
        <v>958</v>
      </c>
      <c r="F31" s="182" t="s">
        <v>959</v>
      </c>
      <c r="G31" s="42">
        <f>G30+2</f>
        <v>44660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12" t="s">
        <v>965</v>
      </c>
      <c r="F33" s="96" t="s">
        <v>966</v>
      </c>
      <c r="G33" s="42">
        <f>G35+1</f>
        <v>44663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3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179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3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5" t="s">
        <v>10</v>
      </c>
      <c r="D38" s="145"/>
      <c r="E38" s="213"/>
      <c r="F38" s="148"/>
      <c r="G38" s="202" t="s">
        <v>23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2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3"/>
      <c r="I40" s="36"/>
      <c r="J40" s="36"/>
      <c r="K40" s="36"/>
      <c r="L40" s="36"/>
      <c r="W40" s="118" t="s">
        <v>49</v>
      </c>
    </row>
    <row r="41" spans="2:23" s="1" customFormat="1" ht="13.5" customHeight="1" x14ac:dyDescent="0.25">
      <c r="B41" s="24"/>
      <c r="C41" s="138" t="s">
        <v>24</v>
      </c>
      <c r="D41" s="139" t="s">
        <v>263</v>
      </c>
      <c r="E41" s="131"/>
      <c r="F41" s="132"/>
      <c r="G41" s="133">
        <f>G37+6</f>
        <v>44670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4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F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44658.354166666664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892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/>
      <c r="E5" s="188"/>
      <c r="F5" s="189"/>
      <c r="G5" s="199"/>
      <c r="H5" s="162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5"/>
      <c r="D6" s="200"/>
      <c r="E6" s="147"/>
      <c r="F6" s="201"/>
      <c r="G6" s="202"/>
      <c r="H6" s="165"/>
      <c r="I6" s="36"/>
      <c r="J6" s="36"/>
      <c r="K6" s="36"/>
      <c r="L6" s="36"/>
    </row>
    <row r="7" spans="2:12" s="1" customFormat="1" ht="13.5" customHeight="1" x14ac:dyDescent="0.25">
      <c r="B7" s="26"/>
      <c r="C7" s="145" t="s">
        <v>476</v>
      </c>
      <c r="D7" s="203"/>
      <c r="E7" s="204"/>
      <c r="F7" s="205"/>
      <c r="G7" s="20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8</v>
      </c>
      <c r="D8" s="195"/>
      <c r="E8" s="196"/>
      <c r="F8" s="198"/>
      <c r="G8" s="202"/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197" t="s">
        <v>5</v>
      </c>
      <c r="D9" s="195"/>
      <c r="E9" s="196"/>
      <c r="F9" s="198"/>
      <c r="G9" s="202"/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197" t="s">
        <v>478</v>
      </c>
      <c r="D10" s="195"/>
      <c r="E10" s="196"/>
      <c r="F10" s="198"/>
      <c r="G10" s="206"/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197" t="s">
        <v>479</v>
      </c>
      <c r="D11" s="195"/>
      <c r="E11" s="196"/>
      <c r="F11" s="198"/>
      <c r="G11" s="202"/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197"/>
      <c r="D12" s="195"/>
      <c r="E12" s="207"/>
      <c r="F12" s="148"/>
      <c r="G12" s="20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208" t="s">
        <v>481</v>
      </c>
      <c r="D13" s="209"/>
      <c r="E13" s="208"/>
      <c r="F13" s="210"/>
      <c r="G13" s="211"/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183"/>
      <c r="E15" s="187"/>
      <c r="F15" s="194"/>
      <c r="G15" s="199" t="s">
        <v>922</v>
      </c>
      <c r="H15" s="162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5"/>
      <c r="D16" s="145"/>
      <c r="E16" s="147"/>
      <c r="F16" s="148"/>
      <c r="G16" s="202"/>
      <c r="H16" s="165"/>
      <c r="I16" s="36"/>
      <c r="J16" s="36"/>
      <c r="K16" s="36"/>
      <c r="L16" s="36"/>
    </row>
    <row r="17" spans="2:12" s="1" customFormat="1" ht="13.5" customHeight="1" x14ac:dyDescent="0.25">
      <c r="B17" s="26"/>
      <c r="C17" s="145" t="s">
        <v>8</v>
      </c>
      <c r="D17" s="203"/>
      <c r="E17" s="204"/>
      <c r="F17" s="205"/>
      <c r="G17" s="202" t="s">
        <v>23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5</v>
      </c>
      <c r="D18" s="203"/>
      <c r="E18" s="204"/>
      <c r="F18" s="148"/>
      <c r="G18" s="202" t="s">
        <v>23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145" t="s">
        <v>7</v>
      </c>
      <c r="D19" s="203"/>
      <c r="E19" s="147"/>
      <c r="F19" s="186"/>
      <c r="G19" s="202" t="s">
        <v>36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145" t="s">
        <v>6</v>
      </c>
      <c r="D20" s="226"/>
      <c r="E20" s="147"/>
      <c r="F20" s="148"/>
      <c r="G20" s="202" t="s">
        <v>36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4"/>
      <c r="C21" s="145" t="s">
        <v>26</v>
      </c>
      <c r="D21" s="203"/>
      <c r="E21" s="147"/>
      <c r="F21" s="225"/>
      <c r="G21" s="202" t="s">
        <v>36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226"/>
      <c r="D22" s="226"/>
      <c r="E22" s="204"/>
      <c r="F22" s="204"/>
      <c r="G22" s="20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227" t="s">
        <v>14</v>
      </c>
      <c r="D23" s="208"/>
      <c r="E23" s="208"/>
      <c r="F23" s="210"/>
      <c r="G23" s="211" t="s">
        <v>36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4" t="s">
        <v>24</v>
      </c>
      <c r="D26" s="185" t="s">
        <v>3815</v>
      </c>
      <c r="E26" s="147" t="s">
        <v>894</v>
      </c>
      <c r="F26" s="186" t="s">
        <v>895</v>
      </c>
      <c r="G26" s="42">
        <v>44649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4" t="s">
        <v>16</v>
      </c>
      <c r="D27" s="185" t="s">
        <v>896</v>
      </c>
      <c r="E27" s="147" t="s">
        <v>897</v>
      </c>
      <c r="F27" s="186" t="s">
        <v>898</v>
      </c>
      <c r="G27" s="42">
        <f>+G26+2</f>
        <v>44651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91" t="s">
        <v>910</v>
      </c>
      <c r="E28" s="192" t="s">
        <v>911</v>
      </c>
      <c r="F28" s="193" t="s">
        <v>912</v>
      </c>
      <c r="G28" s="42">
        <f>G27+2</f>
        <v>44653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12" t="s">
        <v>928</v>
      </c>
      <c r="F32" s="96" t="s">
        <v>436</v>
      </c>
      <c r="G32" s="42">
        <f>G31+1</f>
        <v>44656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/>
      <c r="E35" s="213"/>
      <c r="F35" s="148"/>
      <c r="G35" s="202" t="s">
        <v>905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9" t="s">
        <v>906</v>
      </c>
      <c r="H36" s="172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957</v>
      </c>
      <c r="E38" s="131"/>
      <c r="F38" s="132"/>
      <c r="G38" s="133">
        <f>+G34+6</f>
        <v>44663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0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44658.354166666664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845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3923</v>
      </c>
      <c r="E5" s="188" t="s">
        <v>675</v>
      </c>
      <c r="F5" s="189" t="s">
        <v>100</v>
      </c>
      <c r="G5" s="33">
        <v>44649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5" t="s">
        <v>476</v>
      </c>
      <c r="D7" s="203" t="s">
        <v>950</v>
      </c>
      <c r="E7" s="204" t="s">
        <v>951</v>
      </c>
      <c r="F7" s="205" t="s">
        <v>952</v>
      </c>
      <c r="G7" s="42">
        <f>+G5+2</f>
        <v>44651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7" t="s">
        <v>14</v>
      </c>
      <c r="D16" s="183" t="s">
        <v>3924</v>
      </c>
      <c r="E16" s="187" t="s">
        <v>864</v>
      </c>
      <c r="F16" s="194" t="s">
        <v>865</v>
      </c>
      <c r="G16" s="33">
        <v>44646</v>
      </c>
      <c r="H16" s="162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5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5" t="s">
        <v>8</v>
      </c>
      <c r="D18" s="203" t="s">
        <v>871</v>
      </c>
      <c r="E18" s="204" t="s">
        <v>45</v>
      </c>
      <c r="F18" s="205" t="s">
        <v>885</v>
      </c>
      <c r="G18" s="42">
        <f>G19</f>
        <v>44649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212" t="s">
        <v>5</v>
      </c>
      <c r="D19" s="203" t="s">
        <v>886</v>
      </c>
      <c r="E19" s="204" t="s">
        <v>68</v>
      </c>
      <c r="F19" s="148" t="s">
        <v>873</v>
      </c>
      <c r="G19" s="42">
        <f>G16+3</f>
        <v>44649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145" t="s">
        <v>7</v>
      </c>
      <c r="D20" s="203" t="s">
        <v>874</v>
      </c>
      <c r="E20" s="147" t="s">
        <v>34</v>
      </c>
      <c r="F20" s="186" t="s">
        <v>882</v>
      </c>
      <c r="G20" s="42">
        <f>G18</f>
        <v>44649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145" t="s">
        <v>26</v>
      </c>
      <c r="D21" s="203" t="s">
        <v>917</v>
      </c>
      <c r="E21" s="147" t="s">
        <v>918</v>
      </c>
      <c r="F21" s="225" t="s">
        <v>919</v>
      </c>
      <c r="G21" s="42">
        <f>G22</f>
        <v>44650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145" t="s">
        <v>6</v>
      </c>
      <c r="D22" s="226" t="s">
        <v>901</v>
      </c>
      <c r="E22" s="147" t="s">
        <v>653</v>
      </c>
      <c r="F22" s="148" t="s">
        <v>900</v>
      </c>
      <c r="G22" s="42">
        <f>G20+1</f>
        <v>44650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7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8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169"/>
      <c r="I26" s="36"/>
      <c r="J26" s="36"/>
      <c r="K26" s="36"/>
      <c r="L26" s="36"/>
    </row>
    <row r="27" spans="2:12" s="1" customFormat="1" ht="13.5" customHeight="1" x14ac:dyDescent="0.25">
      <c r="B27" s="174" t="s">
        <v>716</v>
      </c>
      <c r="C27" s="184" t="s">
        <v>24</v>
      </c>
      <c r="D27" s="185" t="s">
        <v>3925</v>
      </c>
      <c r="E27" s="147" t="s">
        <v>852</v>
      </c>
      <c r="F27" s="186" t="s">
        <v>853</v>
      </c>
      <c r="G27" s="42">
        <v>44642</v>
      </c>
      <c r="H27" s="171"/>
      <c r="I27" s="36"/>
      <c r="J27" s="36"/>
      <c r="K27" s="36"/>
      <c r="L27" s="36"/>
    </row>
    <row r="28" spans="2:12" s="1" customFormat="1" ht="13.5" customHeight="1" x14ac:dyDescent="0.25">
      <c r="B28" s="175" t="s">
        <v>848</v>
      </c>
      <c r="C28" s="184" t="s">
        <v>16</v>
      </c>
      <c r="D28" s="185" t="s">
        <v>854</v>
      </c>
      <c r="E28" s="147" t="s">
        <v>857</v>
      </c>
      <c r="F28" s="186" t="s">
        <v>858</v>
      </c>
      <c r="G28" s="42">
        <f>+G27+2</f>
        <v>44644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45" t="s">
        <v>9</v>
      </c>
      <c r="D29" s="191" t="s">
        <v>855</v>
      </c>
      <c r="E29" s="192" t="s">
        <v>862</v>
      </c>
      <c r="F29" s="193" t="s">
        <v>861</v>
      </c>
      <c r="G29" s="42">
        <f>G28+2</f>
        <v>44646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9" t="s">
        <v>719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79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3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6" t="s">
        <v>884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7</v>
      </c>
      <c r="D35" s="146" t="s">
        <v>920</v>
      </c>
      <c r="E35" s="224" t="s">
        <v>921</v>
      </c>
      <c r="F35" s="148" t="s">
        <v>913</v>
      </c>
      <c r="G35" s="42">
        <f>G37+1</f>
        <v>44649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45" t="s">
        <v>8</v>
      </c>
      <c r="D36" s="146" t="s">
        <v>914</v>
      </c>
      <c r="E36" s="213" t="s">
        <v>915</v>
      </c>
      <c r="F36" s="148" t="s">
        <v>916</v>
      </c>
      <c r="G36" s="42">
        <f>G35</f>
        <v>44649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145" t="s">
        <v>5</v>
      </c>
      <c r="D37" s="146" t="s">
        <v>899</v>
      </c>
      <c r="E37" s="213" t="s">
        <v>908</v>
      </c>
      <c r="F37" s="148" t="s">
        <v>909</v>
      </c>
      <c r="G37" s="42">
        <f>G31+1</f>
        <v>44648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214" t="s">
        <v>24</v>
      </c>
      <c r="D39" s="215"/>
      <c r="E39" s="216"/>
      <c r="F39" s="217"/>
      <c r="G39" s="218" t="s">
        <v>23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219" t="s">
        <v>9</v>
      </c>
      <c r="D41" s="220"/>
      <c r="E41" s="221"/>
      <c r="F41" s="222"/>
      <c r="G41" s="223" t="s">
        <v>23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1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44652.6875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774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3926</v>
      </c>
      <c r="E5" s="188" t="s">
        <v>826</v>
      </c>
      <c r="F5" s="189" t="s">
        <v>856</v>
      </c>
      <c r="G5" s="33">
        <v>44642</v>
      </c>
      <c r="H5" s="162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7" t="s">
        <v>479</v>
      </c>
      <c r="D7" s="195" t="s">
        <v>879</v>
      </c>
      <c r="E7" s="196" t="s">
        <v>863</v>
      </c>
      <c r="F7" s="198" t="s">
        <v>880</v>
      </c>
      <c r="G7" s="42">
        <f>G10+1</f>
        <v>44646</v>
      </c>
      <c r="H7" s="190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8</v>
      </c>
      <c r="D8" s="195" t="s">
        <v>866</v>
      </c>
      <c r="E8" s="196" t="s">
        <v>867</v>
      </c>
      <c r="F8" s="198" t="s">
        <v>868</v>
      </c>
      <c r="G8" s="42">
        <f>G7</f>
        <v>44646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197" t="s">
        <v>5</v>
      </c>
      <c r="D9" s="195" t="s">
        <v>869</v>
      </c>
      <c r="E9" s="196" t="s">
        <v>870</v>
      </c>
      <c r="F9" s="198" t="s">
        <v>872</v>
      </c>
      <c r="G9" s="42">
        <f>+G11+1</f>
        <v>44645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197" t="s">
        <v>478</v>
      </c>
      <c r="D10" s="195" t="s">
        <v>877</v>
      </c>
      <c r="E10" s="196" t="s">
        <v>875</v>
      </c>
      <c r="F10" s="198" t="s">
        <v>623</v>
      </c>
      <c r="G10" s="42">
        <f>+G9</f>
        <v>44645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145" t="s">
        <v>476</v>
      </c>
      <c r="D11" s="203" t="s">
        <v>876</v>
      </c>
      <c r="E11" s="204" t="s">
        <v>30</v>
      </c>
      <c r="F11" s="205" t="s">
        <v>878</v>
      </c>
      <c r="G11" s="42">
        <f>+G5+2</f>
        <v>44644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20" t="s">
        <v>828</v>
      </c>
      <c r="G21" s="42">
        <f>G17</f>
        <v>44643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174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175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780</v>
      </c>
      <c r="E28" s="181" t="s">
        <v>793</v>
      </c>
      <c r="F28" s="182" t="s">
        <v>794</v>
      </c>
      <c r="G28" s="42">
        <f>G27+2</f>
        <v>44639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12" t="s">
        <v>273</v>
      </c>
      <c r="F31" s="96" t="s">
        <v>812</v>
      </c>
      <c r="G31" s="42">
        <f>G33+1</f>
        <v>44642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79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3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2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24</v>
      </c>
      <c r="D39" s="139" t="s">
        <v>844</v>
      </c>
      <c r="E39" s="131"/>
      <c r="F39" s="132"/>
      <c r="G39" s="133">
        <f>G35+6</f>
        <v>44649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2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695"/>
  <sheetViews>
    <sheetView topLeftCell="A16" zoomScale="80" zoomScaleNormal="80" workbookViewId="0">
      <selection activeCell="B55" sqref="B5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3248</v>
      </c>
      <c r="C1" s="591"/>
      <c r="D1" s="9"/>
      <c r="E1" s="9"/>
      <c r="F1" s="9"/>
      <c r="G1" s="9"/>
      <c r="H1" s="9"/>
      <c r="I1" s="592">
        <v>45701.375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382</v>
      </c>
      <c r="C2" s="593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9394</v>
      </c>
      <c r="E5" s="522">
        <v>45685</v>
      </c>
      <c r="F5" s="519" t="s">
        <v>9395</v>
      </c>
      <c r="G5" s="520">
        <v>45687</v>
      </c>
      <c r="H5" s="403" t="s">
        <v>9396</v>
      </c>
      <c r="I5" s="520">
        <v>45688</v>
      </c>
      <c r="J5" s="33">
        <v>45685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83"/>
      <c r="E7" s="507"/>
      <c r="F7" s="387"/>
      <c r="G7" s="496"/>
      <c r="H7" s="384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472"/>
      <c r="C8" s="95" t="s">
        <v>479</v>
      </c>
      <c r="D8" s="422" t="s">
        <v>9405</v>
      </c>
      <c r="E8" s="524">
        <v>45690</v>
      </c>
      <c r="F8" s="422" t="s">
        <v>9406</v>
      </c>
      <c r="G8" s="525">
        <v>45690</v>
      </c>
      <c r="H8" s="424" t="s">
        <v>9407</v>
      </c>
      <c r="I8" s="525">
        <v>45690</v>
      </c>
      <c r="J8" s="42">
        <f>J11+1</f>
        <v>45689</v>
      </c>
      <c r="K8" s="163"/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9245</v>
      </c>
      <c r="E9" s="517">
        <v>45691</v>
      </c>
      <c r="F9" s="397" t="s">
        <v>9410</v>
      </c>
      <c r="G9" s="518">
        <v>45691</v>
      </c>
      <c r="H9" s="398" t="s">
        <v>9411</v>
      </c>
      <c r="I9" s="518">
        <v>45691</v>
      </c>
      <c r="J9" s="42">
        <f>J12+1</f>
        <v>45688</v>
      </c>
      <c r="K9" s="163" t="s">
        <v>5488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9417</v>
      </c>
      <c r="E10" s="524">
        <v>45691</v>
      </c>
      <c r="F10" s="422" t="s">
        <v>9417</v>
      </c>
      <c r="G10" s="525">
        <v>45691</v>
      </c>
      <c r="H10" s="424" t="s">
        <v>9228</v>
      </c>
      <c r="I10" s="525">
        <v>45691</v>
      </c>
      <c r="J10" s="42">
        <f>J8</f>
        <v>45689</v>
      </c>
      <c r="K10" s="255"/>
      <c r="L10" s="36"/>
      <c r="M10" s="36"/>
      <c r="N10" s="36"/>
      <c r="O10" s="36"/>
    </row>
    <row r="11" spans="2:15" s="1" customFormat="1" ht="13.5" customHeight="1" x14ac:dyDescent="0.25">
      <c r="B11" s="251"/>
      <c r="C11" s="89" t="s">
        <v>477</v>
      </c>
      <c r="D11" s="422" t="s">
        <v>9418</v>
      </c>
      <c r="E11" s="524">
        <v>45691</v>
      </c>
      <c r="F11" s="397" t="s">
        <v>9426</v>
      </c>
      <c r="G11" s="518">
        <v>45693</v>
      </c>
      <c r="H11" s="398" t="s">
        <v>9427</v>
      </c>
      <c r="I11" s="518">
        <v>45693</v>
      </c>
      <c r="J11" s="42">
        <f>J9</f>
        <v>45688</v>
      </c>
      <c r="K11" s="255" t="s">
        <v>9045</v>
      </c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404" t="s">
        <v>9443</v>
      </c>
      <c r="E12" s="523">
        <v>45694</v>
      </c>
      <c r="F12" s="404" t="s">
        <v>9444</v>
      </c>
      <c r="G12" s="535">
        <v>45694</v>
      </c>
      <c r="H12" s="405" t="s">
        <v>9442</v>
      </c>
      <c r="I12" s="535">
        <v>45694</v>
      </c>
      <c r="J12" s="42">
        <f>J5+2</f>
        <v>45687</v>
      </c>
      <c r="K12" s="277"/>
      <c r="L12" s="36"/>
      <c r="M12" s="36"/>
      <c r="N12" s="36"/>
      <c r="O12" s="36"/>
    </row>
    <row r="13" spans="2:15" s="1" customFormat="1" ht="21.65" customHeight="1" x14ac:dyDescent="0.25">
      <c r="B13" s="472" t="s">
        <v>9120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9321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9322</v>
      </c>
      <c r="C15" s="94" t="s">
        <v>481</v>
      </c>
      <c r="D15" s="475" t="s">
        <v>9354</v>
      </c>
      <c r="E15" s="536">
        <v>45696</v>
      </c>
      <c r="F15" s="475" t="s">
        <v>9464</v>
      </c>
      <c r="G15" s="537">
        <v>45698</v>
      </c>
      <c r="H15" s="418" t="s">
        <v>9465</v>
      </c>
      <c r="I15" s="538">
        <v>45699</v>
      </c>
      <c r="J15" s="141">
        <f>J5+7+7</f>
        <v>45699</v>
      </c>
      <c r="K15" s="164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9340</v>
      </c>
      <c r="E17" s="515">
        <v>45682</v>
      </c>
      <c r="F17" s="519" t="s">
        <v>9342</v>
      </c>
      <c r="G17" s="520">
        <v>45682</v>
      </c>
      <c r="H17" s="403" t="s">
        <v>9344</v>
      </c>
      <c r="I17" s="520">
        <v>26</v>
      </c>
      <c r="J17" s="33">
        <v>45682</v>
      </c>
      <c r="K17" s="268" t="s">
        <v>9324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 t="s">
        <v>6082</v>
      </c>
      <c r="L18" s="36"/>
      <c r="M18" s="36"/>
      <c r="N18" s="36"/>
      <c r="O18" s="36"/>
    </row>
    <row r="19" spans="2:15" s="1" customFormat="1" ht="13.25" customHeight="1" x14ac:dyDescent="0.25">
      <c r="B19" s="26" t="s">
        <v>9140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404" t="s">
        <v>9353</v>
      </c>
      <c r="E20" s="523">
        <v>45685</v>
      </c>
      <c r="F20" s="404" t="s">
        <v>9117</v>
      </c>
      <c r="G20" s="535">
        <v>45686</v>
      </c>
      <c r="H20" s="398" t="s">
        <v>9196</v>
      </c>
      <c r="I20" s="518">
        <v>45686</v>
      </c>
      <c r="J20" s="129">
        <f>J21-1</f>
        <v>45684</v>
      </c>
      <c r="K20" s="163" t="s">
        <v>9143</v>
      </c>
      <c r="L20" s="36"/>
      <c r="M20" s="36"/>
      <c r="N20" s="36"/>
      <c r="O20" s="36"/>
    </row>
    <row r="21" spans="2:15" s="1" customFormat="1" ht="13.25" customHeight="1" x14ac:dyDescent="0.25">
      <c r="B21" s="533" t="s">
        <v>9141</v>
      </c>
      <c r="C21" s="100" t="s">
        <v>42</v>
      </c>
      <c r="D21" s="404" t="s">
        <v>9360</v>
      </c>
      <c r="E21" s="523">
        <v>45686</v>
      </c>
      <c r="F21" s="404" t="s">
        <v>9374</v>
      </c>
      <c r="G21" s="535">
        <v>45687</v>
      </c>
      <c r="H21" s="409" t="s">
        <v>9375</v>
      </c>
      <c r="I21" s="543">
        <v>45687</v>
      </c>
      <c r="J21" s="42">
        <v>45685</v>
      </c>
      <c r="K21" s="255"/>
      <c r="L21" s="36"/>
      <c r="M21" s="36"/>
      <c r="N21" s="36"/>
      <c r="O21" s="36"/>
    </row>
    <row r="22" spans="2:15" s="1" customFormat="1" ht="13.25" customHeight="1" x14ac:dyDescent="0.25">
      <c r="B22" s="534" t="s">
        <v>9142</v>
      </c>
      <c r="C22" s="85" t="s">
        <v>477</v>
      </c>
      <c r="D22" s="404" t="s">
        <v>9378</v>
      </c>
      <c r="E22" s="523">
        <v>45687</v>
      </c>
      <c r="F22" s="397" t="s">
        <v>9376</v>
      </c>
      <c r="G22" s="518">
        <v>45687</v>
      </c>
      <c r="H22" s="398" t="s">
        <v>9377</v>
      </c>
      <c r="I22" s="518">
        <v>45687</v>
      </c>
      <c r="J22" s="42">
        <f>J18+3</f>
        <v>3</v>
      </c>
      <c r="K22" s="255" t="s">
        <v>9045</v>
      </c>
      <c r="L22" s="36"/>
      <c r="M22" s="36"/>
      <c r="N22" s="36"/>
      <c r="O22" s="36"/>
    </row>
    <row r="23" spans="2:15" s="1" customFormat="1" ht="13.25" customHeight="1" x14ac:dyDescent="0.25">
      <c r="B23" s="534"/>
      <c r="C23" s="85" t="s">
        <v>1313</v>
      </c>
      <c r="D23" s="404" t="s">
        <v>9379</v>
      </c>
      <c r="E23" s="523">
        <v>45687</v>
      </c>
      <c r="F23" s="404" t="s">
        <v>9393</v>
      </c>
      <c r="G23" s="535">
        <v>45688</v>
      </c>
      <c r="H23" s="409" t="s">
        <v>9392</v>
      </c>
      <c r="I23" s="543">
        <v>45688</v>
      </c>
      <c r="J23" s="42">
        <v>45685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1314</v>
      </c>
      <c r="D24" s="404"/>
      <c r="E24" s="523"/>
      <c r="F24" s="404"/>
      <c r="G24" s="535"/>
      <c r="H24" s="405"/>
      <c r="I24" s="535"/>
      <c r="J24" s="119" t="s">
        <v>419</v>
      </c>
      <c r="K24" s="166" t="s">
        <v>9148</v>
      </c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93"/>
      <c r="I25" s="498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JPY157.50-</v>
      </c>
      <c r="C26" s="52"/>
      <c r="D26" s="385"/>
      <c r="E26" s="500"/>
      <c r="F26" s="385"/>
      <c r="G26" s="499"/>
      <c r="H26" s="393"/>
      <c r="I26" s="498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13"/>
      <c r="E27" s="539"/>
      <c r="F27" s="414"/>
      <c r="G27" s="540"/>
      <c r="H27" s="413"/>
      <c r="I27" s="540"/>
      <c r="J27" s="123" t="s">
        <v>419</v>
      </c>
      <c r="K27" s="317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426" t="s">
        <v>9312</v>
      </c>
      <c r="E30" s="544">
        <v>45678</v>
      </c>
      <c r="F30" s="391" t="s">
        <v>9166</v>
      </c>
      <c r="G30" s="516">
        <v>45679</v>
      </c>
      <c r="H30" s="392" t="s">
        <v>4674</v>
      </c>
      <c r="I30" s="516">
        <v>45679</v>
      </c>
      <c r="J30" s="129">
        <v>45678</v>
      </c>
      <c r="K30" s="163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97" t="s">
        <v>9319</v>
      </c>
      <c r="E31" s="517">
        <v>45680</v>
      </c>
      <c r="F31" s="397" t="s">
        <v>9318</v>
      </c>
      <c r="G31" s="518">
        <v>45680</v>
      </c>
      <c r="H31" s="398" t="s">
        <v>9320</v>
      </c>
      <c r="I31" s="518">
        <v>45681</v>
      </c>
      <c r="J31" s="42">
        <f>+J30+2</f>
        <v>45680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9345</v>
      </c>
      <c r="E32" s="517">
        <v>45681</v>
      </c>
      <c r="F32" s="397" t="s">
        <v>9346</v>
      </c>
      <c r="G32" s="518">
        <v>45681</v>
      </c>
      <c r="H32" s="398" t="s">
        <v>9079</v>
      </c>
      <c r="I32" s="518">
        <v>45682</v>
      </c>
      <c r="J32" s="42">
        <f>J31+2</f>
        <v>45682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 t="s">
        <v>2343</v>
      </c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9347</v>
      </c>
      <c r="E35" s="517">
        <v>45683</v>
      </c>
      <c r="F35" s="397" t="s">
        <v>9325</v>
      </c>
      <c r="G35" s="518">
        <v>45684</v>
      </c>
      <c r="H35" s="398" t="s">
        <v>9280</v>
      </c>
      <c r="I35" s="518">
        <v>45684</v>
      </c>
      <c r="J35" s="42">
        <f>J32+1</f>
        <v>45683</v>
      </c>
      <c r="K35" s="278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97" t="s">
        <v>9356</v>
      </c>
      <c r="E36" s="517">
        <v>45685</v>
      </c>
      <c r="F36" s="397" t="s">
        <v>9201</v>
      </c>
      <c r="G36" s="518">
        <v>45685</v>
      </c>
      <c r="H36" s="398" t="s">
        <v>9297</v>
      </c>
      <c r="I36" s="518">
        <v>45685</v>
      </c>
      <c r="J36" s="42">
        <f>J35+1</f>
        <v>45684</v>
      </c>
      <c r="K36" s="255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9292</v>
      </c>
      <c r="E37" s="517">
        <v>45685</v>
      </c>
      <c r="F37" s="397" t="s">
        <v>9358</v>
      </c>
      <c r="G37" s="518">
        <v>45685</v>
      </c>
      <c r="H37" s="398" t="s">
        <v>9359</v>
      </c>
      <c r="I37" s="518">
        <v>45685</v>
      </c>
      <c r="J37" s="42">
        <f>J36</f>
        <v>45684</v>
      </c>
      <c r="K37" s="255" t="s">
        <v>9380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9363</v>
      </c>
      <c r="D38" s="397" t="s">
        <v>717</v>
      </c>
      <c r="E38" s="517">
        <v>28</v>
      </c>
      <c r="F38" s="397" t="s">
        <v>9361</v>
      </c>
      <c r="G38" s="518">
        <v>45686</v>
      </c>
      <c r="H38" s="398" t="s">
        <v>9362</v>
      </c>
      <c r="I38" s="518">
        <v>45686</v>
      </c>
      <c r="J38" s="42">
        <f>J36+1</f>
        <v>45685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9399</v>
      </c>
      <c r="E39" s="524">
        <v>45687</v>
      </c>
      <c r="F39" s="422" t="s">
        <v>9398</v>
      </c>
      <c r="G39" s="525">
        <v>45688</v>
      </c>
      <c r="H39" s="398" t="s">
        <v>9397</v>
      </c>
      <c r="I39" s="518">
        <v>45688</v>
      </c>
      <c r="J39" s="42">
        <f>J38+1</f>
        <v>45686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9203</v>
      </c>
      <c r="E40" s="517">
        <v>45691</v>
      </c>
      <c r="F40" s="542" t="s">
        <v>9374</v>
      </c>
      <c r="G40" s="543">
        <v>45994</v>
      </c>
      <c r="H40" s="398" t="s">
        <v>9400</v>
      </c>
      <c r="I40" s="518">
        <v>45691</v>
      </c>
      <c r="J40" s="42">
        <f>J39+1</f>
        <v>45687</v>
      </c>
      <c r="K40" s="277" t="s">
        <v>9381</v>
      </c>
      <c r="L40" s="36"/>
      <c r="M40" s="36"/>
      <c r="N40" s="36"/>
      <c r="O40" s="36"/>
    </row>
    <row r="41" spans="2:26" s="1" customFormat="1" ht="13.2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255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9459</v>
      </c>
      <c r="E43" s="544">
        <v>45693</v>
      </c>
      <c r="F43" s="391" t="s">
        <v>9292</v>
      </c>
      <c r="G43" s="516">
        <v>45699</v>
      </c>
      <c r="H43" s="392" t="s">
        <v>9461</v>
      </c>
      <c r="I43" s="516">
        <v>45699</v>
      </c>
      <c r="J43" s="258">
        <v>45699</v>
      </c>
      <c r="K43" s="163" t="s">
        <v>9432</v>
      </c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JPY157.50-</v>
      </c>
      <c r="C44" s="85" t="s">
        <v>540</v>
      </c>
      <c r="D44" s="397" t="s">
        <v>9466</v>
      </c>
      <c r="E44" s="517">
        <v>45700</v>
      </c>
      <c r="F44" s="397" t="s">
        <v>9467</v>
      </c>
      <c r="G44" s="518">
        <v>45700</v>
      </c>
      <c r="H44" s="398" t="s">
        <v>9468</v>
      </c>
      <c r="I44" s="518">
        <v>45701</v>
      </c>
      <c r="J44" s="129">
        <f>J43+1</f>
        <v>45700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43" t="s">
        <v>541</v>
      </c>
      <c r="D45" s="399" t="s">
        <v>9502</v>
      </c>
      <c r="E45" s="545">
        <v>45701</v>
      </c>
      <c r="F45" s="399" t="s">
        <v>9500</v>
      </c>
      <c r="G45" s="538">
        <v>45702</v>
      </c>
      <c r="H45" s="418" t="s">
        <v>9497</v>
      </c>
      <c r="I45" s="538">
        <v>45703</v>
      </c>
      <c r="J45" s="273">
        <f>J44+3</f>
        <v>45703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C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44642.354166666664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706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9"/>
      <c r="H5" s="162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5"/>
      <c r="G6" s="116"/>
      <c r="H6" s="165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6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6"/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6"/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6"/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6"/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7"/>
      <c r="F12" s="96"/>
      <c r="G12" s="116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50"/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2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20" t="s">
        <v>765</v>
      </c>
      <c r="G20" s="42">
        <f>G21</f>
        <v>44636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174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71" t="s">
        <v>721</v>
      </c>
      <c r="I26" s="36"/>
      <c r="J26" s="36"/>
      <c r="K26" s="36"/>
      <c r="L26" s="36"/>
    </row>
    <row r="27" spans="2:12" s="1" customFormat="1" ht="13.5" customHeight="1" x14ac:dyDescent="0.25">
      <c r="B27" s="175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2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12" t="s">
        <v>795</v>
      </c>
      <c r="F32" s="96" t="s">
        <v>797</v>
      </c>
      <c r="G32" s="42">
        <f>G31+1</f>
        <v>44635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9" t="s">
        <v>719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79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6"/>
      <c r="E36" s="177"/>
      <c r="F36" s="178"/>
      <c r="G36" s="119" t="s">
        <v>419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851</v>
      </c>
      <c r="E38" s="131"/>
      <c r="F38" s="132"/>
      <c r="G38" s="133">
        <f>G35+6</f>
        <v>44642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3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44642.354166666664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641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61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20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54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5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6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3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12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9" t="s">
        <v>698</v>
      </c>
      <c r="H36" s="113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8" t="s">
        <v>49</v>
      </c>
    </row>
    <row r="38" spans="2:23" s="1" customFormat="1" ht="13.5" customHeight="1" x14ac:dyDescent="0.3">
      <c r="B38" s="24"/>
      <c r="C38" s="138" t="s">
        <v>24</v>
      </c>
      <c r="D38" s="139" t="s">
        <v>748</v>
      </c>
      <c r="E38" s="131"/>
      <c r="F38" s="132"/>
      <c r="G38" s="133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4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44630.6875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593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3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9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9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9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3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20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7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8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4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5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6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12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9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30">
        <f>+G36+1</f>
        <v>44623</v>
      </c>
      <c r="H38" s="11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8" t="s">
        <v>49</v>
      </c>
    </row>
    <row r="40" spans="2:23" s="1" customFormat="1" ht="13.5" customHeight="1" x14ac:dyDescent="0.3">
      <c r="B40" s="24"/>
      <c r="C40" s="135" t="s">
        <v>24</v>
      </c>
      <c r="D40" s="136"/>
      <c r="E40" s="151"/>
      <c r="F40" s="152"/>
      <c r="G40" s="153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9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9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60" t="s">
        <v>607</v>
      </c>
      <c r="D43" s="110" t="s">
        <v>679</v>
      </c>
      <c r="E43" s="55"/>
      <c r="F43" s="57"/>
      <c r="G43" s="34">
        <f>G38+2</f>
        <v>44625</v>
      </c>
      <c r="H43" s="158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5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44623.354166666664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536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9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9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6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6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6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6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6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20"/>
      <c r="G22" s="116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6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50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3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12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30">
        <f>+G35+1</f>
        <v>44616</v>
      </c>
      <c r="H37" s="113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135" t="s">
        <v>548</v>
      </c>
      <c r="D39" s="136" t="s">
        <v>622</v>
      </c>
      <c r="E39" s="151" t="s">
        <v>633</v>
      </c>
      <c r="F39" s="152" t="s">
        <v>634</v>
      </c>
      <c r="G39" s="133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4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44610.354166666664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474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9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9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2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6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9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9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9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9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20"/>
      <c r="G23" s="119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6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3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3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12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30">
        <f>+G36+1</f>
        <v>44609</v>
      </c>
      <c r="H37" s="113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138" t="s">
        <v>539</v>
      </c>
      <c r="D39" s="139" t="s">
        <v>595</v>
      </c>
      <c r="E39" s="131"/>
      <c r="F39" s="132"/>
      <c r="G39" s="133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4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7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44602.354166666664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420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0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9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9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9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9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9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9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9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9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41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2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20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20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12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9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9" t="s">
        <v>182</v>
      </c>
      <c r="H37" s="113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50" t="s">
        <v>24</v>
      </c>
      <c r="D39" s="139" t="s">
        <v>507</v>
      </c>
      <c r="E39" s="131"/>
      <c r="F39" s="132"/>
      <c r="G39" s="133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8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44602.354166666664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381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9" t="s">
        <v>384</v>
      </c>
      <c r="H6" s="113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9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9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9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20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7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3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12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30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8" t="s">
        <v>49</v>
      </c>
    </row>
    <row r="40" spans="2:23" s="1" customFormat="1" ht="13.5" customHeight="1" x14ac:dyDescent="0.3">
      <c r="B40" s="24"/>
      <c r="C40" s="145" t="s">
        <v>24</v>
      </c>
      <c r="D40" s="146"/>
      <c r="E40" s="147"/>
      <c r="F40" s="148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99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44593.6875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382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9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20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12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30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9" t="s">
        <v>182</v>
      </c>
      <c r="H37" s="113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135" t="s">
        <v>9</v>
      </c>
      <c r="D39" s="136" t="s">
        <v>387</v>
      </c>
      <c r="E39" s="131"/>
      <c r="F39" s="132"/>
      <c r="G39" s="133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4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A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44585.354166666664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213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9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20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12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30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9" t="s">
        <v>182</v>
      </c>
      <c r="H37" s="113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B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44578.354166666664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189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9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20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3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3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12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9" t="s">
        <v>182</v>
      </c>
      <c r="H36" s="113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8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695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3248</v>
      </c>
      <c r="C1" s="591"/>
      <c r="D1" s="9"/>
      <c r="E1" s="9"/>
      <c r="F1" s="9"/>
      <c r="G1" s="9"/>
      <c r="H1" s="9"/>
      <c r="I1" s="592">
        <v>45685.375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9135</v>
      </c>
      <c r="C2" s="593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9303</v>
      </c>
      <c r="E5" s="522">
        <v>45678</v>
      </c>
      <c r="F5" s="519" t="s">
        <v>9302</v>
      </c>
      <c r="G5" s="520">
        <v>45678</v>
      </c>
      <c r="H5" s="403" t="s">
        <v>9298</v>
      </c>
      <c r="I5" s="520">
        <v>45679</v>
      </c>
      <c r="J5" s="33">
        <v>45678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83"/>
      <c r="E7" s="507"/>
      <c r="F7" s="387"/>
      <c r="G7" s="496"/>
      <c r="H7" s="384"/>
      <c r="I7" s="496"/>
      <c r="J7" s="42"/>
      <c r="K7" s="190"/>
      <c r="L7" s="36"/>
      <c r="M7" s="36"/>
      <c r="N7" s="36"/>
      <c r="O7" s="36"/>
    </row>
    <row r="8" spans="2:15" s="1" customFormat="1" ht="13.5" customHeight="1" x14ac:dyDescent="0.25">
      <c r="B8" s="251"/>
      <c r="C8" s="89" t="s">
        <v>477</v>
      </c>
      <c r="D8" s="422" t="s">
        <v>9327</v>
      </c>
      <c r="E8" s="524">
        <v>45681</v>
      </c>
      <c r="F8" s="397" t="s">
        <v>9231</v>
      </c>
      <c r="G8" s="518">
        <v>45681</v>
      </c>
      <c r="H8" s="398" t="s">
        <v>9326</v>
      </c>
      <c r="I8" s="518">
        <v>45681</v>
      </c>
      <c r="J8" s="42">
        <f>J9</f>
        <v>45681</v>
      </c>
      <c r="K8" s="255" t="s">
        <v>9045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9131</v>
      </c>
      <c r="E9" s="517">
        <v>45681</v>
      </c>
      <c r="F9" s="397" t="s">
        <v>9329</v>
      </c>
      <c r="G9" s="518">
        <v>45681</v>
      </c>
      <c r="H9" s="398" t="s">
        <v>9173</v>
      </c>
      <c r="I9" s="518">
        <v>45681</v>
      </c>
      <c r="J9" s="42">
        <f>J12+1</f>
        <v>45681</v>
      </c>
      <c r="K9" s="163" t="s">
        <v>5488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9199</v>
      </c>
      <c r="E10" s="524">
        <v>24</v>
      </c>
      <c r="F10" s="422" t="s">
        <v>9333</v>
      </c>
      <c r="G10" s="525">
        <v>45682</v>
      </c>
      <c r="H10" s="424" t="s">
        <v>9334</v>
      </c>
      <c r="I10" s="525">
        <v>45682</v>
      </c>
      <c r="J10" s="42">
        <f>J11</f>
        <v>45682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72"/>
      <c r="C11" s="95" t="s">
        <v>479</v>
      </c>
      <c r="D11" s="422" t="s">
        <v>9335</v>
      </c>
      <c r="E11" s="524">
        <v>45682</v>
      </c>
      <c r="F11" s="422" t="s">
        <v>9336</v>
      </c>
      <c r="G11" s="525">
        <v>45682</v>
      </c>
      <c r="H11" s="424" t="s">
        <v>9337</v>
      </c>
      <c r="I11" s="525">
        <v>45682</v>
      </c>
      <c r="J11" s="42">
        <f>J8+1</f>
        <v>45682</v>
      </c>
      <c r="K11" s="163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404" t="s">
        <v>9227</v>
      </c>
      <c r="E12" s="523">
        <v>45683</v>
      </c>
      <c r="F12" s="404" t="s">
        <v>9328</v>
      </c>
      <c r="G12" s="535">
        <v>45683</v>
      </c>
      <c r="H12" s="405" t="s">
        <v>9338</v>
      </c>
      <c r="I12" s="535">
        <v>45683</v>
      </c>
      <c r="J12" s="42">
        <f>J5+2</f>
        <v>45680</v>
      </c>
      <c r="K12" s="277"/>
      <c r="L12" s="36"/>
      <c r="M12" s="36"/>
      <c r="N12" s="36"/>
      <c r="O12" s="36"/>
    </row>
    <row r="13" spans="2:15" s="1" customFormat="1" ht="21.65" customHeight="1" x14ac:dyDescent="0.25">
      <c r="B13" s="472" t="s">
        <v>9256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9257</v>
      </c>
      <c r="C14" s="49"/>
      <c r="D14" s="387"/>
      <c r="E14" s="497"/>
      <c r="F14" s="387"/>
      <c r="G14" s="496"/>
      <c r="H14" s="384"/>
      <c r="I14" s="547"/>
      <c r="K14" s="546"/>
      <c r="L14" s="36"/>
      <c r="M14" s="36"/>
      <c r="N14" s="36"/>
      <c r="O14" s="36"/>
    </row>
    <row r="15" spans="2:15" s="1" customFormat="1" ht="13.5" customHeight="1" x14ac:dyDescent="0.25">
      <c r="B15" s="412" t="s">
        <v>9258</v>
      </c>
      <c r="C15" s="55" t="s">
        <v>481</v>
      </c>
      <c r="D15" s="526" t="s">
        <v>9357</v>
      </c>
      <c r="E15" s="527">
        <v>45685</v>
      </c>
      <c r="F15" s="526" t="s">
        <v>9354</v>
      </c>
      <c r="G15" s="528">
        <v>45687</v>
      </c>
      <c r="H15" s="396" t="s">
        <v>9355</v>
      </c>
      <c r="I15" s="529">
        <v>45688</v>
      </c>
      <c r="J15" s="34">
        <f>J5+7</f>
        <v>45685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9287</v>
      </c>
      <c r="E17" s="515">
        <v>45674</v>
      </c>
      <c r="F17" s="519" t="s">
        <v>9288</v>
      </c>
      <c r="G17" s="520">
        <v>45676</v>
      </c>
      <c r="H17" s="403" t="s">
        <v>9285</v>
      </c>
      <c r="I17" s="520">
        <v>45676</v>
      </c>
      <c r="J17" s="33">
        <v>45675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9136</v>
      </c>
      <c r="C19" s="50"/>
      <c r="D19" s="5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477</v>
      </c>
      <c r="D20" s="404" t="s">
        <v>9299</v>
      </c>
      <c r="E20" s="523">
        <v>45678</v>
      </c>
      <c r="F20" s="397" t="s">
        <v>9290</v>
      </c>
      <c r="G20" s="518">
        <v>45678</v>
      </c>
      <c r="H20" s="398" t="s">
        <v>9237</v>
      </c>
      <c r="I20" s="518">
        <v>45678</v>
      </c>
      <c r="J20" s="42">
        <f>J17+3</f>
        <v>45678</v>
      </c>
      <c r="K20" s="255" t="s">
        <v>9045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8</v>
      </c>
      <c r="D21" s="404" t="s">
        <v>9294</v>
      </c>
      <c r="E21" s="523">
        <v>45678</v>
      </c>
      <c r="F21" s="397" t="s">
        <v>9306</v>
      </c>
      <c r="G21" s="518">
        <v>45679</v>
      </c>
      <c r="H21" s="398" t="s">
        <v>9307</v>
      </c>
      <c r="I21" s="518">
        <v>45679</v>
      </c>
      <c r="J21" s="42">
        <f>J20</f>
        <v>45678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26"/>
      <c r="C22" s="95" t="s">
        <v>1313</v>
      </c>
      <c r="D22" s="404" t="s">
        <v>9308</v>
      </c>
      <c r="E22" s="523">
        <v>45679</v>
      </c>
      <c r="F22" s="397" t="s">
        <v>9286</v>
      </c>
      <c r="G22" s="518">
        <v>45679</v>
      </c>
      <c r="H22" s="398" t="s">
        <v>9311</v>
      </c>
      <c r="I22" s="518">
        <v>45679</v>
      </c>
      <c r="J22" s="42">
        <f>J20</f>
        <v>45678</v>
      </c>
      <c r="K22" s="253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1314</v>
      </c>
      <c r="D23" s="404" t="s">
        <v>9193</v>
      </c>
      <c r="E23" s="523">
        <v>45680</v>
      </c>
      <c r="F23" s="404" t="s">
        <v>9207</v>
      </c>
      <c r="G23" s="535">
        <v>45680</v>
      </c>
      <c r="H23" s="404" t="s">
        <v>9317</v>
      </c>
      <c r="I23" s="535">
        <v>45680</v>
      </c>
      <c r="J23" s="42">
        <f>J24</f>
        <v>45679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23">
        <v>45680</v>
      </c>
      <c r="F24" s="404" t="s">
        <v>9167</v>
      </c>
      <c r="G24" s="535">
        <v>45680</v>
      </c>
      <c r="H24" s="398" t="s">
        <v>9323</v>
      </c>
      <c r="I24" s="518">
        <v>45680</v>
      </c>
      <c r="J24" s="42">
        <f>J20+1</f>
        <v>45679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93"/>
      <c r="I25" s="498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JPY157.46-</v>
      </c>
      <c r="C26" s="52"/>
      <c r="D26" s="385"/>
      <c r="E26" s="500"/>
      <c r="F26" s="385"/>
      <c r="G26" s="499"/>
      <c r="H26" s="393"/>
      <c r="I26" s="498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13" t="s">
        <v>9339</v>
      </c>
      <c r="E27" s="539">
        <v>45682</v>
      </c>
      <c r="F27" s="414" t="s">
        <v>9341</v>
      </c>
      <c r="G27" s="540">
        <v>45682</v>
      </c>
      <c r="H27" s="413" t="s">
        <v>9343</v>
      </c>
      <c r="I27" s="540">
        <v>26</v>
      </c>
      <c r="J27" s="34">
        <f>J17+7</f>
        <v>45682</v>
      </c>
      <c r="K27" s="317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391" t="s">
        <v>9249</v>
      </c>
      <c r="E30" s="514">
        <v>45669</v>
      </c>
      <c r="F30" s="391" t="s">
        <v>9250</v>
      </c>
      <c r="G30" s="516">
        <v>45671</v>
      </c>
      <c r="H30" s="392" t="s">
        <v>9251</v>
      </c>
      <c r="I30" s="516">
        <v>45672</v>
      </c>
      <c r="J30" s="42">
        <v>45671</v>
      </c>
      <c r="K30" s="163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97" t="s">
        <v>9252</v>
      </c>
      <c r="E31" s="517">
        <v>45672</v>
      </c>
      <c r="F31" s="397" t="s">
        <v>9253</v>
      </c>
      <c r="G31" s="518">
        <v>45672</v>
      </c>
      <c r="H31" s="398" t="s">
        <v>9254</v>
      </c>
      <c r="I31" s="518">
        <v>45673</v>
      </c>
      <c r="J31" s="42">
        <f>+J30+2</f>
        <v>45673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9255</v>
      </c>
      <c r="E32" s="517">
        <v>45674</v>
      </c>
      <c r="F32" s="397" t="s">
        <v>9276</v>
      </c>
      <c r="G32" s="518">
        <v>45674</v>
      </c>
      <c r="H32" s="398" t="s">
        <v>9277</v>
      </c>
      <c r="I32" s="518">
        <v>45674</v>
      </c>
      <c r="J32" s="42">
        <f>J31+2</f>
        <v>45675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 t="s">
        <v>2343</v>
      </c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9263</v>
      </c>
      <c r="E35" s="517">
        <v>45676</v>
      </c>
      <c r="F35" s="397" t="s">
        <v>9264</v>
      </c>
      <c r="G35" s="518">
        <v>45676</v>
      </c>
      <c r="H35" s="398" t="s">
        <v>9265</v>
      </c>
      <c r="I35" s="518">
        <v>45676</v>
      </c>
      <c r="J35" s="42">
        <f>J32+1</f>
        <v>45676</v>
      </c>
      <c r="K35" s="278"/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42</v>
      </c>
      <c r="D36" s="397" t="s">
        <v>9291</v>
      </c>
      <c r="E36" s="517">
        <v>45677</v>
      </c>
      <c r="F36" s="397" t="s">
        <v>9292</v>
      </c>
      <c r="G36" s="518">
        <v>45677</v>
      </c>
      <c r="H36" s="398" t="s">
        <v>9293</v>
      </c>
      <c r="I36" s="518">
        <v>45677</v>
      </c>
      <c r="J36" s="42">
        <f>J38+1</f>
        <v>45678</v>
      </c>
      <c r="K36" s="163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97" t="s">
        <v>9295</v>
      </c>
      <c r="E37" s="517">
        <v>45677</v>
      </c>
      <c r="F37" s="397" t="s">
        <v>9296</v>
      </c>
      <c r="G37" s="518">
        <v>45678</v>
      </c>
      <c r="H37" s="398" t="s">
        <v>9297</v>
      </c>
      <c r="I37" s="518">
        <v>45678</v>
      </c>
      <c r="J37" s="42">
        <f>J36</f>
        <v>45678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97" t="s">
        <v>9300</v>
      </c>
      <c r="E38" s="517">
        <v>45678</v>
      </c>
      <c r="F38" s="397" t="s">
        <v>9309</v>
      </c>
      <c r="G38" s="518">
        <v>45679</v>
      </c>
      <c r="H38" s="398" t="s">
        <v>9310</v>
      </c>
      <c r="I38" s="518">
        <v>45679</v>
      </c>
      <c r="J38" s="42">
        <f>J35+1</f>
        <v>45677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9315</v>
      </c>
      <c r="E39" s="524">
        <v>45680</v>
      </c>
      <c r="F39" s="422" t="s">
        <v>9314</v>
      </c>
      <c r="G39" s="525">
        <v>45680</v>
      </c>
      <c r="H39" s="398" t="s">
        <v>9316</v>
      </c>
      <c r="I39" s="518">
        <v>45680</v>
      </c>
      <c r="J39" s="42">
        <f>J36+1</f>
        <v>45679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9330</v>
      </c>
      <c r="E40" s="517">
        <v>45680</v>
      </c>
      <c r="F40" s="542" t="s">
        <v>9331</v>
      </c>
      <c r="G40" s="543">
        <v>45681</v>
      </c>
      <c r="H40" s="398" t="s">
        <v>9332</v>
      </c>
      <c r="I40" s="518">
        <v>45681</v>
      </c>
      <c r="J40" s="42">
        <f>J39+1</f>
        <v>45680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87"/>
      <c r="E41" s="497"/>
      <c r="F41" s="502"/>
      <c r="G41" s="498"/>
      <c r="H41" s="5"/>
      <c r="I41" s="501"/>
      <c r="J41" s="42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9186</v>
      </c>
      <c r="E43" s="544">
        <v>45684</v>
      </c>
      <c r="F43" s="391" t="s">
        <v>9351</v>
      </c>
      <c r="G43" s="516">
        <v>45684</v>
      </c>
      <c r="H43" s="392" t="s">
        <v>9352</v>
      </c>
      <c r="I43" s="516">
        <v>45684</v>
      </c>
      <c r="J43" s="133">
        <f>J44-1</f>
        <v>45685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JPY157.46-</v>
      </c>
      <c r="C44" s="85" t="s">
        <v>9370</v>
      </c>
      <c r="D44" s="397" t="s">
        <v>9365</v>
      </c>
      <c r="E44" s="517">
        <v>45686</v>
      </c>
      <c r="F44" s="397" t="s">
        <v>9367</v>
      </c>
      <c r="G44" s="518">
        <v>45686</v>
      </c>
      <c r="H44" s="398" t="s">
        <v>9369</v>
      </c>
      <c r="I44" s="518">
        <v>45686</v>
      </c>
      <c r="J44" s="42">
        <f>J39+7</f>
        <v>45686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43" t="s">
        <v>541</v>
      </c>
      <c r="D45" s="397" t="s">
        <v>9173</v>
      </c>
      <c r="E45" s="517">
        <v>45687</v>
      </c>
      <c r="F45" s="397" t="s">
        <v>9402</v>
      </c>
      <c r="G45" s="518">
        <v>45688</v>
      </c>
      <c r="H45" s="418" t="s">
        <v>9404</v>
      </c>
      <c r="I45" s="538">
        <v>45688</v>
      </c>
      <c r="J45" s="76">
        <f>J44+3</f>
        <v>45689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D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44573.6875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65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9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8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20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3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3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12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8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44566.354166666664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53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2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5"/>
      <c r="G6" s="116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9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9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9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9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9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7"/>
      <c r="F12" s="96"/>
      <c r="G12" s="116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3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20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3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6" t="s">
        <v>97</v>
      </c>
      <c r="F32" s="127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4" t="s">
        <v>7</v>
      </c>
      <c r="D33" s="125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12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9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8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695"/>
  <sheetViews>
    <sheetView topLeftCell="A25" zoomScale="80" zoomScaleNormal="80" workbookViewId="0">
      <selection activeCell="H34" sqref="H34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3248</v>
      </c>
      <c r="C1" s="591"/>
      <c r="D1" s="9"/>
      <c r="E1" s="9"/>
      <c r="F1" s="9"/>
      <c r="G1" s="9"/>
      <c r="H1" s="9"/>
      <c r="I1" s="592">
        <v>45678.354166666664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189</v>
      </c>
      <c r="C2" s="593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9209</v>
      </c>
      <c r="E5" s="522">
        <v>45671</v>
      </c>
      <c r="F5" s="519" t="s">
        <v>9229</v>
      </c>
      <c r="G5" s="520">
        <v>45671</v>
      </c>
      <c r="H5" s="403" t="s">
        <v>9223</v>
      </c>
      <c r="I5" s="520">
        <v>45672</v>
      </c>
      <c r="J5" s="33">
        <v>45671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83"/>
      <c r="E7" s="507"/>
      <c r="F7" s="387"/>
      <c r="G7" s="496"/>
      <c r="H7" s="384"/>
      <c r="I7" s="496"/>
      <c r="J7" s="42"/>
      <c r="K7" s="190"/>
      <c r="L7" s="36"/>
      <c r="M7" s="36"/>
      <c r="N7" s="36"/>
      <c r="O7" s="36"/>
    </row>
    <row r="8" spans="2:15" s="1" customFormat="1" ht="13.5" customHeight="1" x14ac:dyDescent="0.25">
      <c r="B8" s="251"/>
      <c r="C8" s="89" t="s">
        <v>42</v>
      </c>
      <c r="D8" s="397" t="s">
        <v>9239</v>
      </c>
      <c r="E8" s="517">
        <v>45674</v>
      </c>
      <c r="F8" s="397" t="s">
        <v>9240</v>
      </c>
      <c r="G8" s="518">
        <v>45674</v>
      </c>
      <c r="H8" s="398" t="s">
        <v>9241</v>
      </c>
      <c r="I8" s="518">
        <v>45674</v>
      </c>
      <c r="J8" s="42">
        <f>J12+1</f>
        <v>45674</v>
      </c>
      <c r="K8" s="163" t="s">
        <v>5488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477</v>
      </c>
      <c r="D9" s="422" t="s">
        <v>9281</v>
      </c>
      <c r="E9" s="524">
        <v>45674</v>
      </c>
      <c r="F9" s="397" t="s">
        <v>9282</v>
      </c>
      <c r="G9" s="518">
        <v>45674</v>
      </c>
      <c r="H9" s="398" t="s">
        <v>9212</v>
      </c>
      <c r="I9" s="518">
        <v>45674</v>
      </c>
      <c r="J9" s="42">
        <f>J8</f>
        <v>45674</v>
      </c>
      <c r="K9" s="255" t="s">
        <v>9045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9279</v>
      </c>
      <c r="E10" s="524">
        <v>45674</v>
      </c>
      <c r="F10" s="422" t="s">
        <v>9207</v>
      </c>
      <c r="G10" s="525">
        <v>45675</v>
      </c>
      <c r="H10" s="424" t="s">
        <v>9280</v>
      </c>
      <c r="I10" s="525">
        <v>45675</v>
      </c>
      <c r="J10" s="42">
        <f>J11</f>
        <v>45675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72"/>
      <c r="C11" s="95" t="s">
        <v>479</v>
      </c>
      <c r="D11" s="422" t="s">
        <v>9173</v>
      </c>
      <c r="E11" s="524">
        <v>45675</v>
      </c>
      <c r="F11" s="422" t="s">
        <v>9271</v>
      </c>
      <c r="G11" s="525">
        <v>45675</v>
      </c>
      <c r="H11" s="424" t="s">
        <v>9272</v>
      </c>
      <c r="I11" s="525">
        <v>45675</v>
      </c>
      <c r="J11" s="42">
        <f>J9+1</f>
        <v>45675</v>
      </c>
      <c r="K11" s="163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404" t="s">
        <v>9266</v>
      </c>
      <c r="E12" s="523">
        <v>45676</v>
      </c>
      <c r="F12" s="404" t="s">
        <v>9267</v>
      </c>
      <c r="G12" s="535">
        <v>45676</v>
      </c>
      <c r="H12" s="405" t="s">
        <v>9268</v>
      </c>
      <c r="I12" s="535">
        <v>45676</v>
      </c>
      <c r="J12" s="42">
        <f>J5+2</f>
        <v>45673</v>
      </c>
      <c r="K12" s="277"/>
      <c r="L12" s="36"/>
      <c r="M12" s="36"/>
      <c r="N12" s="36"/>
      <c r="O12" s="36"/>
    </row>
    <row r="13" spans="2:15" s="1" customFormat="1" ht="21.65" customHeight="1" x14ac:dyDescent="0.25">
      <c r="B13" s="472" t="s">
        <v>9177</v>
      </c>
      <c r="C13" s="231"/>
      <c r="D13" s="480"/>
      <c r="E13" s="504"/>
      <c r="F13" s="480"/>
      <c r="G13" s="503"/>
      <c r="H13" s="386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9178</v>
      </c>
      <c r="C14" s="49"/>
      <c r="D14" s="387"/>
      <c r="E14" s="497"/>
      <c r="F14" s="387"/>
      <c r="G14" s="496"/>
      <c r="H14" s="386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9179</v>
      </c>
      <c r="C15" s="94" t="s">
        <v>481</v>
      </c>
      <c r="D15" s="475" t="s">
        <v>9305</v>
      </c>
      <c r="E15" s="536">
        <v>45678</v>
      </c>
      <c r="F15" s="475" t="s">
        <v>9304</v>
      </c>
      <c r="G15" s="537">
        <v>45678</v>
      </c>
      <c r="H15" s="548" t="s">
        <v>9301</v>
      </c>
      <c r="I15" s="538">
        <v>45710</v>
      </c>
      <c r="J15" s="34">
        <f>J5+7</f>
        <v>45678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9181</v>
      </c>
      <c r="E17" s="515">
        <v>45668</v>
      </c>
      <c r="F17" s="519" t="s">
        <v>9175</v>
      </c>
      <c r="G17" s="520">
        <v>45668</v>
      </c>
      <c r="H17" s="403" t="s">
        <v>9184</v>
      </c>
      <c r="I17" s="520">
        <v>45668</v>
      </c>
      <c r="J17" s="33">
        <v>45668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8997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/>
      <c r="C20" s="95" t="s">
        <v>1313</v>
      </c>
      <c r="D20" s="404" t="s">
        <v>9212</v>
      </c>
      <c r="E20" s="523">
        <v>45670</v>
      </c>
      <c r="F20" s="397" t="s">
        <v>9213</v>
      </c>
      <c r="G20" s="518">
        <v>45671</v>
      </c>
      <c r="H20" s="398" t="s">
        <v>9214</v>
      </c>
      <c r="I20" s="518">
        <v>45671</v>
      </c>
      <c r="J20" s="42">
        <f>J22</f>
        <v>45671</v>
      </c>
      <c r="K20" s="253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150</v>
      </c>
      <c r="D21" s="404" t="s">
        <v>9131</v>
      </c>
      <c r="E21" s="523">
        <v>45671</v>
      </c>
      <c r="F21" s="397" t="s">
        <v>9215</v>
      </c>
      <c r="G21" s="518">
        <v>45671</v>
      </c>
      <c r="H21" s="398" t="s">
        <v>9216</v>
      </c>
      <c r="I21" s="518">
        <v>45671</v>
      </c>
      <c r="J21" s="42">
        <f>J22</f>
        <v>45671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477</v>
      </c>
      <c r="D22" s="404" t="s">
        <v>9101</v>
      </c>
      <c r="E22" s="523">
        <v>45671</v>
      </c>
      <c r="F22" s="397" t="s">
        <v>9205</v>
      </c>
      <c r="G22" s="518">
        <v>45671</v>
      </c>
      <c r="H22" s="398" t="s">
        <v>9228</v>
      </c>
      <c r="I22" s="518">
        <v>45671</v>
      </c>
      <c r="J22" s="42">
        <f>J17+3</f>
        <v>45671</v>
      </c>
      <c r="K22" s="255" t="s">
        <v>9045</v>
      </c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1314</v>
      </c>
      <c r="D23" s="404" t="s">
        <v>9231</v>
      </c>
      <c r="E23" s="523">
        <v>45672</v>
      </c>
      <c r="F23" s="404" t="s">
        <v>9231</v>
      </c>
      <c r="G23" s="535">
        <v>45672</v>
      </c>
      <c r="H23" s="405" t="s">
        <v>9232</v>
      </c>
      <c r="I23" s="535">
        <v>45672</v>
      </c>
      <c r="J23" s="42">
        <f>J24</f>
        <v>45672</v>
      </c>
      <c r="K23" s="253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404" t="s">
        <v>9236</v>
      </c>
      <c r="E24" s="523">
        <v>45672</v>
      </c>
      <c r="F24" s="404" t="s">
        <v>9235</v>
      </c>
      <c r="G24" s="535">
        <v>45672</v>
      </c>
      <c r="H24" s="398" t="s">
        <v>9237</v>
      </c>
      <c r="I24" s="518">
        <v>45672</v>
      </c>
      <c r="J24" s="42">
        <f>J22+1</f>
        <v>45672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93"/>
      <c r="I25" s="498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JPY159.43-</v>
      </c>
      <c r="C26" s="52"/>
      <c r="D26" s="385"/>
      <c r="E26" s="500"/>
      <c r="F26" s="385"/>
      <c r="G26" s="499"/>
      <c r="H26" s="393"/>
      <c r="I26" s="498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13" t="s">
        <v>9119</v>
      </c>
      <c r="E27" s="539">
        <v>45674</v>
      </c>
      <c r="F27" s="414" t="s">
        <v>9289</v>
      </c>
      <c r="G27" s="540">
        <v>45676</v>
      </c>
      <c r="H27" s="413" t="s">
        <v>9286</v>
      </c>
      <c r="I27" s="540">
        <v>45676</v>
      </c>
      <c r="J27" s="34">
        <f>J17+7</f>
        <v>45675</v>
      </c>
      <c r="K27" s="317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956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391" t="s">
        <v>9199</v>
      </c>
      <c r="E30" s="514">
        <v>45668</v>
      </c>
      <c r="F30" s="391" t="s">
        <v>9200</v>
      </c>
      <c r="G30" s="516">
        <v>45668</v>
      </c>
      <c r="H30" s="392" t="s">
        <v>9201</v>
      </c>
      <c r="I30" s="516">
        <v>45669</v>
      </c>
      <c r="J30" s="129">
        <v>45665</v>
      </c>
      <c r="K30" s="163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97" t="s">
        <v>9202</v>
      </c>
      <c r="E31" s="517">
        <v>45669</v>
      </c>
      <c r="F31" s="397" t="s">
        <v>9203</v>
      </c>
      <c r="G31" s="518">
        <v>45670</v>
      </c>
      <c r="H31" s="398" t="s">
        <v>9155</v>
      </c>
      <c r="I31" s="518">
        <v>45670</v>
      </c>
      <c r="J31" s="42">
        <f>+J30+1</f>
        <v>45666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9217</v>
      </c>
      <c r="E32" s="517">
        <v>45671</v>
      </c>
      <c r="F32" s="397" t="s">
        <v>9218</v>
      </c>
      <c r="G32" s="518">
        <v>45671</v>
      </c>
      <c r="H32" s="398" t="s">
        <v>9219</v>
      </c>
      <c r="I32" s="518">
        <v>45671</v>
      </c>
      <c r="J32" s="42">
        <f>J31+2</f>
        <v>45668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 t="s">
        <v>2343</v>
      </c>
      <c r="L34" s="36"/>
      <c r="M34" s="36"/>
      <c r="N34" s="36"/>
      <c r="O34" s="36"/>
    </row>
    <row r="35" spans="2:26" s="1" customFormat="1" ht="13.25" customHeight="1" x14ac:dyDescent="0.25">
      <c r="B35" s="251"/>
      <c r="C35" s="85" t="s">
        <v>7862</v>
      </c>
      <c r="D35" s="397" t="s">
        <v>9233</v>
      </c>
      <c r="E35" s="517">
        <v>45673</v>
      </c>
      <c r="F35" s="397" t="s">
        <v>9230</v>
      </c>
      <c r="G35" s="518">
        <v>45673</v>
      </c>
      <c r="H35" s="398" t="s">
        <v>9234</v>
      </c>
      <c r="I35" s="518">
        <v>45673</v>
      </c>
      <c r="J35" s="42">
        <f>J32+1</f>
        <v>45669</v>
      </c>
      <c r="K35" s="278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97" t="s">
        <v>9246</v>
      </c>
      <c r="E36" s="517">
        <v>45674</v>
      </c>
      <c r="F36" s="397" t="s">
        <v>9247</v>
      </c>
      <c r="G36" s="518">
        <v>45674</v>
      </c>
      <c r="H36" s="398" t="s">
        <v>9259</v>
      </c>
      <c r="I36" s="518">
        <v>45674</v>
      </c>
      <c r="J36" s="42">
        <f>J38</f>
        <v>45671</v>
      </c>
      <c r="K36" s="255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9238</v>
      </c>
      <c r="E37" s="517">
        <v>45674</v>
      </c>
      <c r="F37" s="397" t="s">
        <v>9283</v>
      </c>
      <c r="G37" s="518">
        <v>45674</v>
      </c>
      <c r="H37" s="398" t="s">
        <v>9284</v>
      </c>
      <c r="I37" s="518">
        <v>45674</v>
      </c>
      <c r="J37" s="42">
        <f>J35+1</f>
        <v>45670</v>
      </c>
      <c r="K37" s="255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42</v>
      </c>
      <c r="D38" s="397" t="s">
        <v>9273</v>
      </c>
      <c r="E38" s="517">
        <v>45674</v>
      </c>
      <c r="F38" s="397" t="s">
        <v>9274</v>
      </c>
      <c r="G38" s="518">
        <v>45675</v>
      </c>
      <c r="H38" s="398" t="s">
        <v>9275</v>
      </c>
      <c r="I38" s="518">
        <v>45675</v>
      </c>
      <c r="J38" s="42">
        <f>J37+1</f>
        <v>45671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9269</v>
      </c>
      <c r="E39" s="524">
        <v>45675</v>
      </c>
      <c r="F39" s="422" t="s">
        <v>9270</v>
      </c>
      <c r="G39" s="525">
        <v>45676</v>
      </c>
      <c r="H39" s="398" t="s">
        <v>9214</v>
      </c>
      <c r="I39" s="518">
        <v>45676</v>
      </c>
      <c r="J39" s="42">
        <f>J38+1</f>
        <v>45672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9205</v>
      </c>
      <c r="E40" s="517">
        <v>45676</v>
      </c>
      <c r="F40" s="542" t="s">
        <v>9205</v>
      </c>
      <c r="G40" s="543">
        <v>45676</v>
      </c>
      <c r="H40" s="398" t="s">
        <v>9262</v>
      </c>
      <c r="I40" s="518">
        <v>45676</v>
      </c>
      <c r="J40" s="42">
        <f>J39+1</f>
        <v>45673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87"/>
      <c r="E41" s="497"/>
      <c r="F41" s="502"/>
      <c r="G41" s="498"/>
      <c r="H41" s="5"/>
      <c r="I41" s="501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9312</v>
      </c>
      <c r="E43" s="544">
        <v>45678</v>
      </c>
      <c r="F43" s="391" t="s">
        <v>9166</v>
      </c>
      <c r="G43" s="516">
        <v>45679</v>
      </c>
      <c r="H43" s="392" t="s">
        <v>9313</v>
      </c>
      <c r="I43" s="516">
        <v>45679</v>
      </c>
      <c r="J43" s="133">
        <f>J44-1</f>
        <v>45678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JPY159.43-</v>
      </c>
      <c r="C44" s="50" t="s">
        <v>540</v>
      </c>
      <c r="D44" s="397" t="s">
        <v>9319</v>
      </c>
      <c r="E44" s="517">
        <v>45680</v>
      </c>
      <c r="F44" s="397" t="s">
        <v>9318</v>
      </c>
      <c r="G44" s="518">
        <v>45680</v>
      </c>
      <c r="H44" s="398" t="s">
        <v>9320</v>
      </c>
      <c r="I44" s="518">
        <v>45681</v>
      </c>
      <c r="J44" s="42">
        <f>J39+7</f>
        <v>45679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99" t="s">
        <v>9348</v>
      </c>
      <c r="E45" s="545">
        <v>45681</v>
      </c>
      <c r="F45" s="399" t="s">
        <v>9349</v>
      </c>
      <c r="G45" s="538">
        <v>45681</v>
      </c>
      <c r="H45" s="418" t="s">
        <v>9350</v>
      </c>
      <c r="I45" s="538">
        <v>45682</v>
      </c>
      <c r="J45" s="76">
        <f>J44+3</f>
        <v>45682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E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695"/>
  <sheetViews>
    <sheetView zoomScale="80" zoomScaleNormal="80" workbookViewId="0">
      <selection activeCell="D12" sqref="D12:I1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9056</v>
      </c>
      <c r="C1" s="591"/>
      <c r="D1" s="9"/>
      <c r="E1" s="9"/>
      <c r="F1" s="9"/>
      <c r="G1" s="9"/>
      <c r="H1" s="9"/>
      <c r="I1" s="592">
        <v>45677.354166666664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8995</v>
      </c>
      <c r="C2" s="593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9132</v>
      </c>
      <c r="E5" s="522">
        <v>45664</v>
      </c>
      <c r="F5" s="519" t="s">
        <v>9133</v>
      </c>
      <c r="G5" s="520">
        <v>45664</v>
      </c>
      <c r="H5" s="403" t="s">
        <v>9129</v>
      </c>
      <c r="I5" s="520">
        <v>45665</v>
      </c>
      <c r="J5" s="33">
        <v>45664</v>
      </c>
      <c r="K5" s="268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83"/>
      <c r="E6" s="507"/>
      <c r="F6" s="387"/>
      <c r="G6" s="496"/>
      <c r="H6" s="384"/>
      <c r="I6" s="496"/>
      <c r="J6" s="42"/>
      <c r="K6" s="166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83"/>
      <c r="E7" s="507"/>
      <c r="F7" s="387"/>
      <c r="G7" s="496"/>
      <c r="H7" s="384"/>
      <c r="I7" s="496"/>
      <c r="J7" s="42"/>
      <c r="K7" s="190" t="s">
        <v>9093</v>
      </c>
      <c r="L7" s="36"/>
      <c r="M7" s="36"/>
      <c r="N7" s="36"/>
      <c r="O7" s="36"/>
    </row>
    <row r="8" spans="2:15" s="1" customFormat="1" ht="13.5" customHeight="1" x14ac:dyDescent="0.25">
      <c r="B8" s="251"/>
      <c r="C8" s="89" t="s">
        <v>477</v>
      </c>
      <c r="D8" s="422" t="s">
        <v>9180</v>
      </c>
      <c r="E8" s="524">
        <v>45667</v>
      </c>
      <c r="F8" s="397" t="s">
        <v>9167</v>
      </c>
      <c r="G8" s="518">
        <v>45667</v>
      </c>
      <c r="H8" s="398" t="s">
        <v>9185</v>
      </c>
      <c r="I8" s="518">
        <v>45667</v>
      </c>
      <c r="J8" s="42">
        <f>J9</f>
        <v>45667</v>
      </c>
      <c r="K8" s="255" t="s">
        <v>9045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9170</v>
      </c>
      <c r="E9" s="517">
        <v>45667</v>
      </c>
      <c r="F9" s="397" t="s">
        <v>9210</v>
      </c>
      <c r="G9" s="518">
        <v>45667</v>
      </c>
      <c r="H9" s="398" t="s">
        <v>9211</v>
      </c>
      <c r="I9" s="518">
        <v>45667</v>
      </c>
      <c r="J9" s="42">
        <f>J12+1</f>
        <v>45667</v>
      </c>
      <c r="K9" s="163" t="s">
        <v>5488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9183</v>
      </c>
      <c r="E10" s="524">
        <v>45668</v>
      </c>
      <c r="F10" s="422" t="s">
        <v>9207</v>
      </c>
      <c r="G10" s="525">
        <v>45668</v>
      </c>
      <c r="H10" s="424" t="s">
        <v>9208</v>
      </c>
      <c r="I10" s="525">
        <v>45668</v>
      </c>
      <c r="J10" s="42">
        <f>J11</f>
        <v>45668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72"/>
      <c r="C11" s="95" t="s">
        <v>479</v>
      </c>
      <c r="D11" s="422" t="s">
        <v>9204</v>
      </c>
      <c r="E11" s="524">
        <v>45668</v>
      </c>
      <c r="F11" s="422" t="s">
        <v>9205</v>
      </c>
      <c r="G11" s="525">
        <v>45668</v>
      </c>
      <c r="H11" s="424" t="s">
        <v>9206</v>
      </c>
      <c r="I11" s="525">
        <v>45668</v>
      </c>
      <c r="J11" s="42">
        <f>J8+1</f>
        <v>45668</v>
      </c>
      <c r="K11" s="163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404" t="s">
        <v>9194</v>
      </c>
      <c r="E12" s="523">
        <v>45669</v>
      </c>
      <c r="F12" s="404" t="s">
        <v>9195</v>
      </c>
      <c r="G12" s="535">
        <v>45669</v>
      </c>
      <c r="H12" s="405" t="s">
        <v>9196</v>
      </c>
      <c r="I12" s="535">
        <v>45669</v>
      </c>
      <c r="J12" s="42">
        <f>J5+2</f>
        <v>45666</v>
      </c>
      <c r="K12" s="277"/>
      <c r="L12" s="36"/>
      <c r="M12" s="36"/>
      <c r="N12" s="36"/>
      <c r="O12" s="36"/>
    </row>
    <row r="13" spans="2:15" s="1" customFormat="1" ht="21.65" customHeight="1" x14ac:dyDescent="0.25">
      <c r="B13" s="472" t="s">
        <v>9035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9057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9058</v>
      </c>
      <c r="C15" s="94" t="s">
        <v>481</v>
      </c>
      <c r="D15" s="475" t="s">
        <v>9193</v>
      </c>
      <c r="E15" s="536">
        <v>45671</v>
      </c>
      <c r="F15" s="475" t="s">
        <v>9189</v>
      </c>
      <c r="G15" s="537">
        <v>45671</v>
      </c>
      <c r="H15" s="418" t="s">
        <v>9224</v>
      </c>
      <c r="I15" s="538">
        <v>45672</v>
      </c>
      <c r="J15" s="34">
        <f>J5+7</f>
        <v>45671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9079</v>
      </c>
      <c r="E17" s="515">
        <v>45657</v>
      </c>
      <c r="F17" s="519" t="s">
        <v>9106</v>
      </c>
      <c r="G17" s="520">
        <v>45661</v>
      </c>
      <c r="H17" s="403" t="s">
        <v>9107</v>
      </c>
      <c r="I17" s="520">
        <v>45662</v>
      </c>
      <c r="J17" s="33">
        <v>45661</v>
      </c>
      <c r="K17" s="268" t="s">
        <v>9099</v>
      </c>
      <c r="L17" s="36"/>
      <c r="M17" s="36"/>
      <c r="N17" s="36"/>
      <c r="O17" s="36"/>
    </row>
    <row r="18" spans="2:15" s="1" customFormat="1" ht="13.25" customHeight="1" x14ac:dyDescent="0.25">
      <c r="B18" s="71" t="s">
        <v>9047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8996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477</v>
      </c>
      <c r="D20" s="404" t="s">
        <v>9118</v>
      </c>
      <c r="E20" s="523">
        <v>45663</v>
      </c>
      <c r="F20" s="397" t="s">
        <v>9117</v>
      </c>
      <c r="G20" s="518">
        <v>45664</v>
      </c>
      <c r="H20" s="398" t="s">
        <v>9112</v>
      </c>
      <c r="I20" s="518">
        <v>45664</v>
      </c>
      <c r="J20" s="42">
        <f>J17+3</f>
        <v>45664</v>
      </c>
      <c r="K20" s="255" t="s">
        <v>9045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95" t="s">
        <v>1313</v>
      </c>
      <c r="D21" s="404" t="s">
        <v>9111</v>
      </c>
      <c r="E21" s="523">
        <v>45664</v>
      </c>
      <c r="F21" s="397" t="s">
        <v>9126</v>
      </c>
      <c r="G21" s="518">
        <v>45664</v>
      </c>
      <c r="H21" s="398" t="s">
        <v>9127</v>
      </c>
      <c r="I21" s="518">
        <v>45664</v>
      </c>
      <c r="J21" s="42">
        <f>J20</f>
        <v>45664</v>
      </c>
      <c r="K21" s="253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4778</v>
      </c>
      <c r="D22" s="404" t="s">
        <v>9134</v>
      </c>
      <c r="E22" s="523">
        <v>45664</v>
      </c>
      <c r="F22" s="397" t="s">
        <v>9128</v>
      </c>
      <c r="G22" s="518">
        <v>45665</v>
      </c>
      <c r="H22" s="398" t="s">
        <v>9119</v>
      </c>
      <c r="I22" s="518">
        <v>45665</v>
      </c>
      <c r="J22" s="42">
        <f>J20</f>
        <v>45664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1314</v>
      </c>
      <c r="D23" s="404" t="s">
        <v>9157</v>
      </c>
      <c r="E23" s="523">
        <v>45665</v>
      </c>
      <c r="F23" s="404" t="s">
        <v>9158</v>
      </c>
      <c r="G23" s="535">
        <v>45665</v>
      </c>
      <c r="H23" s="405" t="s">
        <v>9159</v>
      </c>
      <c r="I23" s="535">
        <v>45665</v>
      </c>
      <c r="J23" s="42">
        <f>J24</f>
        <v>45665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404" t="s">
        <v>9168</v>
      </c>
      <c r="E24" s="523">
        <v>45665</v>
      </c>
      <c r="F24" s="404" t="s">
        <v>9169</v>
      </c>
      <c r="G24" s="535">
        <v>45666</v>
      </c>
      <c r="H24" s="398" t="s">
        <v>9131</v>
      </c>
      <c r="I24" s="518">
        <v>45666</v>
      </c>
      <c r="J24" s="42">
        <f>J20+1</f>
        <v>45665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93"/>
      <c r="I25" s="498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JPY158.43-</v>
      </c>
      <c r="C26" s="52"/>
      <c r="D26" s="385"/>
      <c r="E26" s="500"/>
      <c r="F26" s="385"/>
      <c r="G26" s="499"/>
      <c r="H26" s="393"/>
      <c r="I26" s="498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13" t="s">
        <v>9182</v>
      </c>
      <c r="E27" s="539">
        <v>45668</v>
      </c>
      <c r="F27" s="414" t="s">
        <v>9176</v>
      </c>
      <c r="G27" s="540">
        <v>45668</v>
      </c>
      <c r="H27" s="413" t="s">
        <v>9184</v>
      </c>
      <c r="I27" s="540">
        <v>45668</v>
      </c>
      <c r="J27" s="34">
        <f>J17+7</f>
        <v>45668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9046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391" t="s">
        <v>9079</v>
      </c>
      <c r="E30" s="514">
        <v>45655</v>
      </c>
      <c r="F30" s="391" t="s">
        <v>9086</v>
      </c>
      <c r="G30" s="516">
        <v>45658</v>
      </c>
      <c r="H30" s="392" t="s">
        <v>9084</v>
      </c>
      <c r="I30" s="516">
        <v>45659</v>
      </c>
      <c r="J30" s="42">
        <v>45657</v>
      </c>
      <c r="K30" s="163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97" t="s">
        <v>9090</v>
      </c>
      <c r="E31" s="517">
        <v>45660</v>
      </c>
      <c r="F31" s="397" t="s">
        <v>9096</v>
      </c>
      <c r="G31" s="518">
        <v>45660</v>
      </c>
      <c r="H31" s="398" t="s">
        <v>9097</v>
      </c>
      <c r="I31" s="518">
        <v>45660</v>
      </c>
      <c r="J31" s="42">
        <f>+J30+2</f>
        <v>45659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9098</v>
      </c>
      <c r="E32" s="517">
        <v>45661</v>
      </c>
      <c r="F32" s="397" t="s">
        <v>9101</v>
      </c>
      <c r="G32" s="518">
        <v>45661</v>
      </c>
      <c r="H32" s="398" t="s">
        <v>9102</v>
      </c>
      <c r="I32" s="518">
        <v>45662</v>
      </c>
      <c r="J32" s="42">
        <f>J31+2</f>
        <v>45661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53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9111</v>
      </c>
      <c r="E35" s="517">
        <v>45663</v>
      </c>
      <c r="F35" s="397" t="s">
        <v>9115</v>
      </c>
      <c r="G35" s="518">
        <v>45663</v>
      </c>
      <c r="H35" s="398" t="s">
        <v>9116</v>
      </c>
      <c r="I35" s="518">
        <v>45663</v>
      </c>
      <c r="J35" s="42">
        <f>J32+1</f>
        <v>45662</v>
      </c>
      <c r="K35" s="278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22" t="s">
        <v>9123</v>
      </c>
      <c r="E36" s="524">
        <v>45664</v>
      </c>
      <c r="F36" s="422" t="s">
        <v>9124</v>
      </c>
      <c r="G36" s="525">
        <v>45664</v>
      </c>
      <c r="H36" s="398" t="s">
        <v>9125</v>
      </c>
      <c r="I36" s="518">
        <v>45664</v>
      </c>
      <c r="J36" s="42">
        <f>J39+1</f>
        <v>45665</v>
      </c>
      <c r="K36" s="278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9154</v>
      </c>
      <c r="E37" s="517">
        <v>45664</v>
      </c>
      <c r="F37" s="397" t="s">
        <v>9155</v>
      </c>
      <c r="G37" s="518">
        <v>45665</v>
      </c>
      <c r="H37" s="398" t="s">
        <v>9156</v>
      </c>
      <c r="I37" s="518">
        <v>45665</v>
      </c>
      <c r="J37" s="42">
        <f>J35+1</f>
        <v>45663</v>
      </c>
      <c r="K37" s="255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97" t="s">
        <v>9160</v>
      </c>
      <c r="E38" s="517">
        <v>45665</v>
      </c>
      <c r="F38" s="397" t="s">
        <v>9161</v>
      </c>
      <c r="G38" s="518">
        <v>45665</v>
      </c>
      <c r="H38" s="398" t="s">
        <v>9162</v>
      </c>
      <c r="I38" s="518">
        <v>45665</v>
      </c>
      <c r="J38" s="42">
        <f>J39</f>
        <v>45664</v>
      </c>
      <c r="K38" s="255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42</v>
      </c>
      <c r="D39" s="397" t="s">
        <v>9171</v>
      </c>
      <c r="E39" s="517">
        <v>45665</v>
      </c>
      <c r="F39" s="397" t="s">
        <v>9172</v>
      </c>
      <c r="G39" s="518">
        <v>45666</v>
      </c>
      <c r="H39" s="398" t="s">
        <v>9173</v>
      </c>
      <c r="I39" s="518">
        <v>45666</v>
      </c>
      <c r="J39" s="42">
        <f>J37+1</f>
        <v>45664</v>
      </c>
      <c r="K39" s="163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9186</v>
      </c>
      <c r="E40" s="517">
        <v>45667</v>
      </c>
      <c r="F40" s="542" t="s">
        <v>9166</v>
      </c>
      <c r="G40" s="543">
        <v>45667</v>
      </c>
      <c r="H40" s="398" t="s">
        <v>9187</v>
      </c>
      <c r="I40" s="518">
        <v>45667</v>
      </c>
      <c r="J40" s="42">
        <f>J36+1</f>
        <v>45666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87"/>
      <c r="E41" s="497"/>
      <c r="F41" s="502"/>
      <c r="G41" s="498"/>
      <c r="H41" s="5"/>
      <c r="I41" s="501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9225</v>
      </c>
      <c r="E43" s="544">
        <v>45669</v>
      </c>
      <c r="F43" s="391" t="s">
        <v>9226</v>
      </c>
      <c r="G43" s="516">
        <v>45671</v>
      </c>
      <c r="H43" s="392" t="s">
        <v>9227</v>
      </c>
      <c r="I43" s="516">
        <v>45672</v>
      </c>
      <c r="J43" s="133">
        <f>J44-1</f>
        <v>45671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JPY158.43-</v>
      </c>
      <c r="C44" s="85" t="s">
        <v>540</v>
      </c>
      <c r="D44" s="397" t="s">
        <v>9242</v>
      </c>
      <c r="E44" s="517">
        <v>45672</v>
      </c>
      <c r="F44" s="397" t="s">
        <v>9243</v>
      </c>
      <c r="G44" s="518">
        <v>45672</v>
      </c>
      <c r="H44" s="398" t="s">
        <v>9244</v>
      </c>
      <c r="I44" s="518">
        <v>45673</v>
      </c>
      <c r="J44" s="42">
        <f>J36+7</f>
        <v>45672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43" t="s">
        <v>541</v>
      </c>
      <c r="D45" s="399" t="s">
        <v>9245</v>
      </c>
      <c r="E45" s="545">
        <v>45674</v>
      </c>
      <c r="F45" s="399" t="s">
        <v>9157</v>
      </c>
      <c r="G45" s="538">
        <v>45674</v>
      </c>
      <c r="H45" s="418" t="s">
        <v>9278</v>
      </c>
      <c r="I45" s="538">
        <v>45674</v>
      </c>
      <c r="J45" s="76">
        <f>J44+3</f>
        <v>45675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F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45672.354166666664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8975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47" t="s">
        <v>22</v>
      </c>
      <c r="C5" s="81" t="s">
        <v>481</v>
      </c>
      <c r="D5" s="97"/>
      <c r="E5" s="81"/>
      <c r="F5" s="103"/>
      <c r="G5" s="149">
        <v>45657</v>
      </c>
      <c r="H5" s="483"/>
      <c r="I5" s="36"/>
      <c r="J5" s="36"/>
      <c r="K5" s="36"/>
      <c r="L5" s="36"/>
    </row>
    <row r="6" spans="2:12" s="1" customFormat="1" ht="13.5" customHeight="1" x14ac:dyDescent="0.25">
      <c r="B6" s="448" t="s">
        <v>3646</v>
      </c>
      <c r="C6" s="85"/>
      <c r="D6" s="407"/>
      <c r="E6" s="398"/>
      <c r="F6" s="96"/>
      <c r="G6" s="116"/>
      <c r="H6" s="485"/>
      <c r="I6" s="36"/>
      <c r="J6" s="36"/>
      <c r="K6" s="36"/>
      <c r="L6" s="36"/>
    </row>
    <row r="7" spans="2:12" s="1" customFormat="1" ht="13.5" customHeight="1" x14ac:dyDescent="0.25">
      <c r="B7" s="441" t="s">
        <v>8976</v>
      </c>
      <c r="C7" s="85" t="s">
        <v>476</v>
      </c>
      <c r="D7" s="404"/>
      <c r="E7" s="405"/>
      <c r="F7" s="406"/>
      <c r="G7" s="116">
        <f>G5+6</f>
        <v>45663</v>
      </c>
      <c r="H7" s="492"/>
      <c r="I7" s="36"/>
      <c r="J7" s="36"/>
      <c r="K7" s="36"/>
      <c r="L7" s="36"/>
    </row>
    <row r="8" spans="2:12" s="1" customFormat="1" ht="13.5" customHeight="1" x14ac:dyDescent="0.25">
      <c r="B8" s="443"/>
      <c r="C8" s="89" t="s">
        <v>42</v>
      </c>
      <c r="D8" s="397"/>
      <c r="E8" s="398"/>
      <c r="F8" s="96"/>
      <c r="G8" s="116" t="s">
        <v>8977</v>
      </c>
      <c r="H8" s="487" t="s">
        <v>5488</v>
      </c>
      <c r="I8" s="36"/>
      <c r="J8" s="36"/>
      <c r="K8" s="36"/>
      <c r="L8" s="36"/>
    </row>
    <row r="9" spans="2:12" s="1" customFormat="1" ht="13.5" customHeight="1" x14ac:dyDescent="0.25">
      <c r="B9" s="443" t="s">
        <v>8994</v>
      </c>
      <c r="C9" s="89" t="s">
        <v>477</v>
      </c>
      <c r="D9" s="422"/>
      <c r="E9" s="398"/>
      <c r="F9" s="96"/>
      <c r="G9" s="116" t="str">
        <f>G8</f>
        <v>SKIP</v>
      </c>
      <c r="H9" s="487" t="s">
        <v>6155</v>
      </c>
      <c r="I9" s="36"/>
      <c r="J9" s="36"/>
      <c r="K9" s="36"/>
      <c r="L9" s="36"/>
    </row>
    <row r="10" spans="2:12" s="1" customFormat="1" ht="13.5" customHeight="1" x14ac:dyDescent="0.25">
      <c r="B10" s="443"/>
      <c r="C10" s="89" t="s">
        <v>478</v>
      </c>
      <c r="D10" s="422"/>
      <c r="E10" s="424"/>
      <c r="F10" s="425"/>
      <c r="G10" s="116">
        <v>45296</v>
      </c>
      <c r="H10" s="457"/>
      <c r="I10" s="36"/>
      <c r="J10" s="36"/>
      <c r="K10" s="36"/>
      <c r="L10" s="36"/>
    </row>
    <row r="11" spans="2:12" s="1" customFormat="1" ht="21.65" customHeight="1" x14ac:dyDescent="0.25">
      <c r="B11" s="491" t="s">
        <v>9035</v>
      </c>
      <c r="C11" s="95" t="s">
        <v>479</v>
      </c>
      <c r="D11" s="422"/>
      <c r="E11" s="424"/>
      <c r="F11" s="425"/>
      <c r="G11" s="116">
        <f>G10</f>
        <v>45296</v>
      </c>
      <c r="H11" s="487"/>
      <c r="I11" s="36"/>
      <c r="J11" s="36"/>
      <c r="K11" s="36"/>
      <c r="L11" s="36"/>
    </row>
    <row r="12" spans="2:12" s="1" customFormat="1" ht="13.5" customHeight="1" x14ac:dyDescent="0.25">
      <c r="B12" s="450" t="s">
        <v>9029</v>
      </c>
      <c r="C12" s="89"/>
      <c r="D12" s="397"/>
      <c r="E12" s="398"/>
      <c r="F12" s="96"/>
      <c r="G12" s="116"/>
      <c r="H12" s="493"/>
      <c r="I12" s="36"/>
      <c r="J12" s="36"/>
      <c r="K12" s="36"/>
      <c r="L12" s="36"/>
    </row>
    <row r="13" spans="2:12" s="1" customFormat="1" ht="13.5" customHeight="1" x14ac:dyDescent="0.25">
      <c r="B13" s="451" t="s">
        <v>9030</v>
      </c>
      <c r="C13" s="94" t="s">
        <v>481</v>
      </c>
      <c r="D13" s="475"/>
      <c r="E13" s="476"/>
      <c r="F13" s="245"/>
      <c r="G13" s="150" t="s">
        <v>8978</v>
      </c>
      <c r="H13" s="49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39" t="s">
        <v>19</v>
      </c>
      <c r="C15" s="81" t="s">
        <v>481</v>
      </c>
      <c r="D15" s="402"/>
      <c r="E15" s="81"/>
      <c r="F15" s="419"/>
      <c r="G15" s="149" t="s">
        <v>419</v>
      </c>
      <c r="H15" s="483" t="s">
        <v>8952</v>
      </c>
      <c r="I15" s="36"/>
      <c r="J15" s="36"/>
      <c r="K15" s="36"/>
      <c r="L15" s="36"/>
    </row>
    <row r="16" spans="2:12" s="1" customFormat="1" ht="13.5" customHeight="1" x14ac:dyDescent="0.25">
      <c r="B16" s="440" t="s">
        <v>8979</v>
      </c>
      <c r="C16" s="85"/>
      <c r="D16" s="397"/>
      <c r="E16" s="398"/>
      <c r="F16" s="96"/>
      <c r="G16" s="116"/>
      <c r="H16" s="484" t="s">
        <v>2343</v>
      </c>
      <c r="I16" s="36"/>
      <c r="J16" s="36"/>
      <c r="K16" s="36"/>
      <c r="L16" s="36"/>
    </row>
    <row r="17" spans="2:12" s="1" customFormat="1" ht="13.25" customHeight="1" x14ac:dyDescent="0.25">
      <c r="B17" s="449" t="s">
        <v>8980</v>
      </c>
      <c r="C17" s="85" t="s">
        <v>8</v>
      </c>
      <c r="D17" s="404"/>
      <c r="E17" s="398"/>
      <c r="F17" s="96"/>
      <c r="G17" s="116" t="s">
        <v>36</v>
      </c>
      <c r="H17" s="485"/>
      <c r="I17" s="36"/>
      <c r="J17" s="36"/>
      <c r="K17" s="36"/>
      <c r="L17" s="36"/>
    </row>
    <row r="18" spans="2:12" s="1" customFormat="1" ht="13.25" customHeight="1" x14ac:dyDescent="0.25">
      <c r="B18" s="449"/>
      <c r="C18" s="95" t="s">
        <v>1313</v>
      </c>
      <c r="D18" s="404"/>
      <c r="E18" s="398"/>
      <c r="F18" s="96"/>
      <c r="G18" s="116" t="s">
        <v>36</v>
      </c>
      <c r="H18" s="484"/>
      <c r="I18" s="36"/>
      <c r="J18" s="36"/>
      <c r="K18" s="36"/>
      <c r="L18" s="36"/>
    </row>
    <row r="19" spans="2:12" s="1" customFormat="1" ht="13.25" customHeight="1" x14ac:dyDescent="0.25">
      <c r="B19" s="449"/>
      <c r="C19" s="85" t="s">
        <v>477</v>
      </c>
      <c r="D19" s="404"/>
      <c r="E19" s="398"/>
      <c r="F19" s="96"/>
      <c r="G19" s="116" t="s">
        <v>36</v>
      </c>
      <c r="H19" s="485" t="s">
        <v>6155</v>
      </c>
      <c r="I19" s="36"/>
      <c r="J19" s="36"/>
      <c r="K19" s="36"/>
      <c r="L19" s="36"/>
    </row>
    <row r="20" spans="2:12" s="1" customFormat="1" ht="13.5" customHeight="1" x14ac:dyDescent="0.25">
      <c r="B20" s="443"/>
      <c r="C20" s="85" t="s">
        <v>479</v>
      </c>
      <c r="D20" s="404"/>
      <c r="E20" s="405"/>
      <c r="F20" s="96"/>
      <c r="G20" s="116" t="s">
        <v>36</v>
      </c>
      <c r="H20" s="487"/>
      <c r="I20" s="36"/>
      <c r="J20" s="36"/>
      <c r="K20" s="36"/>
      <c r="L20" s="36"/>
    </row>
    <row r="21" spans="2:12" s="1" customFormat="1" ht="13.5" customHeight="1" x14ac:dyDescent="0.25">
      <c r="B21" s="443"/>
      <c r="C21" s="85" t="s">
        <v>1314</v>
      </c>
      <c r="D21" s="404"/>
      <c r="E21" s="405"/>
      <c r="F21" s="406"/>
      <c r="G21" s="116" t="s">
        <v>36</v>
      </c>
      <c r="H21" s="485"/>
      <c r="I21" s="36"/>
      <c r="J21" s="36"/>
      <c r="K21" s="36"/>
      <c r="L21" s="36"/>
    </row>
    <row r="22" spans="2:12" s="1" customFormat="1" ht="13.5" customHeight="1" x14ac:dyDescent="0.25">
      <c r="B22" s="443" t="str">
        <f>$B$12</f>
        <v>USD: JPY158.43-</v>
      </c>
      <c r="C22" s="100"/>
      <c r="D22" s="404"/>
      <c r="E22" s="405"/>
      <c r="F22" s="235"/>
      <c r="G22" s="116"/>
      <c r="H22" s="488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13"/>
      <c r="E23" s="413"/>
      <c r="F23" s="111"/>
      <c r="G23" s="150" t="s">
        <v>36</v>
      </c>
      <c r="H23" s="48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391" t="s">
        <v>9021</v>
      </c>
      <c r="E26" s="392" t="s">
        <v>9022</v>
      </c>
      <c r="F26" s="152" t="s">
        <v>9023</v>
      </c>
      <c r="G26" s="42">
        <v>45650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97" t="s">
        <v>9073</v>
      </c>
      <c r="E28" s="398" t="s">
        <v>9075</v>
      </c>
      <c r="F28" s="96" t="s">
        <v>9076</v>
      </c>
      <c r="G28" s="42">
        <f>G27+2</f>
        <v>45654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176" t="s">
        <v>9005</v>
      </c>
      <c r="D29" s="407" t="s">
        <v>9078</v>
      </c>
      <c r="E29" s="456" t="s">
        <v>7815</v>
      </c>
      <c r="F29" s="99" t="s">
        <v>8766</v>
      </c>
      <c r="G29" s="129">
        <f>G28+3</f>
        <v>45657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7862</v>
      </c>
      <c r="D31" s="397" t="s">
        <v>9103</v>
      </c>
      <c r="E31" s="398" t="s">
        <v>9104</v>
      </c>
      <c r="F31" s="96" t="s">
        <v>9105</v>
      </c>
      <c r="G31" s="42">
        <f>G28+7</f>
        <v>45661</v>
      </c>
      <c r="H31" s="27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97"/>
      <c r="E32" s="398"/>
      <c r="F32" s="96"/>
      <c r="G32" s="119" t="s">
        <v>8982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/>
      <c r="E33" s="398"/>
      <c r="F33" s="96"/>
      <c r="G33" s="119" t="s">
        <v>8981</v>
      </c>
      <c r="H33" s="163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97"/>
      <c r="E34" s="398"/>
      <c r="F34" s="96"/>
      <c r="G34" s="119" t="s">
        <v>8983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22" t="s">
        <v>9038</v>
      </c>
      <c r="E35" s="424" t="s">
        <v>7221</v>
      </c>
      <c r="F35" s="96" t="s">
        <v>9100</v>
      </c>
      <c r="G35" s="42">
        <f>G31+1</f>
        <v>45662</v>
      </c>
      <c r="H35" s="262"/>
      <c r="I35" s="36"/>
      <c r="J35" s="36"/>
      <c r="K35" s="36"/>
      <c r="L35" s="36"/>
    </row>
    <row r="36" spans="2:23" s="1" customFormat="1" ht="13.25" customHeight="1" x14ac:dyDescent="0.25">
      <c r="B36" s="24"/>
      <c r="C36" s="176" t="s">
        <v>8984</v>
      </c>
      <c r="D36" s="397" t="s">
        <v>6924</v>
      </c>
      <c r="E36" s="398" t="s">
        <v>9114</v>
      </c>
      <c r="F36" s="96" t="s">
        <v>9113</v>
      </c>
      <c r="G36" s="129">
        <f>G31+1</f>
        <v>45662</v>
      </c>
      <c r="H36" s="163" t="s">
        <v>8985</v>
      </c>
      <c r="I36" s="36"/>
      <c r="J36" s="36"/>
      <c r="K36" s="36"/>
      <c r="L36" s="36"/>
    </row>
    <row r="37" spans="2:23" s="1" customFormat="1" ht="17.399999999999999" customHeight="1" x14ac:dyDescent="0.25">
      <c r="B37" s="24"/>
      <c r="C37" s="85" t="s">
        <v>476</v>
      </c>
      <c r="D37" s="397" t="s">
        <v>9163</v>
      </c>
      <c r="E37" s="456" t="s">
        <v>9164</v>
      </c>
      <c r="F37" s="96" t="s">
        <v>9165</v>
      </c>
      <c r="G37" s="42">
        <f>G35+1</f>
        <v>45663</v>
      </c>
      <c r="H37" s="541"/>
      <c r="I37" s="36"/>
      <c r="J37" s="36"/>
      <c r="K37" s="36"/>
      <c r="L37" s="36"/>
    </row>
    <row r="38" spans="2:23" s="1" customFormat="1" ht="28.75" customHeight="1" x14ac:dyDescent="0.25">
      <c r="B38" s="24"/>
      <c r="D38" s="385"/>
      <c r="E38" s="386"/>
      <c r="F38" s="393"/>
      <c r="G38" s="49"/>
      <c r="H38" s="541" t="s">
        <v>9174</v>
      </c>
      <c r="I38" s="36"/>
      <c r="J38" s="36"/>
      <c r="K38" s="36"/>
      <c r="L38" s="36"/>
      <c r="W38" s="118"/>
    </row>
    <row r="39" spans="2:23" s="1" customFormat="1" ht="24" customHeight="1" x14ac:dyDescent="0.25">
      <c r="B39" s="495" t="s">
        <v>9036</v>
      </c>
      <c r="C39" s="135" t="s">
        <v>539</v>
      </c>
      <c r="D39" s="426" t="s">
        <v>7619</v>
      </c>
      <c r="E39" s="392" t="s">
        <v>9197</v>
      </c>
      <c r="F39" s="152" t="s">
        <v>9198</v>
      </c>
      <c r="G39" s="258">
        <f>G37+2</f>
        <v>45665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08" t="str">
        <f>$B$12</f>
        <v>USD: JPY158.43-</v>
      </c>
      <c r="C40" s="85" t="s">
        <v>540</v>
      </c>
      <c r="D40" s="397" t="s">
        <v>9190</v>
      </c>
      <c r="E40" s="398" t="s">
        <v>9191</v>
      </c>
      <c r="F40" s="96" t="s">
        <v>9192</v>
      </c>
      <c r="G40" s="42">
        <f>G39+1</f>
        <v>45666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43" t="s">
        <v>541</v>
      </c>
      <c r="D41" s="399" t="s">
        <v>9221</v>
      </c>
      <c r="E41" s="418" t="s">
        <v>9222</v>
      </c>
      <c r="F41" s="245" t="s">
        <v>9220</v>
      </c>
      <c r="G41" s="76">
        <f>G40+2</f>
        <v>45668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4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73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8"/>
      <c r="E55" s="118"/>
      <c r="F55" s="2"/>
      <c r="G55" s="3"/>
    </row>
    <row r="56" spans="1:47" s="1" customFormat="1" ht="13.5" customHeight="1" x14ac:dyDescent="0.25">
      <c r="D56" s="118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0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87EF5-7BF1-44B9-A52F-F12CDC93DBF3}">
  <sheetPr>
    <pageSetUpPr fitToPage="1"/>
  </sheetPr>
  <dimension ref="A1:AX7697"/>
  <sheetViews>
    <sheetView tabSelected="1" zoomScale="75" zoomScaleNormal="75" workbookViewId="0">
      <selection activeCell="B16" sqref="B16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0</v>
      </c>
      <c r="C1" s="591"/>
      <c r="D1" s="9"/>
      <c r="E1" s="9"/>
      <c r="F1" s="9"/>
      <c r="G1" s="9"/>
      <c r="H1" s="9"/>
      <c r="I1" s="592">
        <v>45772.354166666664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1041</v>
      </c>
      <c r="C2" s="593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4" t="s">
        <v>12</v>
      </c>
      <c r="E4" s="595"/>
      <c r="F4" s="594" t="s">
        <v>13</v>
      </c>
      <c r="G4" s="595"/>
      <c r="H4" s="596" t="s">
        <v>2</v>
      </c>
      <c r="I4" s="59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8" t="s">
        <v>481</v>
      </c>
      <c r="D5" s="383" t="s">
        <v>9357</v>
      </c>
      <c r="E5" s="507">
        <v>45772</v>
      </c>
      <c r="F5" s="576" t="s">
        <v>9339</v>
      </c>
      <c r="G5" s="565">
        <v>45772</v>
      </c>
      <c r="H5" s="577" t="s">
        <v>9785</v>
      </c>
      <c r="I5" s="565">
        <v>45773</v>
      </c>
      <c r="J5" s="33">
        <v>45776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50" t="s">
        <v>476</v>
      </c>
      <c r="D8" s="387"/>
      <c r="E8" s="500"/>
      <c r="F8" s="387"/>
      <c r="G8" s="500"/>
      <c r="H8" s="387"/>
      <c r="I8" s="499"/>
      <c r="J8" s="42">
        <f>J5+2</f>
        <v>45778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49" t="s">
        <v>42</v>
      </c>
      <c r="D9" s="387"/>
      <c r="E9" s="497"/>
      <c r="F9" s="387"/>
      <c r="G9" s="497"/>
      <c r="H9" s="387"/>
      <c r="I9" s="496"/>
      <c r="J9" s="42">
        <f>J8+1</f>
        <v>45779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49" t="s">
        <v>477</v>
      </c>
      <c r="D10" s="480"/>
      <c r="E10" s="504"/>
      <c r="F10" s="387"/>
      <c r="G10" s="504"/>
      <c r="H10" s="387"/>
      <c r="I10" s="496"/>
      <c r="J10" s="42">
        <f>J9</f>
        <v>45779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49" t="s">
        <v>478</v>
      </c>
      <c r="D11" s="480"/>
      <c r="E11" s="504"/>
      <c r="F11" s="480"/>
      <c r="G11" s="504"/>
      <c r="H11" s="480"/>
      <c r="I11" s="503"/>
      <c r="J11" s="42">
        <f>J12</f>
        <v>45780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231" t="s">
        <v>479</v>
      </c>
      <c r="D12" s="480"/>
      <c r="E12" s="504"/>
      <c r="F12" s="480"/>
      <c r="G12" s="504"/>
      <c r="H12" s="480"/>
      <c r="I12" s="503"/>
      <c r="J12" s="42">
        <f>J10+1</f>
        <v>45780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9852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9914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9915</v>
      </c>
      <c r="C15" s="55" t="s">
        <v>481</v>
      </c>
      <c r="D15" s="526"/>
      <c r="E15" s="527"/>
      <c r="F15" s="526"/>
      <c r="G15" s="528"/>
      <c r="H15" s="396"/>
      <c r="I15" s="529"/>
      <c r="J15" s="34">
        <f>J5+7</f>
        <v>45783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4" t="s">
        <v>12</v>
      </c>
      <c r="E17" s="595"/>
      <c r="F17" s="594" t="s">
        <v>13</v>
      </c>
      <c r="G17" s="595"/>
      <c r="H17" s="596" t="s">
        <v>2</v>
      </c>
      <c r="I17" s="59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228" t="s">
        <v>481</v>
      </c>
      <c r="D18" s="389"/>
      <c r="E18" s="510"/>
      <c r="F18" s="389"/>
      <c r="G18" s="509"/>
      <c r="H18" s="390"/>
      <c r="I18" s="509"/>
      <c r="J18" s="33">
        <v>45773</v>
      </c>
      <c r="K18" s="268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 t="s">
        <v>9855</v>
      </c>
      <c r="C20" s="50"/>
      <c r="D20" s="387"/>
      <c r="E20" s="497"/>
      <c r="F20" s="387"/>
      <c r="G20" s="496"/>
      <c r="H20" s="384"/>
      <c r="I20" s="496"/>
      <c r="J20" s="42"/>
      <c r="K20" s="253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50"/>
      <c r="C21" s="231" t="s">
        <v>5</v>
      </c>
      <c r="D21" s="387"/>
      <c r="E21" s="500"/>
      <c r="F21" s="387"/>
      <c r="G21" s="496"/>
      <c r="H21" s="384"/>
      <c r="I21" s="496"/>
      <c r="J21" s="42">
        <f>J18+3</f>
        <v>45776</v>
      </c>
      <c r="K21" s="253"/>
      <c r="L21" s="36"/>
      <c r="M21" s="36"/>
      <c r="N21" s="36"/>
      <c r="O21" s="36"/>
    </row>
    <row r="22" spans="2:15" s="1" customFormat="1" ht="13.25" customHeight="1" x14ac:dyDescent="0.25">
      <c r="B22" s="550"/>
      <c r="C22" s="50" t="s">
        <v>8</v>
      </c>
      <c r="D22" s="387"/>
      <c r="E22" s="500"/>
      <c r="F22" s="387"/>
      <c r="G22" s="496"/>
      <c r="H22" s="384"/>
      <c r="I22" s="496"/>
      <c r="J22" s="42">
        <f>J21</f>
        <v>45776</v>
      </c>
      <c r="K22" s="166"/>
      <c r="L22" s="36"/>
      <c r="M22" s="36"/>
      <c r="N22" s="36"/>
      <c r="O22" s="36"/>
    </row>
    <row r="23" spans="2:15" s="1" customFormat="1" ht="13.25" customHeight="1" x14ac:dyDescent="0.25">
      <c r="B23" s="26"/>
      <c r="C23" s="50" t="s">
        <v>7</v>
      </c>
      <c r="D23" s="387"/>
      <c r="E23" s="500"/>
      <c r="F23" s="387"/>
      <c r="G23" s="496"/>
      <c r="H23" s="384"/>
      <c r="I23" s="496"/>
      <c r="J23" s="42">
        <f>J21</f>
        <v>45776</v>
      </c>
      <c r="K23" s="255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50" t="s">
        <v>6</v>
      </c>
      <c r="D24" s="387"/>
      <c r="E24" s="500"/>
      <c r="F24" s="387"/>
      <c r="G24" s="499"/>
      <c r="H24" s="384"/>
      <c r="I24" s="496"/>
      <c r="J24" s="42">
        <f>J23+1</f>
        <v>45777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 t="s">
        <v>26</v>
      </c>
      <c r="D25" s="387"/>
      <c r="E25" s="500"/>
      <c r="F25" s="387"/>
      <c r="G25" s="499"/>
      <c r="H25" s="384"/>
      <c r="I25" s="499"/>
      <c r="J25" s="42">
        <f>J24</f>
        <v>45777</v>
      </c>
      <c r="K25" s="166"/>
      <c r="L25" s="36"/>
      <c r="M25" s="36"/>
      <c r="N25" s="36"/>
      <c r="O25" s="36"/>
    </row>
    <row r="26" spans="2:15" s="1" customFormat="1" ht="13.5" customHeight="1" x14ac:dyDescent="0.25">
      <c r="B26" s="251"/>
      <c r="C26" s="50"/>
      <c r="D26" s="387"/>
      <c r="E26" s="500"/>
      <c r="F26" s="387"/>
      <c r="G26" s="499"/>
      <c r="H26" s="387"/>
      <c r="I26" s="499"/>
      <c r="J26" s="42"/>
      <c r="K26" s="166"/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JPY143.96-</v>
      </c>
      <c r="C27" s="52"/>
      <c r="D27" s="387"/>
      <c r="E27" s="500"/>
      <c r="F27" s="387"/>
      <c r="G27" s="499"/>
      <c r="H27" s="387"/>
      <c r="I27" s="499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JPY19.89-</v>
      </c>
      <c r="C28" s="44" t="s">
        <v>481</v>
      </c>
      <c r="D28" s="388"/>
      <c r="E28" s="530"/>
      <c r="F28" s="531"/>
      <c r="G28" s="532"/>
      <c r="H28" s="388"/>
      <c r="I28" s="532"/>
      <c r="J28" s="34">
        <f>J18+7</f>
        <v>45780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4" t="s">
        <v>12</v>
      </c>
      <c r="E30" s="595"/>
      <c r="F30" s="594" t="s">
        <v>13</v>
      </c>
      <c r="G30" s="595"/>
      <c r="H30" s="596" t="s">
        <v>2</v>
      </c>
      <c r="I30" s="597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9" t="s">
        <v>20</v>
      </c>
      <c r="C31" s="73"/>
      <c r="D31" s="389"/>
      <c r="E31" s="510"/>
      <c r="F31" s="389"/>
      <c r="G31" s="509"/>
      <c r="H31" s="390"/>
      <c r="I31" s="509"/>
      <c r="J31" s="79"/>
      <c r="K31" s="264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5" t="s">
        <v>539</v>
      </c>
      <c r="D32" s="391" t="s">
        <v>9911</v>
      </c>
      <c r="E32" s="514">
        <v>45767</v>
      </c>
      <c r="F32" s="391" t="s">
        <v>9912</v>
      </c>
      <c r="G32" s="516">
        <v>45769</v>
      </c>
      <c r="H32" s="392" t="s">
        <v>9740</v>
      </c>
      <c r="I32" s="516">
        <v>45769</v>
      </c>
      <c r="J32" s="42">
        <v>45769</v>
      </c>
      <c r="K32" s="163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97" t="s">
        <v>9913</v>
      </c>
      <c r="E33" s="517">
        <v>45770</v>
      </c>
      <c r="F33" s="397" t="s">
        <v>9403</v>
      </c>
      <c r="G33" s="518">
        <v>45770</v>
      </c>
      <c r="H33" s="398" t="s">
        <v>9908</v>
      </c>
      <c r="I33" s="518">
        <v>45771</v>
      </c>
      <c r="J33" s="42">
        <f>J32+2</f>
        <v>45771</v>
      </c>
      <c r="K33" s="255"/>
      <c r="L33" s="36"/>
      <c r="M33" s="36"/>
      <c r="N33" s="36"/>
      <c r="O33" s="36"/>
    </row>
    <row r="34" spans="2:26" s="1" customFormat="1" ht="13.5" customHeight="1" x14ac:dyDescent="0.25">
      <c r="B34" s="26"/>
      <c r="C34" s="50" t="s">
        <v>541</v>
      </c>
      <c r="D34" s="387" t="s">
        <v>9601</v>
      </c>
      <c r="E34" s="497">
        <v>45772</v>
      </c>
      <c r="F34" s="387"/>
      <c r="G34" s="496"/>
      <c r="H34" s="384"/>
      <c r="I34" s="496"/>
      <c r="J34" s="42">
        <f>J33+2</f>
        <v>45773</v>
      </c>
      <c r="K34" s="172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83"/>
      <c r="E35" s="507"/>
      <c r="F35" s="508"/>
      <c r="G35" s="501"/>
      <c r="H35" s="506"/>
      <c r="I35" s="505"/>
      <c r="J35" s="42"/>
      <c r="K35" s="172"/>
      <c r="L35" s="36"/>
      <c r="M35" s="36"/>
      <c r="N35" s="36"/>
      <c r="O35" s="36"/>
    </row>
    <row r="36" spans="2:26" s="1" customFormat="1" ht="13.5" customHeight="1" x14ac:dyDescent="0.25">
      <c r="B36" s="251"/>
      <c r="C36" s="50"/>
      <c r="D36" s="383"/>
      <c r="E36" s="507"/>
      <c r="F36" s="508"/>
      <c r="G36" s="498"/>
      <c r="H36" s="506"/>
      <c r="I36" s="505"/>
      <c r="J36" s="42"/>
      <c r="K36" s="278"/>
      <c r="L36" s="36"/>
      <c r="M36" s="36"/>
      <c r="N36" s="36"/>
      <c r="O36" s="36"/>
    </row>
    <row r="37" spans="2:26" s="1" customFormat="1" ht="13.5" customHeight="1" x14ac:dyDescent="0.25">
      <c r="B37" s="251"/>
      <c r="C37" s="50" t="s">
        <v>7862</v>
      </c>
      <c r="D37" s="387"/>
      <c r="E37" s="497"/>
      <c r="F37" s="387"/>
      <c r="G37" s="496"/>
      <c r="H37" s="384"/>
      <c r="I37" s="496"/>
      <c r="J37" s="42">
        <f>J34+1</f>
        <v>45774</v>
      </c>
      <c r="K37" s="255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50" t="s">
        <v>477</v>
      </c>
      <c r="D38" s="387"/>
      <c r="E38" s="497"/>
      <c r="F38" s="387"/>
      <c r="G38" s="496"/>
      <c r="H38" s="384"/>
      <c r="I38" s="496"/>
      <c r="J38" s="42">
        <f>J37+1</f>
        <v>45775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50" t="s">
        <v>42</v>
      </c>
      <c r="D39" s="387"/>
      <c r="E39" s="497"/>
      <c r="F39" s="387"/>
      <c r="G39" s="496"/>
      <c r="H39" s="384"/>
      <c r="I39" s="496"/>
      <c r="J39" s="42">
        <f>J38+1</f>
        <v>45776</v>
      </c>
      <c r="K39" s="255"/>
      <c r="L39" s="36"/>
      <c r="M39" s="36"/>
      <c r="N39" s="36"/>
      <c r="O39" s="36"/>
    </row>
    <row r="40" spans="2:26" s="1" customFormat="1" ht="13.25" customHeight="1" x14ac:dyDescent="0.25">
      <c r="B40" s="24"/>
      <c r="C40" s="50" t="s">
        <v>1313</v>
      </c>
      <c r="D40" s="387"/>
      <c r="E40" s="497"/>
      <c r="F40" s="387"/>
      <c r="G40" s="496"/>
      <c r="H40" s="384"/>
      <c r="I40" s="496"/>
      <c r="J40" s="42">
        <f>J39</f>
        <v>45776</v>
      </c>
      <c r="K40" s="163"/>
      <c r="L40" s="36"/>
      <c r="M40" s="36"/>
      <c r="N40" s="36"/>
      <c r="O40" s="36"/>
    </row>
    <row r="41" spans="2:26" s="1" customFormat="1" ht="13.5" customHeight="1" x14ac:dyDescent="0.25">
      <c r="B41" s="24"/>
      <c r="C41" s="569" t="s">
        <v>479</v>
      </c>
      <c r="D41" s="480"/>
      <c r="E41" s="504"/>
      <c r="F41" s="480"/>
      <c r="G41" s="503"/>
      <c r="H41" s="384"/>
      <c r="I41" s="496"/>
      <c r="J41" s="42">
        <f>J40+1</f>
        <v>45777</v>
      </c>
      <c r="K41" s="278"/>
      <c r="L41" s="36"/>
      <c r="M41" s="36"/>
      <c r="N41" s="36"/>
      <c r="O41" s="36"/>
    </row>
    <row r="42" spans="2:26" s="1" customFormat="1" ht="13.5" customHeight="1" x14ac:dyDescent="0.25">
      <c r="B42" s="24"/>
      <c r="C42" s="50" t="s">
        <v>476</v>
      </c>
      <c r="D42" s="387"/>
      <c r="E42" s="497"/>
      <c r="F42" s="508"/>
      <c r="G42" s="498"/>
      <c r="H42" s="384"/>
      <c r="I42" s="496"/>
      <c r="J42" s="42">
        <f>J41+1</f>
        <v>45778</v>
      </c>
      <c r="K42" s="34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87"/>
      <c r="E43" s="497"/>
      <c r="F43" s="387"/>
      <c r="G43" s="496"/>
      <c r="H43" s="384"/>
      <c r="I43" s="496"/>
      <c r="J43" s="42"/>
      <c r="K43" s="342"/>
      <c r="L43" s="36"/>
      <c r="M43" s="36"/>
      <c r="N43" s="36"/>
      <c r="O43" s="36"/>
    </row>
    <row r="44" spans="2:26" s="1" customFormat="1" ht="13.25" customHeight="1" x14ac:dyDescent="0.25">
      <c r="B44" s="24"/>
      <c r="D44" s="387"/>
      <c r="E44" s="500"/>
      <c r="F44" s="387"/>
      <c r="G44" s="499"/>
      <c r="H44" s="5"/>
      <c r="I44" s="498"/>
      <c r="J44" s="49"/>
      <c r="K44" s="255"/>
      <c r="L44" s="36"/>
      <c r="M44" s="36"/>
      <c r="N44" s="36"/>
      <c r="O44" s="36"/>
      <c r="Z44" s="118"/>
    </row>
    <row r="45" spans="2:26" s="1" customFormat="1" ht="13.5" customHeight="1" x14ac:dyDescent="0.25">
      <c r="B45" s="24"/>
      <c r="C45" s="138" t="s">
        <v>539</v>
      </c>
      <c r="D45" s="570"/>
      <c r="E45" s="571"/>
      <c r="F45" s="564"/>
      <c r="G45" s="567"/>
      <c r="H45" s="394"/>
      <c r="I45" s="567"/>
      <c r="J45" s="133">
        <f>J42+5</f>
        <v>45783</v>
      </c>
      <c r="K45" s="163"/>
      <c r="L45" s="36"/>
      <c r="M45" s="36"/>
      <c r="N45" s="36"/>
      <c r="O45" s="36"/>
    </row>
    <row r="46" spans="2:26" s="1" customFormat="1" ht="13.5" customHeight="1" x14ac:dyDescent="0.25">
      <c r="B46" s="251" t="str">
        <f>$B$14</f>
        <v>USD: JPY143.96-</v>
      </c>
      <c r="C46" s="50" t="s">
        <v>540</v>
      </c>
      <c r="D46" s="387"/>
      <c r="E46" s="497"/>
      <c r="F46" s="387"/>
      <c r="G46" s="496"/>
      <c r="H46" s="384"/>
      <c r="I46" s="496"/>
      <c r="J46" s="42">
        <f>J45+1</f>
        <v>45784</v>
      </c>
      <c r="K46" s="163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JPY19.89-</v>
      </c>
      <c r="C47" s="45" t="s">
        <v>541</v>
      </c>
      <c r="D47" s="395"/>
      <c r="E47" s="572"/>
      <c r="F47" s="395"/>
      <c r="G47" s="529"/>
      <c r="H47" s="396"/>
      <c r="I47" s="529"/>
      <c r="J47" s="76">
        <f>J46+3</f>
        <v>45787</v>
      </c>
      <c r="K47" s="164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4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73"/>
      <c r="G51" s="473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8"/>
      <c r="E61" s="118"/>
      <c r="F61" s="118"/>
      <c r="G61" s="118"/>
      <c r="H61" s="2"/>
      <c r="I61" s="2"/>
      <c r="J61" s="3"/>
    </row>
    <row r="62" spans="1:50" s="1" customFormat="1" ht="13.5" customHeight="1" x14ac:dyDescent="0.25">
      <c r="D62" s="118"/>
      <c r="E62" s="118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733A4682-EBA4-4111-BAB2-443AEDB77EFA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U7689"/>
  <sheetViews>
    <sheetView zoomScale="80" zoomScaleNormal="80" workbookViewId="0">
      <selection activeCell="D2" sqref="D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45663.354166666664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53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8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25" customHeight="1" x14ac:dyDescent="0.25">
      <c r="B7" s="26" t="s">
        <v>8769</v>
      </c>
      <c r="C7" s="85" t="s">
        <v>476</v>
      </c>
      <c r="D7" s="404" t="s">
        <v>9039</v>
      </c>
      <c r="E7" s="405" t="s">
        <v>9040</v>
      </c>
      <c r="F7" s="406" t="s">
        <v>9037</v>
      </c>
      <c r="G7" s="42">
        <f>G5+2</f>
        <v>45652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422" t="s">
        <v>9063</v>
      </c>
      <c r="E8" s="398" t="s">
        <v>9063</v>
      </c>
      <c r="F8" s="96" t="s">
        <v>9064</v>
      </c>
      <c r="G8" s="42">
        <f>G10</f>
        <v>45653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478</v>
      </c>
      <c r="D9" s="422" t="s">
        <v>9065</v>
      </c>
      <c r="E9" s="424" t="s">
        <v>9017</v>
      </c>
      <c r="F9" s="425" t="s">
        <v>9066</v>
      </c>
      <c r="G9" s="42">
        <f>G11</f>
        <v>45654</v>
      </c>
      <c r="H9" s="255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42</v>
      </c>
      <c r="D10" s="397" t="s">
        <v>9067</v>
      </c>
      <c r="E10" s="398" t="s">
        <v>9068</v>
      </c>
      <c r="F10" s="96" t="s">
        <v>9069</v>
      </c>
      <c r="G10" s="42">
        <f>G7+1</f>
        <v>45653</v>
      </c>
      <c r="H10" s="163" t="s">
        <v>9004</v>
      </c>
      <c r="I10" s="36"/>
      <c r="J10" s="36"/>
      <c r="K10" s="36"/>
      <c r="L10" s="36"/>
    </row>
    <row r="11" spans="2:12" s="1" customFormat="1" ht="21.65" customHeight="1" x14ac:dyDescent="0.25">
      <c r="B11" s="472" t="s">
        <v>8951</v>
      </c>
      <c r="C11" s="95" t="s">
        <v>479</v>
      </c>
      <c r="D11" s="422" t="s">
        <v>9070</v>
      </c>
      <c r="E11" s="424" t="s">
        <v>9071</v>
      </c>
      <c r="F11" s="425" t="s">
        <v>6826</v>
      </c>
      <c r="G11" s="42">
        <f>G8+1</f>
        <v>45654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9033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8969</v>
      </c>
      <c r="C13" s="94" t="s">
        <v>481</v>
      </c>
      <c r="D13" s="475" t="s">
        <v>9083</v>
      </c>
      <c r="E13" s="476" t="s">
        <v>9108</v>
      </c>
      <c r="F13" s="245" t="s">
        <v>9109</v>
      </c>
      <c r="G13" s="34">
        <f>G11+7</f>
        <v>45661</v>
      </c>
      <c r="H13" s="164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8974</v>
      </c>
      <c r="E15" s="81" t="s">
        <v>8973</v>
      </c>
      <c r="F15" s="419" t="s">
        <v>8956</v>
      </c>
      <c r="G15" s="33">
        <v>45647</v>
      </c>
      <c r="H15" s="268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87"/>
      <c r="E16" s="384"/>
      <c r="F16" s="58"/>
      <c r="G16" s="42"/>
      <c r="H16" s="253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404" t="s">
        <v>9006</v>
      </c>
      <c r="E17" s="405" t="s">
        <v>9007</v>
      </c>
      <c r="F17" s="96" t="s">
        <v>9008</v>
      </c>
      <c r="G17" s="42">
        <f>G19+1</f>
        <v>45651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1314</v>
      </c>
      <c r="D18" s="404" t="s">
        <v>8993</v>
      </c>
      <c r="E18" s="405" t="s">
        <v>8987</v>
      </c>
      <c r="F18" s="406" t="s">
        <v>9034</v>
      </c>
      <c r="G18" s="42">
        <f>G17</f>
        <v>45651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9027</v>
      </c>
      <c r="E19" s="398" t="s">
        <v>9003</v>
      </c>
      <c r="F19" s="96" t="s">
        <v>9028</v>
      </c>
      <c r="G19" s="42">
        <f>G15+3</f>
        <v>45650</v>
      </c>
      <c r="H19" s="166" t="s">
        <v>6155</v>
      </c>
      <c r="I19" s="36"/>
      <c r="J19" s="36"/>
      <c r="K19" s="36"/>
      <c r="L19" s="36"/>
    </row>
    <row r="20" spans="2:12" s="1" customFormat="1" ht="13.25" customHeight="1" x14ac:dyDescent="0.25">
      <c r="B20" s="26"/>
      <c r="C20" s="95" t="s">
        <v>1313</v>
      </c>
      <c r="D20" s="404" t="s">
        <v>6479</v>
      </c>
      <c r="E20" s="398" t="s">
        <v>9041</v>
      </c>
      <c r="F20" s="96" t="s">
        <v>9042</v>
      </c>
      <c r="G20" s="42">
        <f>G19</f>
        <v>45650</v>
      </c>
      <c r="H20" s="253"/>
      <c r="I20" s="36"/>
      <c r="J20" s="36"/>
      <c r="K20" s="36"/>
      <c r="L20" s="36"/>
    </row>
    <row r="21" spans="2:12" s="1" customFormat="1" ht="13.25" customHeight="1" x14ac:dyDescent="0.25">
      <c r="B21" s="26"/>
      <c r="C21" s="85" t="s">
        <v>8</v>
      </c>
      <c r="D21" s="404" t="s">
        <v>9059</v>
      </c>
      <c r="E21" s="398" t="s">
        <v>9060</v>
      </c>
      <c r="F21" s="96" t="s">
        <v>8713</v>
      </c>
      <c r="G21" s="42">
        <f>G19</f>
        <v>45650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JPY155.94-</v>
      </c>
      <c r="C22" s="52"/>
      <c r="D22" s="385"/>
      <c r="E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13" t="s">
        <v>9061</v>
      </c>
      <c r="E23" s="413" t="s">
        <v>9081</v>
      </c>
      <c r="F23" s="111" t="s">
        <v>9082</v>
      </c>
      <c r="G23" s="34">
        <f>G20+4</f>
        <v>45654</v>
      </c>
      <c r="H23" s="474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391" t="s">
        <v>8922</v>
      </c>
      <c r="E26" s="392" t="s">
        <v>8923</v>
      </c>
      <c r="F26" s="152" t="s">
        <v>8921</v>
      </c>
      <c r="G26" s="42">
        <v>45643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97" t="s">
        <v>8945</v>
      </c>
      <c r="E28" s="398" t="s">
        <v>8964</v>
      </c>
      <c r="F28" s="96" t="s">
        <v>8966</v>
      </c>
      <c r="G28" s="42">
        <f>G27+2</f>
        <v>45647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8970</v>
      </c>
      <c r="E30" s="398" t="s">
        <v>8971</v>
      </c>
      <c r="F30" s="96" t="s">
        <v>8342</v>
      </c>
      <c r="G30" s="42">
        <f>+G28+1</f>
        <v>45648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97" t="s">
        <v>6802</v>
      </c>
      <c r="E31" s="398" t="s">
        <v>8990</v>
      </c>
      <c r="F31" s="96" t="s">
        <v>8991</v>
      </c>
      <c r="G31" s="42">
        <f>G33</f>
        <v>45650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7095</v>
      </c>
      <c r="E32" s="398" t="s">
        <v>9000</v>
      </c>
      <c r="F32" s="96" t="s">
        <v>9001</v>
      </c>
      <c r="G32" s="42">
        <f>G30+1</f>
        <v>45649</v>
      </c>
      <c r="H32" s="163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8986</v>
      </c>
      <c r="E33" s="398" t="s">
        <v>8989</v>
      </c>
      <c r="F33" s="96" t="s">
        <v>8988</v>
      </c>
      <c r="G33" s="42">
        <f>G32+1</f>
        <v>45650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22" t="s">
        <v>9014</v>
      </c>
      <c r="E34" s="424" t="s">
        <v>9015</v>
      </c>
      <c r="F34" s="96" t="s">
        <v>9016</v>
      </c>
      <c r="G34" s="42">
        <f>G33+1</f>
        <v>45651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9031</v>
      </c>
      <c r="E35" s="409" t="s">
        <v>9032</v>
      </c>
      <c r="F35" s="96" t="s">
        <v>7127</v>
      </c>
      <c r="G35" s="42">
        <f>G34+1</f>
        <v>45652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9072</v>
      </c>
      <c r="E37" s="392" t="s">
        <v>9085</v>
      </c>
      <c r="F37" s="152" t="s">
        <v>6875</v>
      </c>
      <c r="G37" s="133">
        <f>G38-1</f>
        <v>45657</v>
      </c>
      <c r="H37" s="163" t="s">
        <v>9089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JPY155.94-</v>
      </c>
      <c r="C38" s="85" t="s">
        <v>540</v>
      </c>
      <c r="D38" s="397" t="s">
        <v>9091</v>
      </c>
      <c r="E38" s="398" t="s">
        <v>9094</v>
      </c>
      <c r="F38" s="96" t="s">
        <v>9095</v>
      </c>
      <c r="G38" s="42">
        <f>G34+7</f>
        <v>45658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43" t="s">
        <v>541</v>
      </c>
      <c r="D39" s="399" t="s">
        <v>6576</v>
      </c>
      <c r="E39" s="476" t="s">
        <v>7212</v>
      </c>
      <c r="F39" s="521" t="s">
        <v>9110</v>
      </c>
      <c r="G39" s="76">
        <f>G38+3</f>
        <v>45661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73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1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179687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45656.395833333336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5303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404" t="s">
        <v>8041</v>
      </c>
      <c r="E7" s="405" t="s">
        <v>8943</v>
      </c>
      <c r="F7" s="406" t="s">
        <v>8944</v>
      </c>
      <c r="G7" s="42">
        <f>G5+2</f>
        <v>45645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8935</v>
      </c>
      <c r="E8" s="398" t="s">
        <v>8949</v>
      </c>
      <c r="F8" s="96" t="s">
        <v>8936</v>
      </c>
      <c r="G8" s="42">
        <f>G7+1</f>
        <v>45646</v>
      </c>
      <c r="H8" s="163" t="s">
        <v>5488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477</v>
      </c>
      <c r="D9" s="422" t="s">
        <v>8953</v>
      </c>
      <c r="E9" s="398" t="s">
        <v>8954</v>
      </c>
      <c r="F9" s="96" t="s">
        <v>8955</v>
      </c>
      <c r="G9" s="42">
        <f>G8</f>
        <v>45646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420" t="s">
        <v>8876</v>
      </c>
      <c r="D10" s="422" t="s">
        <v>6734</v>
      </c>
      <c r="E10" s="398" t="s">
        <v>8967</v>
      </c>
      <c r="F10" s="96" t="s">
        <v>8968</v>
      </c>
      <c r="G10" s="129">
        <f>G9</f>
        <v>45646</v>
      </c>
      <c r="H10" s="163" t="s">
        <v>8877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478</v>
      </c>
      <c r="D11" s="422" t="s">
        <v>8960</v>
      </c>
      <c r="E11" s="424" t="s">
        <v>8961</v>
      </c>
      <c r="F11" s="425" t="s">
        <v>8962</v>
      </c>
      <c r="G11" s="42">
        <f>G12</f>
        <v>45647</v>
      </c>
      <c r="H11" s="255"/>
      <c r="I11" s="36"/>
      <c r="J11" s="36"/>
      <c r="K11" s="36"/>
      <c r="L11" s="36"/>
    </row>
    <row r="12" spans="2:12" s="1" customFormat="1" ht="21.65" customHeight="1" x14ac:dyDescent="0.25">
      <c r="B12" s="472" t="s">
        <v>8950</v>
      </c>
      <c r="C12" s="95" t="s">
        <v>479</v>
      </c>
      <c r="D12" s="422" t="s">
        <v>8957</v>
      </c>
      <c r="E12" s="424" t="s">
        <v>8958</v>
      </c>
      <c r="F12" s="425" t="s">
        <v>8959</v>
      </c>
      <c r="G12" s="42">
        <f>G9+1</f>
        <v>45647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408" t="s">
        <v>8873</v>
      </c>
      <c r="C13" s="49"/>
      <c r="D13" s="387"/>
      <c r="E13" s="384"/>
      <c r="F13" s="58"/>
      <c r="G13" s="42"/>
      <c r="H13" s="252"/>
      <c r="I13" s="36"/>
      <c r="J13" s="36"/>
      <c r="K13" s="36"/>
      <c r="L13" s="36"/>
    </row>
    <row r="14" spans="2:12" s="1" customFormat="1" ht="13.5" customHeight="1" x14ac:dyDescent="0.25">
      <c r="B14" s="412" t="s">
        <v>8874</v>
      </c>
      <c r="C14" s="94" t="s">
        <v>481</v>
      </c>
      <c r="D14" s="475" t="s">
        <v>9009</v>
      </c>
      <c r="E14" s="476" t="s">
        <v>9011</v>
      </c>
      <c r="F14" s="245" t="s">
        <v>9013</v>
      </c>
      <c r="G14" s="34">
        <f>G5+7</f>
        <v>45650</v>
      </c>
      <c r="H14" s="16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39" t="s">
        <v>19</v>
      </c>
      <c r="C16" s="81" t="s">
        <v>481</v>
      </c>
      <c r="D16" s="402"/>
      <c r="E16" s="81"/>
      <c r="F16" s="419"/>
      <c r="G16" s="149">
        <v>45640</v>
      </c>
      <c r="H16" s="483"/>
      <c r="I16" s="36"/>
      <c r="J16" s="36"/>
      <c r="K16" s="36"/>
      <c r="L16" s="36"/>
    </row>
    <row r="17" spans="2:12" s="1" customFormat="1" ht="13.5" customHeight="1" x14ac:dyDescent="0.25">
      <c r="B17" s="440" t="s">
        <v>8859</v>
      </c>
      <c r="C17" s="85"/>
      <c r="D17" s="397"/>
      <c r="E17" s="398"/>
      <c r="F17" s="96"/>
      <c r="G17" s="116"/>
      <c r="H17" s="484" t="s">
        <v>8875</v>
      </c>
      <c r="I17" s="36"/>
      <c r="J17" s="36"/>
      <c r="K17" s="36"/>
      <c r="L17" s="36"/>
    </row>
    <row r="18" spans="2:12" s="1" customFormat="1" ht="13.25" customHeight="1" x14ac:dyDescent="0.25">
      <c r="B18" s="449" t="s">
        <v>3199</v>
      </c>
      <c r="C18" s="85" t="s">
        <v>8</v>
      </c>
      <c r="D18" s="404"/>
      <c r="E18" s="398"/>
      <c r="F18" s="96"/>
      <c r="G18" s="116">
        <f>G20</f>
        <v>45643</v>
      </c>
      <c r="H18" s="485"/>
      <c r="I18" s="36"/>
      <c r="J18" s="36"/>
      <c r="K18" s="36"/>
      <c r="L18" s="36"/>
    </row>
    <row r="19" spans="2:12" s="1" customFormat="1" ht="13.25" customHeight="1" x14ac:dyDescent="0.25">
      <c r="B19" s="449"/>
      <c r="C19" s="95" t="s">
        <v>1313</v>
      </c>
      <c r="D19" s="404"/>
      <c r="E19" s="398"/>
      <c r="F19" s="96"/>
      <c r="G19" s="116">
        <f>G20</f>
        <v>45643</v>
      </c>
      <c r="H19" s="484"/>
      <c r="I19" s="36"/>
      <c r="J19" s="36"/>
      <c r="K19" s="36"/>
      <c r="L19" s="36"/>
    </row>
    <row r="20" spans="2:12" s="1" customFormat="1" ht="13.25" customHeight="1" x14ac:dyDescent="0.25">
      <c r="B20" s="449"/>
      <c r="C20" s="85" t="s">
        <v>477</v>
      </c>
      <c r="D20" s="404"/>
      <c r="E20" s="398"/>
      <c r="F20" s="96"/>
      <c r="G20" s="116">
        <f>G16+3</f>
        <v>45643</v>
      </c>
      <c r="H20" s="485"/>
      <c r="I20" s="36"/>
      <c r="J20" s="36"/>
      <c r="K20" s="36"/>
      <c r="L20" s="36"/>
    </row>
    <row r="21" spans="2:12" s="1" customFormat="1" ht="13.5" customHeight="1" x14ac:dyDescent="0.25">
      <c r="B21" s="443"/>
      <c r="C21" s="85" t="s">
        <v>479</v>
      </c>
      <c r="D21" s="404"/>
      <c r="E21" s="405"/>
      <c r="F21" s="96"/>
      <c r="G21" s="116">
        <f>G20+1</f>
        <v>45644</v>
      </c>
      <c r="H21" s="487"/>
      <c r="I21" s="36"/>
      <c r="J21" s="36"/>
      <c r="K21" s="36"/>
      <c r="L21" s="36"/>
    </row>
    <row r="22" spans="2:12" s="1" customFormat="1" ht="13.5" customHeight="1" x14ac:dyDescent="0.25">
      <c r="B22" s="443"/>
      <c r="C22" s="85" t="s">
        <v>1314</v>
      </c>
      <c r="D22" s="404"/>
      <c r="E22" s="405"/>
      <c r="F22" s="406"/>
      <c r="G22" s="116">
        <f>G21</f>
        <v>45644</v>
      </c>
      <c r="H22" s="485"/>
      <c r="I22" s="36"/>
      <c r="J22" s="36"/>
      <c r="K22" s="36"/>
      <c r="L22" s="36"/>
    </row>
    <row r="23" spans="2:12" s="1" customFormat="1" ht="13.5" customHeight="1" x14ac:dyDescent="0.25">
      <c r="B23" s="443"/>
      <c r="C23" s="100"/>
      <c r="D23" s="404"/>
      <c r="E23" s="405"/>
      <c r="F23" s="405"/>
      <c r="G23" s="116"/>
      <c r="H23" s="488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13"/>
      <c r="E24" s="413"/>
      <c r="F24" s="111"/>
      <c r="G24" s="150">
        <f>G16+7</f>
        <v>45647</v>
      </c>
      <c r="H24" s="48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389"/>
      <c r="E26" s="390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5" t="s">
        <v>539</v>
      </c>
      <c r="D27" s="391" t="s">
        <v>8828</v>
      </c>
      <c r="E27" s="392" t="s">
        <v>8846</v>
      </c>
      <c r="F27" s="152" t="s">
        <v>8847</v>
      </c>
      <c r="G27" s="42">
        <v>45636</v>
      </c>
      <c r="H27" s="163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97" t="s">
        <v>8868</v>
      </c>
      <c r="E29" s="398" t="s">
        <v>8900</v>
      </c>
      <c r="F29" s="96" t="s">
        <v>8902</v>
      </c>
      <c r="G29" s="42">
        <f>G28+2</f>
        <v>45640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3" t="s">
        <v>7861</v>
      </c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7862</v>
      </c>
      <c r="D31" s="397" t="s">
        <v>8886</v>
      </c>
      <c r="E31" s="398" t="s">
        <v>8887</v>
      </c>
      <c r="F31" s="96" t="s">
        <v>8888</v>
      </c>
      <c r="G31" s="42">
        <f>+G29+1</f>
        <v>45641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8907</v>
      </c>
      <c r="E32" s="398" t="s">
        <v>8908</v>
      </c>
      <c r="F32" s="96" t="s">
        <v>6071</v>
      </c>
      <c r="G32" s="42">
        <f>G31+1</f>
        <v>45642</v>
      </c>
      <c r="H32" s="163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97" t="s">
        <v>8904</v>
      </c>
      <c r="E33" s="398" t="s">
        <v>8917</v>
      </c>
      <c r="F33" s="96" t="s">
        <v>8918</v>
      </c>
      <c r="G33" s="42">
        <f>G34</f>
        <v>45643</v>
      </c>
      <c r="H33" s="255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97" t="s">
        <v>8925</v>
      </c>
      <c r="E34" s="398" t="s">
        <v>8924</v>
      </c>
      <c r="F34" s="96" t="s">
        <v>8926</v>
      </c>
      <c r="G34" s="42">
        <f>G32+1</f>
        <v>45643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22" t="s">
        <v>8928</v>
      </c>
      <c r="E35" s="424" t="s">
        <v>8929</v>
      </c>
      <c r="F35" s="96" t="s">
        <v>8930</v>
      </c>
      <c r="G35" s="42">
        <f>G34+1</f>
        <v>45644</v>
      </c>
      <c r="H35" s="26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97" t="s">
        <v>8946</v>
      </c>
      <c r="E36" s="409" t="s">
        <v>8947</v>
      </c>
      <c r="F36" s="96" t="s">
        <v>8948</v>
      </c>
      <c r="G36" s="42">
        <f>G35+1</f>
        <v>45645</v>
      </c>
      <c r="H36" s="342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255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539</v>
      </c>
      <c r="D38" s="426" t="s">
        <v>8998</v>
      </c>
      <c r="E38" s="392" t="s">
        <v>8999</v>
      </c>
      <c r="F38" s="152" t="s">
        <v>8992</v>
      </c>
      <c r="G38" s="133">
        <f>G39-1</f>
        <v>45650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tr">
        <f>$B$13</f>
        <v>USD: JPY153.40-</v>
      </c>
      <c r="C39" s="85" t="s">
        <v>540</v>
      </c>
      <c r="D39" s="397" t="s">
        <v>9018</v>
      </c>
      <c r="E39" s="398" t="s">
        <v>9019</v>
      </c>
      <c r="F39" s="96" t="s">
        <v>9020</v>
      </c>
      <c r="G39" s="42">
        <f>G35+7</f>
        <v>45651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43" t="s">
        <v>541</v>
      </c>
      <c r="D40" s="399" t="s">
        <v>9074</v>
      </c>
      <c r="E40" s="418" t="s">
        <v>7777</v>
      </c>
      <c r="F40" s="245" t="s">
        <v>9077</v>
      </c>
      <c r="G40" s="76">
        <f>G39+3</f>
        <v>45654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73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8"/>
      <c r="E54" s="118"/>
      <c r="F54" s="2"/>
      <c r="G54" s="3"/>
    </row>
    <row r="55" spans="1:47" s="1" customFormat="1" ht="13.5" customHeight="1" x14ac:dyDescent="0.25">
      <c r="D55" s="118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12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45649.354166666664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5249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8"/>
      <c r="I5" s="36"/>
      <c r="J5" s="36"/>
      <c r="K5" s="36"/>
      <c r="L5" s="36"/>
    </row>
    <row r="6" spans="2:12" s="1" customFormat="1" ht="13.25" customHeight="1" x14ac:dyDescent="0.25">
      <c r="B6" s="21" t="s">
        <v>5430</v>
      </c>
      <c r="C6" s="50"/>
      <c r="D6" s="383"/>
      <c r="E6" s="384"/>
      <c r="F6" s="58"/>
      <c r="G6" s="42"/>
      <c r="H6" s="166" t="s">
        <v>8781</v>
      </c>
      <c r="I6" s="36"/>
      <c r="J6" s="36"/>
      <c r="K6" s="36"/>
      <c r="L6" s="36"/>
    </row>
    <row r="7" spans="2:12" s="1" customFormat="1" ht="13.25" customHeight="1" x14ac:dyDescent="0.25">
      <c r="B7" s="26" t="s">
        <v>8783</v>
      </c>
      <c r="C7" s="85" t="s">
        <v>8787</v>
      </c>
      <c r="D7" s="407" t="s">
        <v>8835</v>
      </c>
      <c r="E7" s="398" t="s">
        <v>8838</v>
      </c>
      <c r="F7" s="96" t="s">
        <v>8839</v>
      </c>
      <c r="G7" s="42">
        <f>G5+2</f>
        <v>45637</v>
      </c>
      <c r="H7" s="166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404" t="s">
        <v>8870</v>
      </c>
      <c r="E8" s="405" t="s">
        <v>8871</v>
      </c>
      <c r="F8" s="406" t="s">
        <v>8872</v>
      </c>
      <c r="G8" s="42">
        <f>G5+3</f>
        <v>45638</v>
      </c>
      <c r="H8" s="277"/>
      <c r="I8" s="36"/>
      <c r="J8" s="36"/>
      <c r="K8" s="36"/>
      <c r="L8" s="36"/>
    </row>
    <row r="9" spans="2:12" s="1" customFormat="1" ht="13.25" customHeight="1" x14ac:dyDescent="0.25">
      <c r="B9" s="21"/>
      <c r="C9" s="85" t="s">
        <v>8788</v>
      </c>
      <c r="D9" s="407" t="s">
        <v>8878</v>
      </c>
      <c r="E9" s="398" t="s">
        <v>8878</v>
      </c>
      <c r="F9" s="96" t="s">
        <v>8879</v>
      </c>
      <c r="G9" s="42">
        <f>G7</f>
        <v>45637</v>
      </c>
      <c r="H9" s="166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8784</v>
      </c>
      <c r="D10" s="422" t="s">
        <v>8880</v>
      </c>
      <c r="E10" s="424" t="s">
        <v>8881</v>
      </c>
      <c r="F10" s="425" t="s">
        <v>8882</v>
      </c>
      <c r="G10" s="42">
        <f>G8+1</f>
        <v>45639</v>
      </c>
      <c r="H10" s="163" t="s">
        <v>6155</v>
      </c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8785</v>
      </c>
      <c r="D11" s="422" t="s">
        <v>8898</v>
      </c>
      <c r="E11" s="424" t="s">
        <v>8899</v>
      </c>
      <c r="F11" s="425" t="s">
        <v>8867</v>
      </c>
      <c r="G11" s="42">
        <f>G10</f>
        <v>45639</v>
      </c>
      <c r="H11" s="163" t="s">
        <v>8853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89" t="s">
        <v>8786</v>
      </c>
      <c r="D12" s="422" t="s">
        <v>8895</v>
      </c>
      <c r="E12" s="398" t="s">
        <v>8896</v>
      </c>
      <c r="F12" s="96" t="s">
        <v>8897</v>
      </c>
      <c r="G12" s="42">
        <f>G10+1</f>
        <v>45640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51"/>
      <c r="C13" s="89" t="s">
        <v>478</v>
      </c>
      <c r="D13" s="422" t="s">
        <v>8889</v>
      </c>
      <c r="E13" s="424" t="s">
        <v>8890</v>
      </c>
      <c r="F13" s="425" t="s">
        <v>8891</v>
      </c>
      <c r="G13" s="42">
        <f>G12</f>
        <v>45640</v>
      </c>
      <c r="H13" s="255"/>
      <c r="I13" s="36"/>
      <c r="J13" s="36"/>
      <c r="K13" s="36"/>
      <c r="L13" s="36"/>
    </row>
    <row r="14" spans="2:12" s="1" customFormat="1" ht="21.65" customHeight="1" x14ac:dyDescent="0.25">
      <c r="B14" s="472" t="s">
        <v>8806</v>
      </c>
      <c r="C14" s="231"/>
      <c r="D14" s="480"/>
      <c r="E14" s="481"/>
      <c r="F14" s="482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408" t="s">
        <v>8807</v>
      </c>
      <c r="C15" s="49"/>
      <c r="D15" s="387"/>
      <c r="E15" s="384"/>
      <c r="F15" s="58"/>
      <c r="G15" s="42"/>
      <c r="H15" s="252"/>
      <c r="I15" s="36"/>
      <c r="J15" s="36"/>
      <c r="K15" s="36"/>
      <c r="L15" s="36"/>
    </row>
    <row r="16" spans="2:12" s="1" customFormat="1" ht="13.5" customHeight="1" x14ac:dyDescent="0.25">
      <c r="B16" s="412" t="s">
        <v>8808</v>
      </c>
      <c r="C16" s="94" t="s">
        <v>481</v>
      </c>
      <c r="D16" s="456" t="s">
        <v>7664</v>
      </c>
      <c r="E16" s="476" t="s">
        <v>8914</v>
      </c>
      <c r="F16" s="245" t="s">
        <v>8916</v>
      </c>
      <c r="G16" s="34">
        <f>G5+7</f>
        <v>45642</v>
      </c>
      <c r="H16" s="16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39" t="s">
        <v>19</v>
      </c>
      <c r="C18" s="81" t="s">
        <v>481</v>
      </c>
      <c r="D18" s="402"/>
      <c r="E18" s="81"/>
      <c r="F18" s="419"/>
      <c r="G18" s="149">
        <v>45633</v>
      </c>
      <c r="H18" s="483"/>
      <c r="I18" s="36"/>
      <c r="J18" s="36"/>
      <c r="K18" s="36"/>
      <c r="L18" s="36"/>
    </row>
    <row r="19" spans="2:12" s="1" customFormat="1" ht="13.5" customHeight="1" x14ac:dyDescent="0.25">
      <c r="B19" s="440" t="s">
        <v>5430</v>
      </c>
      <c r="C19" s="85"/>
      <c r="D19" s="397"/>
      <c r="E19" s="398"/>
      <c r="F19" s="96"/>
      <c r="G19" s="116"/>
      <c r="H19" s="484" t="s">
        <v>8782</v>
      </c>
      <c r="I19" s="36"/>
      <c r="J19" s="36"/>
      <c r="K19" s="36"/>
      <c r="L19" s="36"/>
    </row>
    <row r="20" spans="2:12" s="1" customFormat="1" ht="13.25" customHeight="1" x14ac:dyDescent="0.25">
      <c r="B20" s="449" t="s">
        <v>8768</v>
      </c>
      <c r="C20" s="85" t="s">
        <v>8</v>
      </c>
      <c r="D20" s="404"/>
      <c r="E20" s="398"/>
      <c r="F20" s="96"/>
      <c r="G20" s="116">
        <f>G22</f>
        <v>45636</v>
      </c>
      <c r="H20" s="485"/>
      <c r="I20" s="36"/>
      <c r="J20" s="36"/>
      <c r="K20" s="36"/>
      <c r="L20" s="36"/>
    </row>
    <row r="21" spans="2:12" s="1" customFormat="1" ht="13.25" customHeight="1" x14ac:dyDescent="0.25">
      <c r="B21" s="449"/>
      <c r="C21" s="95" t="s">
        <v>1313</v>
      </c>
      <c r="D21" s="404"/>
      <c r="E21" s="398"/>
      <c r="F21" s="96"/>
      <c r="G21" s="116">
        <f>G22</f>
        <v>45636</v>
      </c>
      <c r="H21" s="484"/>
      <c r="I21" s="36"/>
      <c r="J21" s="36"/>
      <c r="K21" s="36"/>
      <c r="L21" s="36"/>
    </row>
    <row r="22" spans="2:12" s="1" customFormat="1" ht="13.25" customHeight="1" x14ac:dyDescent="0.25">
      <c r="B22" s="486"/>
      <c r="C22" s="85" t="s">
        <v>8780</v>
      </c>
      <c r="D22" s="404"/>
      <c r="E22" s="398"/>
      <c r="F22" s="96"/>
      <c r="G22" s="116">
        <f>G18+3</f>
        <v>45636</v>
      </c>
      <c r="H22" s="485"/>
      <c r="I22" s="36"/>
      <c r="J22" s="36"/>
      <c r="K22" s="36"/>
      <c r="L22" s="36"/>
    </row>
    <row r="23" spans="2:12" s="1" customFormat="1" ht="13.5" customHeight="1" x14ac:dyDescent="0.25">
      <c r="B23" s="443"/>
      <c r="C23" s="85" t="s">
        <v>479</v>
      </c>
      <c r="D23" s="404"/>
      <c r="E23" s="405"/>
      <c r="F23" s="96"/>
      <c r="G23" s="116">
        <f>G22+1</f>
        <v>45637</v>
      </c>
      <c r="H23" s="487"/>
      <c r="I23" s="36"/>
      <c r="J23" s="36"/>
      <c r="K23" s="36"/>
      <c r="L23" s="36"/>
    </row>
    <row r="24" spans="2:12" s="1" customFormat="1" ht="13.5" customHeight="1" x14ac:dyDescent="0.25">
      <c r="B24" s="443"/>
      <c r="C24" s="85" t="s">
        <v>1314</v>
      </c>
      <c r="D24" s="404"/>
      <c r="E24" s="405"/>
      <c r="F24" s="406"/>
      <c r="G24" s="116">
        <f>G23</f>
        <v>45637</v>
      </c>
      <c r="H24" s="485"/>
      <c r="I24" s="36"/>
      <c r="J24" s="36"/>
      <c r="K24" s="36"/>
      <c r="L24" s="36"/>
    </row>
    <row r="25" spans="2:12" s="1" customFormat="1" ht="13.5" customHeight="1" x14ac:dyDescent="0.25">
      <c r="B25" s="443" t="str">
        <f>$B$15</f>
        <v>USD: JPY151.38-</v>
      </c>
      <c r="C25" s="100"/>
      <c r="D25" s="404"/>
      <c r="E25" s="405"/>
      <c r="F25" s="405"/>
      <c r="G25" s="116"/>
      <c r="H25" s="488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13"/>
      <c r="E26" s="413"/>
      <c r="F26" s="111"/>
      <c r="G26" s="150">
        <f>G18+7</f>
        <v>45640</v>
      </c>
      <c r="H26" s="48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20</v>
      </c>
      <c r="C28" s="73"/>
      <c r="D28" s="389"/>
      <c r="E28" s="390"/>
      <c r="F28" s="75"/>
      <c r="G28" s="79"/>
      <c r="H28" s="264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5" t="s">
        <v>539</v>
      </c>
      <c r="D29" s="391" t="s">
        <v>8801</v>
      </c>
      <c r="E29" s="392" t="s">
        <v>8802</v>
      </c>
      <c r="F29" s="152" t="s">
        <v>8803</v>
      </c>
      <c r="G29" s="42">
        <v>45629</v>
      </c>
      <c r="H29" s="163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55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97" t="s">
        <v>8821</v>
      </c>
      <c r="E31" s="398" t="s">
        <v>8822</v>
      </c>
      <c r="F31" s="96" t="s">
        <v>8824</v>
      </c>
      <c r="G31" s="42">
        <f>G30+2</f>
        <v>45633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51"/>
      <c r="C32" s="50"/>
      <c r="D32" s="383"/>
      <c r="E32" s="393"/>
      <c r="F32" s="315"/>
      <c r="G32" s="42"/>
      <c r="H32" s="253" t="s">
        <v>7861</v>
      </c>
      <c r="I32" s="36"/>
      <c r="J32" s="36"/>
      <c r="K32" s="36"/>
      <c r="L32" s="36"/>
    </row>
    <row r="33" spans="2:23" s="1" customFormat="1" ht="13.5" customHeight="1" x14ac:dyDescent="0.25">
      <c r="B33" s="251"/>
      <c r="C33" s="85" t="s">
        <v>7862</v>
      </c>
      <c r="D33" s="397" t="s">
        <v>8840</v>
      </c>
      <c r="E33" s="398" t="s">
        <v>8841</v>
      </c>
      <c r="F33" s="96" t="s">
        <v>8842</v>
      </c>
      <c r="G33" s="42">
        <f>+G31+1</f>
        <v>45634</v>
      </c>
      <c r="H33" s="278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97" t="s">
        <v>8849</v>
      </c>
      <c r="E34" s="398" t="s">
        <v>8850</v>
      </c>
      <c r="F34" s="96" t="s">
        <v>6976</v>
      </c>
      <c r="G34" s="42">
        <f>G35</f>
        <v>45636</v>
      </c>
      <c r="H34" s="255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42</v>
      </c>
      <c r="D35" s="397" t="s">
        <v>8851</v>
      </c>
      <c r="E35" s="398" t="s">
        <v>8852</v>
      </c>
      <c r="F35" s="96" t="s">
        <v>8843</v>
      </c>
      <c r="G35" s="42">
        <f>G36+1</f>
        <v>45636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C36" s="85" t="s">
        <v>477</v>
      </c>
      <c r="D36" s="397" t="s">
        <v>8862</v>
      </c>
      <c r="E36" s="398" t="s">
        <v>8863</v>
      </c>
      <c r="F36" s="96" t="s">
        <v>7306</v>
      </c>
      <c r="G36" s="42">
        <f>G33+1</f>
        <v>45635</v>
      </c>
      <c r="H36" s="163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22" t="s">
        <v>8883</v>
      </c>
      <c r="E37" s="424" t="s">
        <v>8884</v>
      </c>
      <c r="F37" s="425" t="s">
        <v>8885</v>
      </c>
      <c r="G37" s="42">
        <f>G35+1</f>
        <v>45637</v>
      </c>
      <c r="H37" s="262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97" t="s">
        <v>8892</v>
      </c>
      <c r="E38" s="409" t="s">
        <v>8893</v>
      </c>
      <c r="F38" s="96" t="s">
        <v>8894</v>
      </c>
      <c r="G38" s="42">
        <f>G37+1</f>
        <v>45638</v>
      </c>
      <c r="H38" s="342"/>
      <c r="I38" s="36"/>
      <c r="J38" s="36"/>
      <c r="K38" s="36"/>
      <c r="L38" s="36"/>
    </row>
    <row r="39" spans="2:23" s="1" customFormat="1" ht="13.25" customHeight="1" x14ac:dyDescent="0.25">
      <c r="B39" s="24"/>
      <c r="D39" s="385"/>
      <c r="E39" s="386"/>
      <c r="F39" s="393"/>
      <c r="G39" s="49"/>
      <c r="H39" s="255"/>
      <c r="I39" s="36"/>
      <c r="J39" s="36"/>
      <c r="K39" s="36"/>
      <c r="L39" s="36"/>
      <c r="W39" s="118"/>
    </row>
    <row r="40" spans="2:23" s="1" customFormat="1" ht="13.5" customHeight="1" x14ac:dyDescent="0.25">
      <c r="B40" s="24"/>
      <c r="C40" s="135" t="s">
        <v>539</v>
      </c>
      <c r="D40" s="426" t="s">
        <v>8922</v>
      </c>
      <c r="E40" s="392" t="s">
        <v>8923</v>
      </c>
      <c r="F40" s="152" t="s">
        <v>8921</v>
      </c>
      <c r="G40" s="133">
        <f>G41-1</f>
        <v>45643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1" t="str">
        <f>$B$15</f>
        <v>USD: JPY151.38-</v>
      </c>
      <c r="C41" s="85" t="s">
        <v>540</v>
      </c>
      <c r="D41" s="397" t="s">
        <v>8938</v>
      </c>
      <c r="E41" s="398" t="s">
        <v>8940</v>
      </c>
      <c r="F41" s="96" t="s">
        <v>8942</v>
      </c>
      <c r="G41" s="42">
        <f>G37+7</f>
        <v>45644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43" t="s">
        <v>541</v>
      </c>
      <c r="D42" s="399" t="s">
        <v>8945</v>
      </c>
      <c r="E42" s="418" t="s">
        <v>8963</v>
      </c>
      <c r="F42" s="245" t="s">
        <v>8965</v>
      </c>
      <c r="G42" s="76">
        <f>G41+3</f>
        <v>45647</v>
      </c>
      <c r="H42" s="16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4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73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8"/>
      <c r="E56" s="118"/>
      <c r="F56" s="2"/>
      <c r="G56" s="3"/>
    </row>
    <row r="57" spans="1:47" s="1" customFormat="1" ht="13.5" customHeight="1" x14ac:dyDescent="0.25">
      <c r="D57" s="118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13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45649.354166666664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8510</v>
      </c>
      <c r="C2" s="593"/>
      <c r="D2" s="11"/>
      <c r="E2" s="11"/>
      <c r="F2" s="114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19" t="str">
        <f>IF('WK48・2024 '!F13="","",'WK48・2024 '!F13)</f>
        <v>0212/06</v>
      </c>
      <c r="G5" s="33">
        <v>45629</v>
      </c>
      <c r="H5" s="268" t="s">
        <v>8719</v>
      </c>
      <c r="I5" s="36"/>
      <c r="J5" s="36"/>
      <c r="K5" s="36"/>
      <c r="L5" s="36"/>
    </row>
    <row r="6" spans="2:12" s="1" customFormat="1" ht="13.2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25" customHeight="1" x14ac:dyDescent="0.25">
      <c r="B7" s="26" t="s">
        <v>2282</v>
      </c>
      <c r="C7" s="95" t="s">
        <v>479</v>
      </c>
      <c r="D7" s="422" t="s">
        <v>8826</v>
      </c>
      <c r="E7" s="398" t="s">
        <v>8827</v>
      </c>
      <c r="F7" s="96" t="s">
        <v>8905</v>
      </c>
      <c r="G7" s="42">
        <f>G8+1</f>
        <v>45633</v>
      </c>
      <c r="H7" s="163" t="s">
        <v>8844</v>
      </c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477</v>
      </c>
      <c r="D8" s="422" t="s">
        <v>8317</v>
      </c>
      <c r="E8" s="398" t="s">
        <v>8909</v>
      </c>
      <c r="F8" s="96" t="s">
        <v>8910</v>
      </c>
      <c r="G8" s="42">
        <f>G10</f>
        <v>45632</v>
      </c>
      <c r="H8" s="163" t="s">
        <v>6155</v>
      </c>
      <c r="I8" s="36"/>
      <c r="J8" s="36"/>
      <c r="K8" s="36"/>
      <c r="L8" s="36"/>
    </row>
    <row r="9" spans="2:12" s="1" customFormat="1" ht="13.25" customHeight="1" x14ac:dyDescent="0.25">
      <c r="B9" s="26"/>
      <c r="C9" s="85" t="s">
        <v>476</v>
      </c>
      <c r="D9" s="404" t="s">
        <v>8919</v>
      </c>
      <c r="E9" s="405" t="s">
        <v>8920</v>
      </c>
      <c r="F9" s="406" t="s">
        <v>8906</v>
      </c>
      <c r="G9" s="42">
        <f>G5+2</f>
        <v>45631</v>
      </c>
      <c r="H9" s="277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42</v>
      </c>
      <c r="D10" s="398" t="s">
        <v>7327</v>
      </c>
      <c r="E10" s="398" t="s">
        <v>8911</v>
      </c>
      <c r="F10" s="96" t="s">
        <v>8927</v>
      </c>
      <c r="G10" s="42">
        <f>G9+1</f>
        <v>45632</v>
      </c>
      <c r="H10" s="163" t="s">
        <v>5488</v>
      </c>
      <c r="I10" s="36"/>
      <c r="J10" s="36"/>
      <c r="K10" s="36"/>
      <c r="L10" s="36"/>
    </row>
    <row r="11" spans="2:12" s="1" customFormat="1" ht="23.4" customHeight="1" x14ac:dyDescent="0.25">
      <c r="B11" s="472" t="s">
        <v>8830</v>
      </c>
      <c r="C11" s="89" t="s">
        <v>478</v>
      </c>
      <c r="D11" s="398" t="s">
        <v>8931</v>
      </c>
      <c r="E11" s="490" t="s">
        <v>8932</v>
      </c>
      <c r="F11" s="96" t="s">
        <v>8933</v>
      </c>
      <c r="G11" s="42">
        <f>G7</f>
        <v>45633</v>
      </c>
      <c r="H11" s="255"/>
      <c r="I11" s="36"/>
      <c r="J11" s="36"/>
      <c r="K11" s="36"/>
      <c r="L11" s="36"/>
    </row>
    <row r="12" spans="2:12" s="1" customFormat="1" ht="13.5" customHeight="1" x14ac:dyDescent="0.25">
      <c r="B12" s="408" t="s">
        <v>8722</v>
      </c>
      <c r="C12" s="49"/>
      <c r="D12" s="387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8723</v>
      </c>
      <c r="C13" s="94" t="s">
        <v>481</v>
      </c>
      <c r="D13" s="414" t="s">
        <v>8934</v>
      </c>
      <c r="E13" s="413" t="s">
        <v>8972</v>
      </c>
      <c r="F13" s="111" t="s">
        <v>8956</v>
      </c>
      <c r="G13" s="34">
        <f>G5+7</f>
        <v>45636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22" t="str">
        <f>IF('WK48・2024 '!D23="","",'WK48・2024 '!D23)</f>
        <v>0200/01</v>
      </c>
      <c r="E15" s="81" t="str">
        <f>IF('WK48・2024 '!E23="","",'WK48・2024 '!E23)</f>
        <v>1248/01</v>
      </c>
      <c r="F15" s="419" t="str">
        <f>IF('WK48・2024 '!F23="","",'WK48・2024 '!F23)</f>
        <v>2136/01</v>
      </c>
      <c r="G15" s="33">
        <v>45626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404" t="s">
        <v>8774</v>
      </c>
      <c r="E17" s="405" t="s">
        <v>8775</v>
      </c>
      <c r="F17" s="96" t="s">
        <v>8776</v>
      </c>
      <c r="G17" s="42">
        <f>G19+1</f>
        <v>45630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1314</v>
      </c>
      <c r="D18" s="404" t="s">
        <v>8790</v>
      </c>
      <c r="E18" s="405" t="s">
        <v>8791</v>
      </c>
      <c r="F18" s="406" t="s">
        <v>8792</v>
      </c>
      <c r="G18" s="42">
        <f>G17</f>
        <v>45630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8794</v>
      </c>
      <c r="E19" s="398" t="s">
        <v>8779</v>
      </c>
      <c r="F19" s="96" t="s">
        <v>8795</v>
      </c>
      <c r="G19" s="42">
        <f>G15+3</f>
        <v>45629</v>
      </c>
      <c r="H19" s="166" t="s">
        <v>6155</v>
      </c>
      <c r="I19" s="36"/>
      <c r="J19" s="36"/>
      <c r="K19" s="36"/>
      <c r="L19" s="36"/>
    </row>
    <row r="20" spans="2:12" s="1" customFormat="1" ht="13.25" customHeight="1" x14ac:dyDescent="0.25">
      <c r="B20" s="26"/>
      <c r="C20" s="95" t="s">
        <v>1313</v>
      </c>
      <c r="D20" s="404" t="s">
        <v>8798</v>
      </c>
      <c r="E20" s="398" t="s">
        <v>8799</v>
      </c>
      <c r="F20" s="96" t="s">
        <v>8800</v>
      </c>
      <c r="G20" s="42">
        <f>G19</f>
        <v>45629</v>
      </c>
      <c r="H20" s="253"/>
      <c r="I20" s="36"/>
      <c r="J20" s="36"/>
      <c r="K20" s="36"/>
      <c r="L20" s="36"/>
    </row>
    <row r="21" spans="2:12" s="1" customFormat="1" ht="13.25" customHeight="1" x14ac:dyDescent="0.25">
      <c r="B21" s="26"/>
      <c r="C21" s="85" t="s">
        <v>8</v>
      </c>
      <c r="D21" s="404" t="s">
        <v>8815</v>
      </c>
      <c r="E21" s="398" t="s">
        <v>8816</v>
      </c>
      <c r="F21" s="96" t="s">
        <v>8817</v>
      </c>
      <c r="G21" s="42">
        <f>G19</f>
        <v>45629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JPY152.77-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13" t="s">
        <v>8836</v>
      </c>
      <c r="E23" s="413" t="s">
        <v>8832</v>
      </c>
      <c r="F23" s="111" t="s">
        <v>8834</v>
      </c>
      <c r="G23" s="34">
        <f>G15+7</f>
        <v>45633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135" t="str">
        <f>IF(WK47・2024!D37="","",WK47・2024!D37)</f>
        <v>1932/24</v>
      </c>
      <c r="E26" s="151" t="str">
        <f>IF(WK47・2024!E37="","",WK47・2024!E37)</f>
        <v>2148/28</v>
      </c>
      <c r="F26" s="256" t="str">
        <f>IF(WK47・2024!F37="","",WK47・2024!F37)</f>
        <v>0330/29</v>
      </c>
      <c r="G26" s="42">
        <v>45622</v>
      </c>
      <c r="H26" s="163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55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 t="s">
        <v>7861</v>
      </c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8766</v>
      </c>
      <c r="E30" s="398" t="s">
        <v>8759</v>
      </c>
      <c r="F30" s="96" t="s">
        <v>6886</v>
      </c>
      <c r="G30" s="42">
        <f>+G28+1</f>
        <v>45627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1313</v>
      </c>
      <c r="D31" s="397" t="s">
        <v>8771</v>
      </c>
      <c r="E31" s="398" t="s">
        <v>8772</v>
      </c>
      <c r="F31" s="96" t="s">
        <v>8773</v>
      </c>
      <c r="G31" s="42">
        <f>G33</f>
        <v>45629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6250</v>
      </c>
      <c r="E32" s="398" t="s">
        <v>8777</v>
      </c>
      <c r="F32" s="96" t="s">
        <v>8778</v>
      </c>
      <c r="G32" s="42">
        <f>G30+1</f>
        <v>45628</v>
      </c>
      <c r="H32" s="163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8796</v>
      </c>
      <c r="E33" s="398" t="s">
        <v>8767</v>
      </c>
      <c r="F33" s="96" t="s">
        <v>8797</v>
      </c>
      <c r="G33" s="42">
        <f>G32+1</f>
        <v>45629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8804</v>
      </c>
      <c r="E34" s="398" t="s">
        <v>8805</v>
      </c>
      <c r="F34" s="96" t="s">
        <v>6274</v>
      </c>
      <c r="G34" s="42">
        <f>G33+1</f>
        <v>45630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8818</v>
      </c>
      <c r="E35" s="409" t="s">
        <v>8819</v>
      </c>
      <c r="F35" s="96" t="s">
        <v>8820</v>
      </c>
      <c r="G35" s="42">
        <f>G34+1</f>
        <v>45631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8829</v>
      </c>
      <c r="E37" s="392" t="s">
        <v>6632</v>
      </c>
      <c r="F37" s="152" t="s">
        <v>8848</v>
      </c>
      <c r="G37" s="133">
        <f>G38-1</f>
        <v>45636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JPY152.77-</v>
      </c>
      <c r="C38" s="85" t="s">
        <v>540</v>
      </c>
      <c r="D38" s="397" t="s">
        <v>8854</v>
      </c>
      <c r="E38" s="398" t="s">
        <v>8855</v>
      </c>
      <c r="F38" s="96" t="s">
        <v>8856</v>
      </c>
      <c r="G38" s="42">
        <f>G34+7</f>
        <v>45637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43" t="s">
        <v>541</v>
      </c>
      <c r="D39" s="399" t="s">
        <v>8869</v>
      </c>
      <c r="E39" s="418" t="s">
        <v>8901</v>
      </c>
      <c r="F39" s="245" t="s">
        <v>8903</v>
      </c>
      <c r="G39" s="76">
        <f>G38+3</f>
        <v>45640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14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45632.791666666664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5131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IF(WK47・2024!D13="","",WK47・2024!D13)</f>
        <v>0200/27</v>
      </c>
      <c r="E5" s="81" t="str">
        <f>IF(WK47・2024!E13="","",WK47・2024!E13)</f>
        <v>1030/27</v>
      </c>
      <c r="F5" s="419" t="str">
        <f>IF(WK47・2024!F13="","",WK47・2024!F13)</f>
        <v>1918/27</v>
      </c>
      <c r="G5" s="33">
        <v>45622</v>
      </c>
      <c r="H5" s="268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253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404" t="s">
        <v>6830</v>
      </c>
      <c r="E7" s="405" t="s">
        <v>8757</v>
      </c>
      <c r="F7" s="406" t="s">
        <v>8758</v>
      </c>
      <c r="G7" s="42">
        <f>G5+2</f>
        <v>45624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8731</v>
      </c>
      <c r="E8" s="424" t="s">
        <v>8752</v>
      </c>
      <c r="F8" s="425" t="s">
        <v>8753</v>
      </c>
      <c r="G8" s="42">
        <f>G7+1</f>
        <v>45625</v>
      </c>
      <c r="H8" s="163"/>
      <c r="I8" s="36"/>
      <c r="J8" s="36"/>
      <c r="K8" s="36"/>
      <c r="L8" s="36"/>
    </row>
    <row r="9" spans="2:12" s="1" customFormat="1" ht="13.25" customHeight="1" x14ac:dyDescent="0.25">
      <c r="B9" s="251"/>
      <c r="C9" s="89" t="s">
        <v>478</v>
      </c>
      <c r="D9" s="422" t="s">
        <v>8744</v>
      </c>
      <c r="E9" s="424" t="s">
        <v>8744</v>
      </c>
      <c r="F9" s="425" t="s">
        <v>8745</v>
      </c>
      <c r="G9" s="42">
        <f>G10</f>
        <v>45626</v>
      </c>
      <c r="H9" s="255"/>
      <c r="I9" s="36"/>
      <c r="J9" s="36"/>
      <c r="K9" s="36"/>
      <c r="L9" s="36"/>
    </row>
    <row r="10" spans="2:12" s="1" customFormat="1" ht="14" customHeight="1" x14ac:dyDescent="0.25">
      <c r="B10" s="251"/>
      <c r="C10" s="95" t="s">
        <v>479</v>
      </c>
      <c r="D10" s="422" t="s">
        <v>8735</v>
      </c>
      <c r="E10" s="424" t="s">
        <v>8736</v>
      </c>
      <c r="F10" s="425" t="s">
        <v>8737</v>
      </c>
      <c r="G10" s="42">
        <f>G11+1</f>
        <v>45626</v>
      </c>
      <c r="H10" s="163"/>
      <c r="I10" s="36"/>
      <c r="J10" s="36"/>
      <c r="K10" s="36"/>
      <c r="L10" s="36"/>
    </row>
    <row r="11" spans="2:12" s="1" customFormat="1" ht="20" x14ac:dyDescent="0.25">
      <c r="B11" s="472" t="s">
        <v>8643</v>
      </c>
      <c r="C11" s="95" t="s">
        <v>477</v>
      </c>
      <c r="D11" s="422" t="s">
        <v>8763</v>
      </c>
      <c r="E11" s="398" t="s">
        <v>8734</v>
      </c>
      <c r="F11" s="96" t="s">
        <v>8764</v>
      </c>
      <c r="G11" s="42">
        <f>G8</f>
        <v>45625</v>
      </c>
      <c r="H11" s="478" t="s">
        <v>8727</v>
      </c>
      <c r="I11" s="36"/>
      <c r="J11" s="36"/>
      <c r="K11" s="36"/>
      <c r="L11" s="36"/>
    </row>
    <row r="12" spans="2:12" s="1" customFormat="1" ht="13.5" customHeight="1" x14ac:dyDescent="0.25">
      <c r="B12" s="408" t="s">
        <v>8667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8668</v>
      </c>
      <c r="C13" s="94" t="s">
        <v>481</v>
      </c>
      <c r="D13" s="414" t="s">
        <v>8765</v>
      </c>
      <c r="E13" s="413" t="s">
        <v>6566</v>
      </c>
      <c r="F13" s="111" t="s">
        <v>8809</v>
      </c>
      <c r="G13" s="34">
        <f>G5+7</f>
        <v>45629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tr">
        <f>IF(WK47・2024!D23="","",WK47・2024!D23)</f>
        <v>1000/22</v>
      </c>
      <c r="E15" s="81" t="str">
        <f>IF(WK47・2024!E23="","",WK47・2024!E23)</f>
        <v>0912/23</v>
      </c>
      <c r="F15" s="419" t="str">
        <f>IF(WK47・2024!F23="","",WK47・2024!F23)</f>
        <v>2048/23</v>
      </c>
      <c r="G15" s="33">
        <v>45619</v>
      </c>
      <c r="H15" s="268"/>
      <c r="I15" s="36"/>
      <c r="J15" s="36"/>
      <c r="K15" s="36"/>
      <c r="L15" s="36"/>
    </row>
    <row r="16" spans="2:12" s="1" customFormat="1" ht="13.2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8504</v>
      </c>
      <c r="C17" s="95" t="s">
        <v>1313</v>
      </c>
      <c r="D17" s="404" t="s">
        <v>8701</v>
      </c>
      <c r="E17" s="398" t="s">
        <v>8693</v>
      </c>
      <c r="F17" s="96" t="s">
        <v>8702</v>
      </c>
      <c r="G17" s="42">
        <f>G19</f>
        <v>45622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8694</v>
      </c>
      <c r="E18" s="398" t="s">
        <v>8695</v>
      </c>
      <c r="F18" s="96" t="s">
        <v>8692</v>
      </c>
      <c r="G18" s="42">
        <f>G19</f>
        <v>45622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29" t="s">
        <v>8700</v>
      </c>
      <c r="E19" s="398" t="s">
        <v>8706</v>
      </c>
      <c r="F19" s="96" t="s">
        <v>8117</v>
      </c>
      <c r="G19" s="42">
        <f>G15+3</f>
        <v>45622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04" t="s">
        <v>8711</v>
      </c>
      <c r="E20" s="468" t="s">
        <v>8712</v>
      </c>
      <c r="F20" s="425" t="s">
        <v>8713</v>
      </c>
      <c r="G20" s="42">
        <f>G19+1</f>
        <v>45623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29" t="s">
        <v>8716</v>
      </c>
      <c r="E21" s="468" t="s">
        <v>8716</v>
      </c>
      <c r="F21" s="469" t="s">
        <v>8726</v>
      </c>
      <c r="G21" s="42">
        <f>G20</f>
        <v>45623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JPY156.13-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32" t="s">
        <v>8760</v>
      </c>
      <c r="E23" s="413" t="s">
        <v>8761</v>
      </c>
      <c r="F23" s="111" t="s">
        <v>8762</v>
      </c>
      <c r="G23" s="34">
        <f>G15+7</f>
        <v>45626</v>
      </c>
      <c r="H23" s="477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135" t="str">
        <f>IF(WK46・2024!D37="","",WK46・2024!D37)</f>
        <v>0600/18</v>
      </c>
      <c r="E26" s="151" t="str">
        <f>IF(WK46・2024!E37="","",WK46・2024!E37)</f>
        <v>1654/19</v>
      </c>
      <c r="F26" s="256" t="str">
        <f>IF(WK46・2024!F37="","",WK46・2024!F37)</f>
        <v>0110/20</v>
      </c>
      <c r="G26" s="42">
        <v>45615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tr">
        <f>IF(WK46・2024!D38="","",WK46・2024!D38)</f>
        <v>1600/20</v>
      </c>
      <c r="E27" s="101" t="str">
        <f>IF(WK46・2024!E38="","",WK46・2024!E38)</f>
        <v>DIRECT</v>
      </c>
      <c r="F27" s="102" t="str">
        <f>IF(WK46・2024!F38="","",WK46・2024!F38)</f>
        <v>0300/21</v>
      </c>
      <c r="G27" s="42">
        <f>+G26+2</f>
        <v>45617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tr">
        <f>IF(WK46・2024!D39="","",WK46・2024!D39)</f>
        <v>2300/21</v>
      </c>
      <c r="E28" s="101" t="str">
        <f>IF(WK46・2024!E39="","",WK46・2024!E39)</f>
        <v>1730/22</v>
      </c>
      <c r="F28" s="102" t="str">
        <f>IF(WK46・2024!F39="","",WK46・2024!F39)</f>
        <v>2330/22</v>
      </c>
      <c r="G28" s="42">
        <f>G27+2</f>
        <v>45619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8670</v>
      </c>
      <c r="E30" s="398" t="s">
        <v>8698</v>
      </c>
      <c r="F30" s="96" t="s">
        <v>8699</v>
      </c>
      <c r="G30" s="42">
        <f>+G28+1</f>
        <v>45620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97" t="s">
        <v>8696</v>
      </c>
      <c r="E31" s="398" t="s">
        <v>8697</v>
      </c>
      <c r="F31" s="96" t="s">
        <v>8705</v>
      </c>
      <c r="G31" s="42">
        <f>G33</f>
        <v>45622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8708</v>
      </c>
      <c r="E32" s="398" t="s">
        <v>8709</v>
      </c>
      <c r="F32" s="96" t="s">
        <v>8710</v>
      </c>
      <c r="G32" s="42">
        <f>G30+1</f>
        <v>45621</v>
      </c>
      <c r="H32" s="163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8724</v>
      </c>
      <c r="E33" s="398" t="s">
        <v>8714</v>
      </c>
      <c r="F33" s="96" t="s">
        <v>8725</v>
      </c>
      <c r="G33" s="42">
        <f>G32+1</f>
        <v>45622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22" t="s">
        <v>8728</v>
      </c>
      <c r="E34" s="398" t="s">
        <v>8729</v>
      </c>
      <c r="F34" s="96" t="s">
        <v>8730</v>
      </c>
      <c r="G34" s="42">
        <f>G33+1</f>
        <v>45623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8754</v>
      </c>
      <c r="E35" s="423" t="s">
        <v>8755</v>
      </c>
      <c r="F35" s="425" t="s">
        <v>8756</v>
      </c>
      <c r="G35" s="42">
        <f>G34+1</f>
        <v>45624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8793</v>
      </c>
      <c r="E37" s="392" t="s">
        <v>6577</v>
      </c>
      <c r="F37" s="152" t="s">
        <v>6232</v>
      </c>
      <c r="G37" s="133">
        <f>G38-1</f>
        <v>45629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JPY156.13-</v>
      </c>
      <c r="C38" s="85" t="s">
        <v>540</v>
      </c>
      <c r="D38" s="397" t="s">
        <v>8811</v>
      </c>
      <c r="E38" s="398" t="s">
        <v>8813</v>
      </c>
      <c r="F38" s="96" t="s">
        <v>8521</v>
      </c>
      <c r="G38" s="42">
        <f>G34+7</f>
        <v>45630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43" t="s">
        <v>541</v>
      </c>
      <c r="D39" s="399" t="s">
        <v>6928</v>
      </c>
      <c r="E39" s="418" t="s">
        <v>8823</v>
      </c>
      <c r="F39" s="245" t="s">
        <v>8825</v>
      </c>
      <c r="G39" s="76">
        <f>G38+3</f>
        <v>45633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5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45628.354166666664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8509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IF(WK46・2024!D13="","",WK46・2024!D13)</f>
        <v>2200/18</v>
      </c>
      <c r="E5" s="81" t="str">
        <f>IF(WK46・2024!E13="","",WK46・2024!E13)</f>
        <v>0300/20</v>
      </c>
      <c r="F5" s="419" t="str">
        <f>IF(WK46・2024!F13="","",WK46・2024!F13)</f>
        <v>1130/20</v>
      </c>
      <c r="G5" s="33">
        <v>45615</v>
      </c>
      <c r="H5" s="268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22" t="s">
        <v>8669</v>
      </c>
      <c r="E7" s="424" t="s">
        <v>8671</v>
      </c>
      <c r="F7" s="425" t="s">
        <v>8672</v>
      </c>
      <c r="G7" s="42">
        <f>G8</f>
        <v>45618</v>
      </c>
      <c r="H7" s="163" t="s">
        <v>6155</v>
      </c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8684</v>
      </c>
      <c r="E8" s="424" t="s">
        <v>8685</v>
      </c>
      <c r="F8" s="425" t="s">
        <v>8686</v>
      </c>
      <c r="G8" s="42">
        <f>G11+1</f>
        <v>45618</v>
      </c>
      <c r="H8" s="163"/>
      <c r="I8" s="36"/>
      <c r="J8" s="36"/>
      <c r="K8" s="36"/>
      <c r="L8" s="36"/>
    </row>
    <row r="9" spans="2:12" s="1" customFormat="1" ht="13.25" customHeight="1" x14ac:dyDescent="0.25">
      <c r="B9" s="251"/>
      <c r="C9" s="89" t="s">
        <v>478</v>
      </c>
      <c r="D9" s="422" t="s">
        <v>8681</v>
      </c>
      <c r="E9" s="424" t="s">
        <v>8682</v>
      </c>
      <c r="F9" s="425" t="s">
        <v>8683</v>
      </c>
      <c r="G9" s="42">
        <f>G10</f>
        <v>45619</v>
      </c>
      <c r="H9" s="255"/>
      <c r="I9" s="36"/>
      <c r="J9" s="36"/>
      <c r="K9" s="36"/>
      <c r="L9" s="36"/>
    </row>
    <row r="10" spans="2:12" s="1" customFormat="1" ht="14" customHeight="1" x14ac:dyDescent="0.25">
      <c r="B10" s="472"/>
      <c r="C10" s="95" t="s">
        <v>479</v>
      </c>
      <c r="D10" s="397" t="s">
        <v>8675</v>
      </c>
      <c r="E10" s="424" t="s">
        <v>8676</v>
      </c>
      <c r="F10" s="425" t="s">
        <v>8677</v>
      </c>
      <c r="G10" s="42">
        <f>G7+1</f>
        <v>45619</v>
      </c>
      <c r="H10" s="163"/>
      <c r="I10" s="36"/>
      <c r="J10" s="36"/>
      <c r="K10" s="36"/>
      <c r="L10" s="36"/>
    </row>
    <row r="11" spans="2:12" s="1" customFormat="1" ht="20" x14ac:dyDescent="0.25">
      <c r="B11" s="472" t="s">
        <v>8617</v>
      </c>
      <c r="C11" s="85" t="s">
        <v>476</v>
      </c>
      <c r="D11" s="422" t="s">
        <v>8690</v>
      </c>
      <c r="E11" s="424" t="s">
        <v>8670</v>
      </c>
      <c r="F11" s="425" t="s">
        <v>8691</v>
      </c>
      <c r="G11" s="42">
        <f>G5+2</f>
        <v>45617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8615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8616</v>
      </c>
      <c r="C13" s="94" t="s">
        <v>481</v>
      </c>
      <c r="D13" s="430" t="s">
        <v>8703</v>
      </c>
      <c r="E13" s="413" t="s">
        <v>8707</v>
      </c>
      <c r="F13" s="111" t="s">
        <v>8715</v>
      </c>
      <c r="G13" s="34">
        <f>G5+7</f>
        <v>45622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tr">
        <f>IF(WK46・2024!D23="","",WK46・2024!D23)</f>
        <v>0600/15</v>
      </c>
      <c r="E15" s="81" t="str">
        <f>IF(WK46・2024!E23="","",WK46・2024!E23)</f>
        <v>1524/16</v>
      </c>
      <c r="F15" s="419" t="str">
        <f>IF(WK46・2024!F23="","",WK46・2024!F23)</f>
        <v>0030/17</v>
      </c>
      <c r="G15" s="33">
        <v>45612</v>
      </c>
      <c r="H15" s="268" t="s">
        <v>8621</v>
      </c>
      <c r="I15" s="36"/>
      <c r="J15" s="36"/>
      <c r="K15" s="36"/>
      <c r="L15" s="36"/>
    </row>
    <row r="16" spans="2:12" s="1" customFormat="1" ht="13.25" customHeight="1" x14ac:dyDescent="0.25">
      <c r="B16" s="71" t="s">
        <v>5430</v>
      </c>
      <c r="C16" s="50"/>
      <c r="D16" s="387"/>
      <c r="E16" s="384"/>
      <c r="F16" s="58"/>
      <c r="G16" s="42"/>
      <c r="H16" s="166"/>
      <c r="I16" s="36"/>
      <c r="J16" s="36"/>
      <c r="K16" s="36"/>
      <c r="L16" s="36"/>
    </row>
    <row r="17" spans="2:12" s="1" customFormat="1" ht="13.25" customHeight="1" x14ac:dyDescent="0.25">
      <c r="B17" s="26" t="s">
        <v>8503</v>
      </c>
      <c r="C17" s="95" t="s">
        <v>8625</v>
      </c>
      <c r="D17" s="429" t="s">
        <v>8649</v>
      </c>
      <c r="E17" s="398" t="s">
        <v>30</v>
      </c>
      <c r="F17" s="96" t="s">
        <v>7698</v>
      </c>
      <c r="G17" s="42">
        <f>G19</f>
        <v>45615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429" t="s">
        <v>8646</v>
      </c>
      <c r="E18" s="398" t="s">
        <v>8650</v>
      </c>
      <c r="F18" s="96" t="s">
        <v>8652</v>
      </c>
      <c r="G18" s="42">
        <f>G19</f>
        <v>45615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29" t="s">
        <v>7701</v>
      </c>
      <c r="E19" s="398" t="s">
        <v>8647</v>
      </c>
      <c r="F19" s="444" t="s">
        <v>8654</v>
      </c>
      <c r="G19" s="42">
        <f>G15+3</f>
        <v>45615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29" t="s">
        <v>7068</v>
      </c>
      <c r="E20" s="405" t="s">
        <v>8662</v>
      </c>
      <c r="F20" s="96" t="s">
        <v>8663</v>
      </c>
      <c r="G20" s="42">
        <f>G19+1</f>
        <v>45616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29" t="s">
        <v>8664</v>
      </c>
      <c r="E21" s="405" t="s">
        <v>174</v>
      </c>
      <c r="F21" s="406" t="s">
        <v>8651</v>
      </c>
      <c r="G21" s="42">
        <f>G20</f>
        <v>45616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JPY156.77-</v>
      </c>
      <c r="C22" s="52"/>
      <c r="D22" s="385"/>
      <c r="E22" s="386"/>
      <c r="F22" s="386"/>
      <c r="G22" s="42"/>
      <c r="H22" s="33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32" t="s">
        <v>8678</v>
      </c>
      <c r="E23" s="413" t="s">
        <v>8679</v>
      </c>
      <c r="F23" s="111" t="s">
        <v>8680</v>
      </c>
      <c r="G23" s="34">
        <f>G15+7</f>
        <v>45619</v>
      </c>
      <c r="H23" s="474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135" t="str">
        <f>IF(WK45・2024!D37="","",WK45・2024!D37)</f>
        <v>1327/12</v>
      </c>
      <c r="E26" s="151" t="str">
        <f>IF(WK45・2024!E37="","",WK45・2024!E37)</f>
        <v>1518/12</v>
      </c>
      <c r="F26" s="256" t="str">
        <f>IF(WK45・2024!F37="","",WK45・2024!F37)</f>
        <v>2100/12</v>
      </c>
      <c r="G26" s="42">
        <v>45608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70" t="s">
        <v>540</v>
      </c>
      <c r="D27" s="85" t="str">
        <f>IF(WK45・2024!D38="","",WK45・2024!D38)</f>
        <v>1000/13</v>
      </c>
      <c r="E27" s="101" t="str">
        <f>IF(WK45・2024!E38="","",WK45・2024!E38)</f>
        <v>1306/13</v>
      </c>
      <c r="F27" s="102" t="str">
        <f>IF(WK45・2024!F38="","",WK45・2024!F38)</f>
        <v>1648/14</v>
      </c>
      <c r="G27" s="42">
        <f>+G26+2</f>
        <v>45610</v>
      </c>
      <c r="H27" s="255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tr">
        <f>IF(WK45・2024!D39="","",WK45・2024!D39)</f>
        <v>1100/15</v>
      </c>
      <c r="E28" s="101" t="str">
        <f>IF(WK45・2024!E39="","",WK45・2024!E39)</f>
        <v>2210/15</v>
      </c>
      <c r="F28" s="102" t="str">
        <f>IF(WK45・2024!F39="","",WK45・2024!F39)</f>
        <v>0550/16</v>
      </c>
      <c r="G28" s="42">
        <f>G27+2</f>
        <v>45612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6072</v>
      </c>
      <c r="E30" s="424" t="s">
        <v>8637</v>
      </c>
      <c r="F30" s="471" t="s">
        <v>8638</v>
      </c>
      <c r="G30" s="42">
        <f>+G28+1</f>
        <v>45613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97" t="s">
        <v>8640</v>
      </c>
      <c r="E31" s="398" t="s">
        <v>8648</v>
      </c>
      <c r="F31" s="96" t="s">
        <v>8642</v>
      </c>
      <c r="G31" s="42">
        <f>G32</f>
        <v>45615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97" t="s">
        <v>8641</v>
      </c>
      <c r="E32" s="398" t="s">
        <v>8644</v>
      </c>
      <c r="F32" s="96" t="s">
        <v>8645</v>
      </c>
      <c r="G32" s="42">
        <f>G33+1</f>
        <v>45615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 t="s">
        <v>8655</v>
      </c>
      <c r="E33" s="398" t="s">
        <v>8665</v>
      </c>
      <c r="F33" s="96" t="s">
        <v>8651</v>
      </c>
      <c r="G33" s="42">
        <f>G30+1</f>
        <v>45614</v>
      </c>
      <c r="H33" s="163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22" t="s">
        <v>8656</v>
      </c>
      <c r="E34" s="424" t="s">
        <v>6119</v>
      </c>
      <c r="F34" s="425" t="s">
        <v>8666</v>
      </c>
      <c r="G34" s="42">
        <f>G32+1</f>
        <v>45616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22" t="s">
        <v>8673</v>
      </c>
      <c r="E35" s="423" t="s">
        <v>8674</v>
      </c>
      <c r="F35" s="425" t="s">
        <v>6749</v>
      </c>
      <c r="G35" s="42">
        <f>G34+1</f>
        <v>45617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8721</v>
      </c>
      <c r="E37" s="392" t="s">
        <v>8720</v>
      </c>
      <c r="F37" s="479" t="s">
        <v>8718</v>
      </c>
      <c r="G37" s="133">
        <f>G38-1</f>
        <v>45622</v>
      </c>
      <c r="H37" s="163" t="s">
        <v>8704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JPY156.77-</v>
      </c>
      <c r="C38" s="85" t="s">
        <v>540</v>
      </c>
      <c r="D38" s="397" t="s">
        <v>8747</v>
      </c>
      <c r="E38" s="398" t="s">
        <v>8749</v>
      </c>
      <c r="F38" s="96" t="s">
        <v>8751</v>
      </c>
      <c r="G38" s="42">
        <f>G34+7</f>
        <v>45623</v>
      </c>
      <c r="H38" s="163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43" t="s">
        <v>541</v>
      </c>
      <c r="D39" s="399" t="s">
        <v>8739</v>
      </c>
      <c r="E39" s="418" t="s">
        <v>8741</v>
      </c>
      <c r="F39" s="245" t="s">
        <v>8743</v>
      </c>
      <c r="G39" s="76">
        <f>G38+3</f>
        <v>45626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45621.354166666664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8508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404" t="s">
        <v>8606</v>
      </c>
      <c r="E7" s="405" t="s">
        <v>8610</v>
      </c>
      <c r="F7" s="406" t="s">
        <v>8611</v>
      </c>
      <c r="G7" s="42">
        <f>G5+2</f>
        <v>45610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8604</v>
      </c>
      <c r="E8" s="398" t="s">
        <v>8603</v>
      </c>
      <c r="F8" s="96" t="s">
        <v>8618</v>
      </c>
      <c r="G8" s="42">
        <f>G7+1</f>
        <v>45611</v>
      </c>
      <c r="H8" s="163" t="s">
        <v>5488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477</v>
      </c>
      <c r="D9" s="422" t="s">
        <v>8619</v>
      </c>
      <c r="E9" s="398" t="s">
        <v>8620</v>
      </c>
      <c r="F9" s="96" t="s">
        <v>8635</v>
      </c>
      <c r="G9" s="42">
        <f>G8</f>
        <v>45611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8630</v>
      </c>
      <c r="E10" s="424" t="s">
        <v>8631</v>
      </c>
      <c r="F10" s="425" t="s">
        <v>6368</v>
      </c>
      <c r="G10" s="42">
        <f>G11</f>
        <v>45612</v>
      </c>
      <c r="H10" s="255"/>
      <c r="I10" s="36"/>
      <c r="J10" s="36"/>
      <c r="K10" s="36"/>
      <c r="L10" s="36"/>
    </row>
    <row r="11" spans="2:12" s="1" customFormat="1" ht="21.65" customHeight="1" x14ac:dyDescent="0.25">
      <c r="B11" s="472" t="s">
        <v>8536</v>
      </c>
      <c r="C11" s="95" t="s">
        <v>479</v>
      </c>
      <c r="D11" s="422" t="s">
        <v>8626</v>
      </c>
      <c r="E11" s="424" t="s">
        <v>95</v>
      </c>
      <c r="F11" s="425" t="s">
        <v>8627</v>
      </c>
      <c r="G11" s="42">
        <f>G9+1</f>
        <v>45612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8537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8538</v>
      </c>
      <c r="C13" s="94" t="s">
        <v>481</v>
      </c>
      <c r="D13" s="475" t="s">
        <v>8636</v>
      </c>
      <c r="E13" s="476" t="s">
        <v>7068</v>
      </c>
      <c r="F13" s="245" t="s">
        <v>8653</v>
      </c>
      <c r="G13" s="34">
        <f>G5+7</f>
        <v>45615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8532</v>
      </c>
      <c r="E15" s="81" t="s">
        <v>8554</v>
      </c>
      <c r="F15" s="419" t="s">
        <v>8556</v>
      </c>
      <c r="G15" s="33">
        <v>45605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2343</v>
      </c>
      <c r="I16" s="36"/>
      <c r="J16" s="36"/>
      <c r="K16" s="36"/>
      <c r="L16" s="36"/>
    </row>
    <row r="17" spans="2:12" s="1" customFormat="1" ht="13.25" customHeight="1" x14ac:dyDescent="0.25">
      <c r="B17" s="26" t="s">
        <v>8502</v>
      </c>
      <c r="C17" s="85" t="s">
        <v>8</v>
      </c>
      <c r="D17" s="404" t="s">
        <v>6640</v>
      </c>
      <c r="E17" s="398" t="s">
        <v>8572</v>
      </c>
      <c r="F17" s="96" t="s">
        <v>8573</v>
      </c>
      <c r="G17" s="42">
        <f>G19</f>
        <v>45608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404" t="s">
        <v>8574</v>
      </c>
      <c r="E18" s="398" t="s">
        <v>8575</v>
      </c>
      <c r="F18" s="96" t="s">
        <v>8576</v>
      </c>
      <c r="G18" s="42">
        <f>G19</f>
        <v>45608</v>
      </c>
      <c r="H18" s="25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8571</v>
      </c>
      <c r="E19" s="398" t="s">
        <v>8585</v>
      </c>
      <c r="F19" s="96" t="s">
        <v>8586</v>
      </c>
      <c r="G19" s="42">
        <f>G15+3</f>
        <v>45608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04" t="s">
        <v>8593</v>
      </c>
      <c r="E20" s="405" t="s">
        <v>8594</v>
      </c>
      <c r="F20" s="96" t="s">
        <v>8595</v>
      </c>
      <c r="G20" s="42">
        <f>G19+1</f>
        <v>45609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04" t="s">
        <v>8596</v>
      </c>
      <c r="E21" s="405" t="s">
        <v>8597</v>
      </c>
      <c r="F21" s="406" t="s">
        <v>8598</v>
      </c>
      <c r="G21" s="42">
        <f>G20</f>
        <v>45609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JPY155.63-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13" t="s">
        <v>8294</v>
      </c>
      <c r="E23" s="413" t="s">
        <v>8623</v>
      </c>
      <c r="F23" s="111" t="s">
        <v>8624</v>
      </c>
      <c r="G23" s="34">
        <f>G15+7</f>
        <v>45612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391" t="s">
        <v>8528</v>
      </c>
      <c r="E26" s="392" t="s">
        <v>8530</v>
      </c>
      <c r="F26" s="152" t="s">
        <v>8527</v>
      </c>
      <c r="G26" s="42">
        <v>45601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55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97" t="s">
        <v>8547</v>
      </c>
      <c r="E28" s="398" t="s">
        <v>8549</v>
      </c>
      <c r="F28" s="96" t="s">
        <v>8551</v>
      </c>
      <c r="G28" s="42">
        <f>G27+2</f>
        <v>45605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 t="s">
        <v>7861</v>
      </c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8577</v>
      </c>
      <c r="E30" s="398" t="s">
        <v>8578</v>
      </c>
      <c r="F30" s="96" t="s">
        <v>8545</v>
      </c>
      <c r="G30" s="42">
        <f>+G28+1</f>
        <v>45606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397" t="s">
        <v>8579</v>
      </c>
      <c r="E31" s="398" t="s">
        <v>8580</v>
      </c>
      <c r="F31" s="96" t="s">
        <v>8592</v>
      </c>
      <c r="G31" s="42">
        <f>G33+1</f>
        <v>45608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97" t="s">
        <v>8599</v>
      </c>
      <c r="E32" s="398" t="s">
        <v>8600</v>
      </c>
      <c r="F32" s="96" t="s">
        <v>6664</v>
      </c>
      <c r="G32" s="42">
        <f>G31</f>
        <v>45608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 t="s">
        <v>8607</v>
      </c>
      <c r="E33" s="398" t="s">
        <v>8608</v>
      </c>
      <c r="F33" s="96" t="s">
        <v>8609</v>
      </c>
      <c r="G33" s="42">
        <f>G30+1</f>
        <v>45607</v>
      </c>
      <c r="H33" s="163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22" t="s">
        <v>8601</v>
      </c>
      <c r="E34" s="424" t="s">
        <v>8602</v>
      </c>
      <c r="F34" s="96" t="s">
        <v>8633</v>
      </c>
      <c r="G34" s="42">
        <f>G31+1</f>
        <v>45609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8632</v>
      </c>
      <c r="E35" s="409" t="s">
        <v>30</v>
      </c>
      <c r="F35" s="96" t="s">
        <v>8634</v>
      </c>
      <c r="G35" s="42">
        <f>G34+1</f>
        <v>45610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8622</v>
      </c>
      <c r="E37" s="392" t="s">
        <v>8657</v>
      </c>
      <c r="F37" s="152" t="s">
        <v>8658</v>
      </c>
      <c r="G37" s="133">
        <f>G38-1</f>
        <v>45615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JPY155.63-</v>
      </c>
      <c r="C38" s="85" t="s">
        <v>540</v>
      </c>
      <c r="D38" s="397" t="s">
        <v>8659</v>
      </c>
      <c r="E38" s="398" t="s">
        <v>8660</v>
      </c>
      <c r="F38" s="96" t="s">
        <v>8661</v>
      </c>
      <c r="G38" s="42">
        <f>G34+7</f>
        <v>45616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43" t="s">
        <v>541</v>
      </c>
      <c r="D39" s="399" t="s">
        <v>8687</v>
      </c>
      <c r="E39" s="418" t="s">
        <v>8688</v>
      </c>
      <c r="F39" s="245" t="s">
        <v>8689</v>
      </c>
      <c r="G39" s="76">
        <f>G38+3</f>
        <v>45619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73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7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45614.354166666664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8224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404" t="s">
        <v>8541</v>
      </c>
      <c r="E7" s="405" t="s">
        <v>8533</v>
      </c>
      <c r="F7" s="406" t="s">
        <v>8542</v>
      </c>
      <c r="G7" s="42">
        <f>G5+2</f>
        <v>45603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422" t="s">
        <v>8544</v>
      </c>
      <c r="E8" s="398" t="s">
        <v>8564</v>
      </c>
      <c r="F8" s="96" t="s">
        <v>8565</v>
      </c>
      <c r="G8" s="42">
        <f>G9</f>
        <v>45604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42</v>
      </c>
      <c r="D9" s="397" t="s">
        <v>8566</v>
      </c>
      <c r="E9" s="398" t="s">
        <v>8567</v>
      </c>
      <c r="F9" s="96" t="s">
        <v>8568</v>
      </c>
      <c r="G9" s="42">
        <f>G7+1</f>
        <v>45604</v>
      </c>
      <c r="H9" s="163" t="s">
        <v>5488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8569</v>
      </c>
      <c r="E10" s="398" t="s">
        <v>7252</v>
      </c>
      <c r="F10" s="96" t="s">
        <v>8558</v>
      </c>
      <c r="G10" s="42">
        <f>G11</f>
        <v>45605</v>
      </c>
      <c r="H10" s="255"/>
      <c r="I10" s="36"/>
      <c r="J10" s="36"/>
      <c r="K10" s="36"/>
      <c r="L10" s="36"/>
    </row>
    <row r="11" spans="2:12" s="1" customFormat="1" ht="21.65" customHeight="1" x14ac:dyDescent="0.25">
      <c r="B11" s="472" t="s">
        <v>8440</v>
      </c>
      <c r="C11" s="89" t="s">
        <v>479</v>
      </c>
      <c r="D11" s="422" t="s">
        <v>8539</v>
      </c>
      <c r="E11" s="398" t="s">
        <v>8552</v>
      </c>
      <c r="F11" s="96" t="s">
        <v>8553</v>
      </c>
      <c r="G11" s="42">
        <f>G8+1</f>
        <v>45605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8441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8442</v>
      </c>
      <c r="C13" s="94" t="s">
        <v>481</v>
      </c>
      <c r="D13" s="414" t="s">
        <v>8570</v>
      </c>
      <c r="E13" s="413" t="s">
        <v>8587</v>
      </c>
      <c r="F13" s="111" t="s">
        <v>8589</v>
      </c>
      <c r="G13" s="34">
        <f>G5+7</f>
        <v>45608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8462</v>
      </c>
      <c r="E15" s="81" t="s">
        <v>8464</v>
      </c>
      <c r="F15" s="419" t="s">
        <v>8466</v>
      </c>
      <c r="G15" s="33">
        <v>45598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2343</v>
      </c>
      <c r="I16" s="36"/>
      <c r="J16" s="36"/>
      <c r="K16" s="36"/>
      <c r="L16" s="36"/>
    </row>
    <row r="17" spans="2:12" s="1" customFormat="1" ht="13.25" customHeight="1" x14ac:dyDescent="0.25">
      <c r="B17" s="26" t="s">
        <v>8234</v>
      </c>
      <c r="C17" s="95" t="s">
        <v>1313</v>
      </c>
      <c r="D17" s="404" t="s">
        <v>8484</v>
      </c>
      <c r="E17" s="398" t="s">
        <v>8485</v>
      </c>
      <c r="F17" s="96" t="s">
        <v>8486</v>
      </c>
      <c r="G17" s="42">
        <f>G19</f>
        <v>45601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8496</v>
      </c>
      <c r="E18" s="398" t="s">
        <v>8495</v>
      </c>
      <c r="F18" s="96" t="s">
        <v>8449</v>
      </c>
      <c r="G18" s="42">
        <f>G19</f>
        <v>45601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8494</v>
      </c>
      <c r="E19" s="398" t="s">
        <v>8511</v>
      </c>
      <c r="F19" s="96" t="s">
        <v>8512</v>
      </c>
      <c r="G19" s="42">
        <f>G15+3</f>
        <v>45601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04" t="s">
        <v>8519</v>
      </c>
      <c r="E20" s="405" t="s">
        <v>8487</v>
      </c>
      <c r="F20" s="96" t="s">
        <v>8518</v>
      </c>
      <c r="G20" s="42">
        <f>G19+1</f>
        <v>45602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04" t="s">
        <v>8521</v>
      </c>
      <c r="E21" s="405" t="s">
        <v>8522</v>
      </c>
      <c r="F21" s="406" t="s">
        <v>8523</v>
      </c>
      <c r="G21" s="42">
        <f>G20</f>
        <v>45602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JPY154.64-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13" t="s">
        <v>6298</v>
      </c>
      <c r="E23" s="413" t="s">
        <v>8555</v>
      </c>
      <c r="F23" s="111" t="s">
        <v>8557</v>
      </c>
      <c r="G23" s="34">
        <f>G15+7</f>
        <v>45605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391" t="s">
        <v>8428</v>
      </c>
      <c r="E26" s="392" t="s">
        <v>8429</v>
      </c>
      <c r="F26" s="152" t="s">
        <v>8430</v>
      </c>
      <c r="G26" s="42">
        <v>45594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98" t="s">
        <v>8472</v>
      </c>
      <c r="F28" s="102" t="s">
        <v>8474</v>
      </c>
      <c r="G28" s="42">
        <f>G27+2</f>
        <v>45598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 t="s">
        <v>7861</v>
      </c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6225</v>
      </c>
      <c r="E30" s="398" t="s">
        <v>8468</v>
      </c>
      <c r="F30" s="96" t="s">
        <v>8201</v>
      </c>
      <c r="G30" s="42">
        <f>+G28+1</f>
        <v>45599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97" t="s">
        <v>8457</v>
      </c>
      <c r="E31" s="398" t="s">
        <v>8458</v>
      </c>
      <c r="F31" s="96" t="s">
        <v>8459</v>
      </c>
      <c r="G31" s="42">
        <f>G30+1</f>
        <v>45600</v>
      </c>
      <c r="H31" s="163" t="s">
        <v>6025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97" t="s">
        <v>8491</v>
      </c>
      <c r="E32" s="398" t="s">
        <v>8492</v>
      </c>
      <c r="F32" s="96" t="s">
        <v>8493</v>
      </c>
      <c r="G32" s="42">
        <f>G31+1</f>
        <v>45601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97" t="s">
        <v>8497</v>
      </c>
      <c r="E33" s="398" t="s">
        <v>8498</v>
      </c>
      <c r="F33" s="96" t="s">
        <v>8499</v>
      </c>
      <c r="G33" s="42">
        <f>G32</f>
        <v>45601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8524</v>
      </c>
      <c r="E34" s="398" t="s">
        <v>8525</v>
      </c>
      <c r="F34" s="96" t="s">
        <v>8526</v>
      </c>
      <c r="G34" s="42">
        <f>G32+1</f>
        <v>45602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7542</v>
      </c>
      <c r="E35" s="409" t="s">
        <v>8534</v>
      </c>
      <c r="F35" s="96" t="s">
        <v>8535</v>
      </c>
      <c r="G35" s="42">
        <f>G34+1</f>
        <v>45603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8581</v>
      </c>
      <c r="E37" s="392" t="s">
        <v>8582</v>
      </c>
      <c r="F37" s="152" t="s">
        <v>8583</v>
      </c>
      <c r="G37" s="133">
        <f>G38-1</f>
        <v>45608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JPY154.64-</v>
      </c>
      <c r="C38" s="85" t="s">
        <v>540</v>
      </c>
      <c r="D38" s="397" t="s">
        <v>8584</v>
      </c>
      <c r="E38" s="398" t="s">
        <v>8612</v>
      </c>
      <c r="F38" s="425" t="s">
        <v>8613</v>
      </c>
      <c r="G38" s="42">
        <f>G34+7</f>
        <v>45609</v>
      </c>
      <c r="H38" s="163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43" t="s">
        <v>541</v>
      </c>
      <c r="D39" s="399" t="s">
        <v>7338</v>
      </c>
      <c r="E39" s="418" t="s">
        <v>8628</v>
      </c>
      <c r="F39" s="245" t="s">
        <v>8629</v>
      </c>
      <c r="G39" s="76">
        <f>G38+3</f>
        <v>45612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8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45607.354166666664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4891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IF(WK43・2024!D13="","",WK43・2024!D13)</f>
        <v>1700/28</v>
      </c>
      <c r="E5" s="81" t="str">
        <f>IF(WK43・2024!E13="","",WK43・2024!E13)</f>
        <v>1000/29</v>
      </c>
      <c r="F5" s="419" t="str">
        <f>IF(WK43・2024!F13="","",WK43・2024!F13)</f>
        <v>2015/29</v>
      </c>
      <c r="G5" s="33">
        <v>45594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404" t="s">
        <v>8443</v>
      </c>
      <c r="E7" s="405" t="s">
        <v>8436</v>
      </c>
      <c r="F7" s="406" t="s">
        <v>8444</v>
      </c>
      <c r="G7" s="42">
        <f>G5+2</f>
        <v>45596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8437</v>
      </c>
      <c r="E8" s="398" t="s">
        <v>8448</v>
      </c>
      <c r="F8" s="96" t="s">
        <v>8438</v>
      </c>
      <c r="G8" s="42">
        <f>G7+1</f>
        <v>45597</v>
      </c>
      <c r="H8" s="163" t="s">
        <v>5488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477</v>
      </c>
      <c r="D9" s="422" t="s">
        <v>8455</v>
      </c>
      <c r="E9" s="398" t="s">
        <v>8454</v>
      </c>
      <c r="F9" s="96" t="s">
        <v>8456</v>
      </c>
      <c r="G9" s="42">
        <f>G8</f>
        <v>45597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7179</v>
      </c>
      <c r="E10" s="424" t="s">
        <v>8477</v>
      </c>
      <c r="F10" s="425" t="s">
        <v>8478</v>
      </c>
      <c r="G10" s="42">
        <f>G11</f>
        <v>45598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8481</v>
      </c>
      <c r="E11" s="424" t="s">
        <v>8482</v>
      </c>
      <c r="F11" s="425" t="s">
        <v>8483</v>
      </c>
      <c r="G11" s="42">
        <f>G9+1</f>
        <v>45598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8384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8385</v>
      </c>
      <c r="C13" s="94" t="s">
        <v>481</v>
      </c>
      <c r="D13" s="414" t="s">
        <v>7554</v>
      </c>
      <c r="E13" s="413" t="s">
        <v>8513</v>
      </c>
      <c r="F13" s="111" t="s">
        <v>8515</v>
      </c>
      <c r="G13" s="34">
        <f>G5+7</f>
        <v>45601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tr">
        <f>IF(WK43・2024!D23="","",WK43・2024!D23)</f>
        <v>1200/25</v>
      </c>
      <c r="E15" s="81" t="str">
        <f>IF(WK43・2024!E23="","",WK43・2024!E23)</f>
        <v>2012/25</v>
      </c>
      <c r="F15" s="419" t="str">
        <f>IF(WK43・2024!F23="","",WK43・2024!F23)</f>
        <v>0712/26</v>
      </c>
      <c r="G15" s="33">
        <v>45591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8232</v>
      </c>
      <c r="C17" s="85" t="s">
        <v>477</v>
      </c>
      <c r="D17" s="429" t="s">
        <v>8402</v>
      </c>
      <c r="E17" s="398" t="s">
        <v>8403</v>
      </c>
      <c r="F17" s="444" t="s">
        <v>8404</v>
      </c>
      <c r="G17" s="42">
        <f>G15+3</f>
        <v>45594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429" t="s">
        <v>8405</v>
      </c>
      <c r="E18" s="398" t="s">
        <v>8406</v>
      </c>
      <c r="F18" s="96" t="s">
        <v>8407</v>
      </c>
      <c r="G18" s="42">
        <f>G17</f>
        <v>45594</v>
      </c>
      <c r="H18" s="25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29" t="s">
        <v>8409</v>
      </c>
      <c r="E19" s="398" t="s">
        <v>8408</v>
      </c>
      <c r="F19" s="96" t="s">
        <v>6832</v>
      </c>
      <c r="G19" s="42">
        <f>G17</f>
        <v>45594</v>
      </c>
      <c r="H19" s="166" t="s">
        <v>8398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29" t="s">
        <v>8422</v>
      </c>
      <c r="E20" s="405" t="s">
        <v>8423</v>
      </c>
      <c r="F20" s="96" t="s">
        <v>8424</v>
      </c>
      <c r="G20" s="42">
        <f>G17+1</f>
        <v>45595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29" t="s">
        <v>8425</v>
      </c>
      <c r="E21" s="405" t="s">
        <v>8426</v>
      </c>
      <c r="F21" s="406" t="s">
        <v>8427</v>
      </c>
      <c r="G21" s="42">
        <f>G20</f>
        <v>45595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JPY153.79-</v>
      </c>
      <c r="C22" s="52"/>
      <c r="D22" s="385"/>
      <c r="E22" s="386"/>
      <c r="F22" s="386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13" t="s">
        <v>8463</v>
      </c>
      <c r="E23" s="413" t="s">
        <v>8465</v>
      </c>
      <c r="F23" s="111" t="s">
        <v>8467</v>
      </c>
      <c r="G23" s="34">
        <f>G15+7</f>
        <v>45598</v>
      </c>
      <c r="H23" s="262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135" t="str">
        <f>IF(WK42・2024!D37="","",WK42・2024!D37)</f>
        <v>0300/22</v>
      </c>
      <c r="E26" s="151" t="str">
        <f>IF(WK42・2024!E37="","",WK42・2024!E37)</f>
        <v>0400/23</v>
      </c>
      <c r="F26" s="256" t="str">
        <f>IF(WK42・2024!F37="","",WK42・2024!F37)</f>
        <v>1400/23</v>
      </c>
      <c r="G26" s="42">
        <v>45587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70" t="s">
        <v>540</v>
      </c>
      <c r="D27" s="85" t="str">
        <f>IF(WK42・2024!D38="","",WK42・2024!D38)</f>
        <v>0418/24</v>
      </c>
      <c r="E27" s="101" t="str">
        <f>IF(WK42・2024!E38="","",WK42・2024!E38)</f>
        <v>0630/24</v>
      </c>
      <c r="F27" s="102" t="str">
        <f>IF(WK42・2024!F38="","",WK42・2024!F38)</f>
        <v>1448/24</v>
      </c>
      <c r="G27" s="42">
        <f>+G26+2</f>
        <v>45589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2" t="s">
        <v>8399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8410</v>
      </c>
      <c r="E30" s="424" t="s">
        <v>8445</v>
      </c>
      <c r="F30" s="471" t="s">
        <v>8439</v>
      </c>
      <c r="G30" s="42">
        <f>+G28+1</f>
        <v>45592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97" t="s">
        <v>8452</v>
      </c>
      <c r="E31" s="398" t="s">
        <v>8450</v>
      </c>
      <c r="F31" s="96" t="s">
        <v>8451</v>
      </c>
      <c r="G31" s="42">
        <f>G30+1</f>
        <v>45593</v>
      </c>
      <c r="H31" s="163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97" t="s">
        <v>8435</v>
      </c>
      <c r="E32" s="398" t="s">
        <v>8479</v>
      </c>
      <c r="F32" s="96" t="s">
        <v>8480</v>
      </c>
      <c r="G32" s="42">
        <f>G33</f>
        <v>45594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8475</v>
      </c>
      <c r="E33" s="398" t="s">
        <v>8476</v>
      </c>
      <c r="F33" s="96" t="s">
        <v>6559</v>
      </c>
      <c r="G33" s="42">
        <f>G31+1</f>
        <v>45594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8447</v>
      </c>
      <c r="E34" s="398" t="s">
        <v>8446</v>
      </c>
      <c r="F34" s="96" t="s">
        <v>8453</v>
      </c>
      <c r="G34" s="42">
        <f>G33+1</f>
        <v>45595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8460</v>
      </c>
      <c r="E35" s="409" t="s">
        <v>6572</v>
      </c>
      <c r="F35" s="96" t="s">
        <v>8461</v>
      </c>
      <c r="G35" s="42">
        <f>G34+1</f>
        <v>45596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8529</v>
      </c>
      <c r="E37" s="392" t="s">
        <v>8531</v>
      </c>
      <c r="F37" s="152" t="s">
        <v>8520</v>
      </c>
      <c r="G37" s="133">
        <f>G38-1</f>
        <v>45601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JPY153.79-</v>
      </c>
      <c r="C38" s="85" t="s">
        <v>540</v>
      </c>
      <c r="D38" s="397" t="s">
        <v>8559</v>
      </c>
      <c r="E38" s="398" t="s">
        <v>8561</v>
      </c>
      <c r="F38" s="96" t="s">
        <v>8563</v>
      </c>
      <c r="G38" s="42">
        <f>G34+7</f>
        <v>45602</v>
      </c>
      <c r="H38" s="255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43" t="s">
        <v>541</v>
      </c>
      <c r="D39" s="399" t="s">
        <v>8546</v>
      </c>
      <c r="E39" s="418" t="s">
        <v>8548</v>
      </c>
      <c r="F39" s="245" t="s">
        <v>8550</v>
      </c>
      <c r="G39" s="76">
        <f>G38+3</f>
        <v>45605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45601.354166666664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8223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IF(WK42・2024!D13="","",WK42・2024!D13)</f>
        <v>2000/21</v>
      </c>
      <c r="E5" s="81" t="str">
        <f>IF(WK42・2024!E13="","",WK42・2024!E13)</f>
        <v>0550/22</v>
      </c>
      <c r="F5" s="419" t="str">
        <f>IF(WK42・2024!F13="","",WK42・2024!F13)</f>
        <v>1530/22</v>
      </c>
      <c r="G5" s="33">
        <v>45587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25" customHeight="1" x14ac:dyDescent="0.25">
      <c r="B7" s="26" t="s">
        <v>8229</v>
      </c>
      <c r="C7" s="85" t="s">
        <v>476</v>
      </c>
      <c r="D7" s="404" t="s">
        <v>8365</v>
      </c>
      <c r="E7" s="405" t="s">
        <v>280</v>
      </c>
      <c r="F7" s="406" t="s">
        <v>8383</v>
      </c>
      <c r="G7" s="42">
        <f>G5+2</f>
        <v>45589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422" t="s">
        <v>8375</v>
      </c>
      <c r="E8" s="424" t="s">
        <v>8376</v>
      </c>
      <c r="F8" s="425" t="s">
        <v>8371</v>
      </c>
      <c r="G8" s="42">
        <f>G9</f>
        <v>45590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42</v>
      </c>
      <c r="D9" s="422" t="s">
        <v>8372</v>
      </c>
      <c r="E9" s="424" t="s">
        <v>8373</v>
      </c>
      <c r="F9" s="425" t="s">
        <v>8374</v>
      </c>
      <c r="G9" s="42">
        <f>G7+1</f>
        <v>45590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8392</v>
      </c>
      <c r="E10" s="398" t="s">
        <v>8393</v>
      </c>
      <c r="F10" s="96" t="s">
        <v>8394</v>
      </c>
      <c r="G10" s="42">
        <f>G11</f>
        <v>45591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8390</v>
      </c>
      <c r="E11" s="398" t="s">
        <v>8391</v>
      </c>
      <c r="F11" s="96" t="s">
        <v>7135</v>
      </c>
      <c r="G11" s="42">
        <f>G8+1</f>
        <v>45591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8325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8326</v>
      </c>
      <c r="C13" s="94" t="s">
        <v>481</v>
      </c>
      <c r="D13" s="430" t="s">
        <v>8389</v>
      </c>
      <c r="E13" s="413" t="s">
        <v>8401</v>
      </c>
      <c r="F13" s="111" t="s">
        <v>8412</v>
      </c>
      <c r="G13" s="34">
        <f>G5+7</f>
        <v>45594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tr">
        <f>IF(WK42・2024!D23="","",WK42・2024!D23)</f>
        <v>0800/18</v>
      </c>
      <c r="E15" s="81" t="str">
        <f>IF(WK42・2024!E23="","",WK42・2024!E23)</f>
        <v>0118/19</v>
      </c>
      <c r="F15" s="419" t="str">
        <f>IF(WK42・2024!F23="","",WK42・2024!F23)</f>
        <v>1130/19</v>
      </c>
      <c r="G15" s="33">
        <v>45584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8230</v>
      </c>
      <c r="C17" s="95" t="s">
        <v>1313</v>
      </c>
      <c r="D17" s="404" t="s">
        <v>8344</v>
      </c>
      <c r="E17" s="398" t="s">
        <v>8345</v>
      </c>
      <c r="F17" s="96" t="s">
        <v>8346</v>
      </c>
      <c r="G17" s="42">
        <f>G19</f>
        <v>45587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8347</v>
      </c>
      <c r="E18" s="398" t="s">
        <v>8348</v>
      </c>
      <c r="F18" s="96" t="s">
        <v>8349</v>
      </c>
      <c r="G18" s="42">
        <f>G19</f>
        <v>45587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8351</v>
      </c>
      <c r="E19" s="398" t="s">
        <v>8350</v>
      </c>
      <c r="F19" s="96" t="s">
        <v>8338</v>
      </c>
      <c r="G19" s="42">
        <f>G15+3</f>
        <v>45587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1314</v>
      </c>
      <c r="D20" s="404" t="s">
        <v>8359</v>
      </c>
      <c r="E20" s="405" t="s">
        <v>8360</v>
      </c>
      <c r="F20" s="406" t="s">
        <v>8342</v>
      </c>
      <c r="G20" s="42">
        <f>G21</f>
        <v>45588</v>
      </c>
      <c r="H20" s="166"/>
      <c r="I20" s="36"/>
      <c r="J20" s="36"/>
      <c r="K20" s="36"/>
      <c r="L20" s="36"/>
    </row>
    <row r="21" spans="2:12" s="1" customFormat="1" ht="13.25" customHeight="1" x14ac:dyDescent="0.25">
      <c r="B21" s="251"/>
      <c r="C21" s="85" t="s">
        <v>479</v>
      </c>
      <c r="D21" s="404" t="s">
        <v>8343</v>
      </c>
      <c r="E21" s="405" t="s">
        <v>8369</v>
      </c>
      <c r="F21" s="96" t="s">
        <v>8370</v>
      </c>
      <c r="G21" s="42">
        <f>G19+1</f>
        <v>45588</v>
      </c>
      <c r="H21" s="163"/>
      <c r="I21" s="36"/>
      <c r="J21" s="36"/>
      <c r="K21" s="36"/>
    </row>
    <row r="22" spans="2:12" s="1" customFormat="1" ht="13.5" customHeight="1" x14ac:dyDescent="0.25">
      <c r="B22" s="251" t="str">
        <f>$B$12</f>
        <v>USD: JPY150.64-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32" t="s">
        <v>8386</v>
      </c>
      <c r="E23" s="413" t="s">
        <v>8387</v>
      </c>
      <c r="F23" s="111" t="s">
        <v>8388</v>
      </c>
      <c r="G23" s="34">
        <f>G15+7</f>
        <v>45591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135" t="str">
        <f>IF(WK41・2024!D38="","",WK41・2024!D38)</f>
        <v>2300/13</v>
      </c>
      <c r="E26" s="151" t="str">
        <f>IF(WK41・2024!E38="","",WK41・2024!E38)</f>
        <v>2124/15</v>
      </c>
      <c r="F26" s="256" t="str">
        <f>IF(WK41・2024!F38="","",WK41・2024!F38)</f>
        <v>0642/16</v>
      </c>
      <c r="G26" s="42">
        <v>45580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tr">
        <f>IF(WK41・2024!D39="","",WK41・2024!D39)</f>
        <v>2000/16</v>
      </c>
      <c r="E27" s="101" t="str">
        <f>IF(WK41・2024!E39="","",WK41・2024!E39)</f>
        <v>DIRECT</v>
      </c>
      <c r="F27" s="102" t="str">
        <f>IF(WK41・2024!F39="","",WK41・2024!F39)</f>
        <v>0948/17</v>
      </c>
      <c r="G27" s="42">
        <f>+G26+2</f>
        <v>45582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tr">
        <f>IF(WK41・2024!D40="","",WK41・2024!D40)</f>
        <v>0600/19</v>
      </c>
      <c r="E28" s="101" t="str">
        <f>IF(WK41・2024!E40="","",WK41・2024!E40)</f>
        <v>1930/20</v>
      </c>
      <c r="F28" s="102" t="str">
        <f>IF(WK41・2024!F40="","",WK41・2024!F40)</f>
        <v>0230/21</v>
      </c>
      <c r="G28" s="42">
        <f>G27+2</f>
        <v>45584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8354</v>
      </c>
      <c r="E30" s="398" t="s">
        <v>8355</v>
      </c>
      <c r="F30" s="96" t="s">
        <v>8356</v>
      </c>
      <c r="G30" s="42">
        <f>+G28+1</f>
        <v>45585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97" t="s">
        <v>8363</v>
      </c>
      <c r="E31" s="398" t="s">
        <v>8364</v>
      </c>
      <c r="F31" s="96" t="s">
        <v>8362</v>
      </c>
      <c r="G31" s="42">
        <f>G30+1</f>
        <v>45586</v>
      </c>
      <c r="H31" s="163" t="s">
        <v>6025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97" t="s">
        <v>8357</v>
      </c>
      <c r="E32" s="398" t="s">
        <v>8361</v>
      </c>
      <c r="F32" s="96" t="s">
        <v>8377</v>
      </c>
      <c r="G32" s="42">
        <f>G31+1</f>
        <v>45587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97" t="s">
        <v>8378</v>
      </c>
      <c r="E33" s="398" t="s">
        <v>8358</v>
      </c>
      <c r="F33" s="96" t="s">
        <v>8382</v>
      </c>
      <c r="G33" s="42">
        <f>G32</f>
        <v>45587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8488</v>
      </c>
      <c r="E34" s="398" t="s">
        <v>8489</v>
      </c>
      <c r="F34" s="96" t="s">
        <v>8490</v>
      </c>
      <c r="G34" s="42">
        <f>G32+1</f>
        <v>45588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8395</v>
      </c>
      <c r="E35" s="409" t="s">
        <v>8396</v>
      </c>
      <c r="F35" s="96" t="s">
        <v>8397</v>
      </c>
      <c r="G35" s="42">
        <f>G34+1</f>
        <v>45589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8413</v>
      </c>
      <c r="E37" s="392" t="s">
        <v>8411</v>
      </c>
      <c r="F37" s="152" t="s">
        <v>7170</v>
      </c>
      <c r="G37" s="133">
        <f>G38-1</f>
        <v>45594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JPY150.64-</v>
      </c>
      <c r="C38" s="85" t="s">
        <v>540</v>
      </c>
      <c r="D38" s="397" t="s">
        <v>8420</v>
      </c>
      <c r="E38" s="398" t="s">
        <v>8434</v>
      </c>
      <c r="F38" s="96" t="s">
        <v>8421</v>
      </c>
      <c r="G38" s="42">
        <f>G34+7</f>
        <v>45595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43" t="s">
        <v>541</v>
      </c>
      <c r="D39" s="399" t="s">
        <v>8469</v>
      </c>
      <c r="E39" s="418" t="s">
        <v>8471</v>
      </c>
      <c r="F39" s="245" t="s">
        <v>8473</v>
      </c>
      <c r="G39" s="76">
        <f>G38+3</f>
        <v>45598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698"/>
  <sheetViews>
    <sheetView zoomScale="75" zoomScaleNormal="75" workbookViewId="0">
      <selection activeCell="I28" sqref="D28:I2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0</v>
      </c>
      <c r="C1" s="591"/>
      <c r="D1" s="9"/>
      <c r="E1" s="9"/>
      <c r="F1" s="9"/>
      <c r="G1" s="9"/>
      <c r="H1" s="9"/>
      <c r="I1" s="592">
        <v>45772.354166666664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9608</v>
      </c>
      <c r="C2" s="593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4" t="s">
        <v>12</v>
      </c>
      <c r="E4" s="595"/>
      <c r="F4" s="594" t="s">
        <v>13</v>
      </c>
      <c r="G4" s="595"/>
      <c r="H4" s="596" t="s">
        <v>2</v>
      </c>
      <c r="I4" s="59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9891</v>
      </c>
      <c r="E5" s="522">
        <v>45769</v>
      </c>
      <c r="F5" s="519" t="s">
        <v>9543</v>
      </c>
      <c r="G5" s="520">
        <v>45769</v>
      </c>
      <c r="H5" s="403" t="s">
        <v>9899</v>
      </c>
      <c r="I5" s="520">
        <v>45770</v>
      </c>
      <c r="J5" s="33">
        <v>45769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9609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50" t="s">
        <v>476</v>
      </c>
      <c r="D8" s="397" t="s">
        <v>4674</v>
      </c>
      <c r="E8" s="523">
        <v>45771</v>
      </c>
      <c r="F8" s="397" t="s">
        <v>9129</v>
      </c>
      <c r="G8" s="523">
        <v>45772</v>
      </c>
      <c r="H8" s="387" t="s">
        <v>9119</v>
      </c>
      <c r="I8" s="499">
        <v>45772</v>
      </c>
      <c r="J8" s="42">
        <f>J5+2</f>
        <v>45771</v>
      </c>
      <c r="K8" s="277" t="s">
        <v>6157</v>
      </c>
      <c r="L8" s="36"/>
      <c r="M8" s="36"/>
      <c r="N8" s="36"/>
      <c r="O8" s="36"/>
    </row>
    <row r="9" spans="2:15" s="1" customFormat="1" ht="13.25" customHeight="1" x14ac:dyDescent="0.25">
      <c r="B9" s="472"/>
      <c r="C9" s="231" t="s">
        <v>479</v>
      </c>
      <c r="D9" s="480" t="s">
        <v>9352</v>
      </c>
      <c r="E9" s="504">
        <v>45772</v>
      </c>
      <c r="F9" s="480" t="s">
        <v>9904</v>
      </c>
      <c r="G9" s="504">
        <v>45772</v>
      </c>
      <c r="H9" s="480" t="s">
        <v>9905</v>
      </c>
      <c r="I9" s="503">
        <v>45772</v>
      </c>
      <c r="J9" s="42">
        <f>J11+1</f>
        <v>45773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49" t="s">
        <v>42</v>
      </c>
      <c r="D10" s="387" t="s">
        <v>9906</v>
      </c>
      <c r="E10" s="497">
        <v>45773</v>
      </c>
      <c r="F10" s="387"/>
      <c r="G10" s="497"/>
      <c r="H10" s="387"/>
      <c r="I10" s="496"/>
      <c r="J10" s="42">
        <f>J8+1</f>
        <v>45772</v>
      </c>
      <c r="K10" s="163"/>
      <c r="L10" s="36"/>
      <c r="M10" s="36"/>
      <c r="N10" s="36"/>
      <c r="O10" s="36"/>
    </row>
    <row r="11" spans="2:15" s="1" customFormat="1" ht="13.5" customHeight="1" x14ac:dyDescent="0.25">
      <c r="B11" s="251"/>
      <c r="C11" s="49" t="s">
        <v>477</v>
      </c>
      <c r="D11" s="480"/>
      <c r="E11" s="504"/>
      <c r="F11" s="387"/>
      <c r="G11" s="504"/>
      <c r="H11" s="387"/>
      <c r="I11" s="496"/>
      <c r="J11" s="42">
        <f>J10</f>
        <v>45772</v>
      </c>
      <c r="K11" s="255" t="s">
        <v>9436</v>
      </c>
      <c r="L11" s="36"/>
      <c r="M11" s="36"/>
      <c r="N11" s="36"/>
      <c r="O11" s="36"/>
    </row>
    <row r="12" spans="2:15" s="1" customFormat="1" ht="13.25" customHeight="1" x14ac:dyDescent="0.25">
      <c r="B12" s="251"/>
      <c r="C12" s="49" t="s">
        <v>478</v>
      </c>
      <c r="D12" s="480"/>
      <c r="E12" s="504"/>
      <c r="F12" s="480"/>
      <c r="G12" s="504"/>
      <c r="H12" s="480"/>
      <c r="I12" s="503"/>
      <c r="J12" s="42">
        <f>J9</f>
        <v>45773</v>
      </c>
      <c r="K12" s="255"/>
      <c r="L12" s="36"/>
      <c r="M12" s="36"/>
      <c r="N12" s="36"/>
      <c r="O12" s="36"/>
    </row>
    <row r="13" spans="2:15" s="1" customFormat="1" ht="21.65" customHeight="1" x14ac:dyDescent="0.25">
      <c r="B13" s="472" t="s">
        <v>9853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9872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9873</v>
      </c>
      <c r="C15" s="55" t="s">
        <v>481</v>
      </c>
      <c r="D15" s="526"/>
      <c r="E15" s="527"/>
      <c r="F15" s="526"/>
      <c r="G15" s="528"/>
      <c r="H15" s="396"/>
      <c r="I15" s="529"/>
      <c r="J15" s="34">
        <f>J5+7</f>
        <v>45776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4" t="s">
        <v>12</v>
      </c>
      <c r="E17" s="595"/>
      <c r="F17" s="594" t="s">
        <v>13</v>
      </c>
      <c r="G17" s="595"/>
      <c r="H17" s="596" t="s">
        <v>2</v>
      </c>
      <c r="I17" s="59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402" t="s">
        <v>9874</v>
      </c>
      <c r="E18" s="515">
        <v>45765</v>
      </c>
      <c r="F18" s="402" t="s">
        <v>9878</v>
      </c>
      <c r="G18" s="552">
        <v>45765</v>
      </c>
      <c r="H18" s="553" t="s">
        <v>9879</v>
      </c>
      <c r="I18" s="552">
        <v>45766</v>
      </c>
      <c r="J18" s="33">
        <v>45766</v>
      </c>
      <c r="K18" s="268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 t="s">
        <v>9611</v>
      </c>
      <c r="C20" s="50"/>
      <c r="D20" s="387"/>
      <c r="E20" s="497"/>
      <c r="F20" s="387"/>
      <c r="G20" s="496"/>
      <c r="H20" s="384"/>
      <c r="I20" s="496"/>
      <c r="J20" s="42"/>
      <c r="K20" s="253"/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397" t="s">
        <v>9266</v>
      </c>
      <c r="E21" s="523">
        <v>45768</v>
      </c>
      <c r="F21" s="397" t="s">
        <v>9236</v>
      </c>
      <c r="G21" s="518">
        <v>45768</v>
      </c>
      <c r="H21" s="398" t="s">
        <v>9884</v>
      </c>
      <c r="I21" s="518">
        <v>45768</v>
      </c>
      <c r="J21" s="42">
        <f>J18+3</f>
        <v>45769</v>
      </c>
      <c r="K21" s="255" t="s">
        <v>9045</v>
      </c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7</v>
      </c>
      <c r="D22" s="397" t="s">
        <v>9294</v>
      </c>
      <c r="E22" s="523">
        <v>45768</v>
      </c>
      <c r="F22" s="397" t="s">
        <v>9314</v>
      </c>
      <c r="G22" s="518">
        <v>45769</v>
      </c>
      <c r="H22" s="398" t="s">
        <v>9840</v>
      </c>
      <c r="I22" s="518">
        <v>45769</v>
      </c>
      <c r="J22" s="42">
        <f>J21</f>
        <v>45769</v>
      </c>
      <c r="K22" s="253" t="s">
        <v>9875</v>
      </c>
      <c r="L22" s="36"/>
      <c r="M22" s="36"/>
      <c r="N22" s="36"/>
      <c r="O22" s="36"/>
    </row>
    <row r="23" spans="2:15" s="1" customFormat="1" ht="13.25" customHeight="1" x14ac:dyDescent="0.25">
      <c r="B23" s="550"/>
      <c r="C23" s="85" t="s">
        <v>8</v>
      </c>
      <c r="D23" s="397" t="s">
        <v>9361</v>
      </c>
      <c r="E23" s="523">
        <v>45769</v>
      </c>
      <c r="F23" s="397" t="s">
        <v>9613</v>
      </c>
      <c r="G23" s="518">
        <v>45769</v>
      </c>
      <c r="H23" s="398" t="s">
        <v>9768</v>
      </c>
      <c r="I23" s="518">
        <v>45769</v>
      </c>
      <c r="J23" s="42">
        <f>J21</f>
        <v>45769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7" t="s">
        <v>9223</v>
      </c>
      <c r="E24" s="523">
        <v>45770</v>
      </c>
      <c r="F24" s="397" t="s">
        <v>9201</v>
      </c>
      <c r="G24" s="535">
        <v>45770</v>
      </c>
      <c r="H24" s="398" t="s">
        <v>9292</v>
      </c>
      <c r="I24" s="518">
        <v>45770</v>
      </c>
      <c r="J24" s="42">
        <f>J22+1</f>
        <v>45770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85" t="s">
        <v>26</v>
      </c>
      <c r="D25" s="397" t="s">
        <v>9290</v>
      </c>
      <c r="E25" s="523">
        <v>45770</v>
      </c>
      <c r="F25" s="397" t="s">
        <v>9358</v>
      </c>
      <c r="G25" s="535">
        <v>45770</v>
      </c>
      <c r="H25" s="398" t="s">
        <v>9489</v>
      </c>
      <c r="I25" s="535">
        <v>45770</v>
      </c>
      <c r="J25" s="42">
        <f>J24</f>
        <v>45770</v>
      </c>
      <c r="K25" s="166"/>
      <c r="L25" s="36"/>
      <c r="M25" s="36"/>
      <c r="N25" s="36"/>
      <c r="O25" s="36"/>
    </row>
    <row r="26" spans="2:15" s="1" customFormat="1" ht="13.5" customHeight="1" x14ac:dyDescent="0.25">
      <c r="B26" s="251"/>
      <c r="C26" s="50"/>
      <c r="D26" s="387"/>
      <c r="E26" s="500"/>
      <c r="F26" s="387"/>
      <c r="G26" s="499"/>
      <c r="H26" s="387"/>
      <c r="I26" s="499"/>
      <c r="J26" s="42"/>
      <c r="K26" s="166"/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JPY143.53-</v>
      </c>
      <c r="C27" s="52"/>
      <c r="D27" s="387"/>
      <c r="E27" s="500"/>
      <c r="F27" s="387"/>
      <c r="G27" s="499"/>
      <c r="H27" s="387"/>
      <c r="I27" s="499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44" t="s">
        <v>481</v>
      </c>
      <c r="D28" s="388" t="s">
        <v>9166</v>
      </c>
      <c r="E28" s="530">
        <v>45772</v>
      </c>
      <c r="F28" s="531" t="s">
        <v>9903</v>
      </c>
      <c r="G28" s="532">
        <v>45772</v>
      </c>
      <c r="H28" s="388" t="s">
        <v>9907</v>
      </c>
      <c r="I28" s="532">
        <v>45773</v>
      </c>
      <c r="J28" s="34">
        <f>J18+7</f>
        <v>45773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594" t="s">
        <v>12</v>
      </c>
      <c r="E31" s="595"/>
      <c r="F31" s="594" t="s">
        <v>13</v>
      </c>
      <c r="G31" s="595"/>
      <c r="H31" s="596" t="s">
        <v>2</v>
      </c>
      <c r="I31" s="597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9" t="s">
        <v>20</v>
      </c>
      <c r="C32" s="73"/>
      <c r="D32" s="389"/>
      <c r="E32" s="510"/>
      <c r="F32" s="389"/>
      <c r="G32" s="509"/>
      <c r="H32" s="390"/>
      <c r="I32" s="509"/>
      <c r="J32" s="79"/>
      <c r="K32" s="264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5" t="s">
        <v>539</v>
      </c>
      <c r="D33" s="391" t="s">
        <v>9868</v>
      </c>
      <c r="E33" s="514">
        <v>45761</v>
      </c>
      <c r="F33" s="391" t="s">
        <v>9708</v>
      </c>
      <c r="G33" s="516">
        <v>45763</v>
      </c>
      <c r="H33" s="392" t="s">
        <v>9859</v>
      </c>
      <c r="I33" s="516">
        <v>45763</v>
      </c>
      <c r="J33" s="42">
        <v>45762</v>
      </c>
      <c r="K33" s="163"/>
      <c r="L33" s="36"/>
      <c r="M33" s="36"/>
      <c r="N33" s="36"/>
      <c r="O33" s="36"/>
    </row>
    <row r="34" spans="2:26" s="1" customFormat="1" ht="13.5" customHeight="1" x14ac:dyDescent="0.25">
      <c r="B34" s="26" t="s">
        <v>9476</v>
      </c>
      <c r="C34" s="104" t="s">
        <v>540</v>
      </c>
      <c r="D34" s="397" t="s">
        <v>9662</v>
      </c>
      <c r="E34" s="517">
        <v>45764</v>
      </c>
      <c r="F34" s="397" t="s">
        <v>9838</v>
      </c>
      <c r="G34" s="518">
        <v>45764</v>
      </c>
      <c r="H34" s="398" t="s">
        <v>9869</v>
      </c>
      <c r="I34" s="518">
        <v>45764</v>
      </c>
      <c r="J34" s="42">
        <f>J33+2</f>
        <v>45764</v>
      </c>
      <c r="K34" s="255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97" t="s">
        <v>9871</v>
      </c>
      <c r="E35" s="517">
        <v>45765</v>
      </c>
      <c r="F35" s="397" t="s">
        <v>9881</v>
      </c>
      <c r="G35" s="518">
        <v>45766</v>
      </c>
      <c r="H35" s="398" t="s">
        <v>9883</v>
      </c>
      <c r="I35" s="518">
        <v>45766</v>
      </c>
      <c r="J35" s="42">
        <f>J34+2</f>
        <v>45766</v>
      </c>
      <c r="K35" s="172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83"/>
      <c r="E36" s="507"/>
      <c r="F36" s="508"/>
      <c r="G36" s="501"/>
      <c r="H36" s="506"/>
      <c r="I36" s="505"/>
      <c r="J36" s="42"/>
      <c r="K36" s="172"/>
      <c r="L36" s="36"/>
      <c r="M36" s="36"/>
      <c r="N36" s="36"/>
      <c r="O36" s="36"/>
    </row>
    <row r="37" spans="2:26" s="1" customFormat="1" ht="13.5" customHeight="1" x14ac:dyDescent="0.25">
      <c r="B37" s="251"/>
      <c r="C37" s="50"/>
      <c r="D37" s="383"/>
      <c r="E37" s="507"/>
      <c r="F37" s="508"/>
      <c r="G37" s="498"/>
      <c r="H37" s="506"/>
      <c r="I37" s="505"/>
      <c r="J37" s="42"/>
      <c r="K37" s="278"/>
      <c r="L37" s="36"/>
      <c r="M37" s="36"/>
      <c r="N37" s="36"/>
      <c r="O37" s="36"/>
    </row>
    <row r="38" spans="2:26" s="1" customFormat="1" ht="13.5" customHeight="1" x14ac:dyDescent="0.25">
      <c r="B38" s="251"/>
      <c r="C38" s="85" t="s">
        <v>7862</v>
      </c>
      <c r="D38" s="397" t="s">
        <v>9526</v>
      </c>
      <c r="E38" s="517">
        <v>45767</v>
      </c>
      <c r="F38" s="397" t="s">
        <v>9892</v>
      </c>
      <c r="G38" s="518">
        <v>45768</v>
      </c>
      <c r="H38" s="398" t="s">
        <v>9893</v>
      </c>
      <c r="I38" s="518">
        <v>45768</v>
      </c>
      <c r="J38" s="42">
        <f>J35+1</f>
        <v>45767</v>
      </c>
      <c r="K38" s="255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1313</v>
      </c>
      <c r="D39" s="397" t="s">
        <v>9895</v>
      </c>
      <c r="E39" s="517">
        <v>45769</v>
      </c>
      <c r="F39" s="397" t="s">
        <v>9559</v>
      </c>
      <c r="G39" s="518">
        <v>45769</v>
      </c>
      <c r="H39" s="398" t="s">
        <v>9863</v>
      </c>
      <c r="I39" s="518">
        <v>45769</v>
      </c>
      <c r="J39" s="42">
        <f>J40</f>
        <v>45769</v>
      </c>
      <c r="K39" s="163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97" t="s">
        <v>9243</v>
      </c>
      <c r="E40" s="517">
        <v>45769</v>
      </c>
      <c r="F40" s="397" t="s">
        <v>9274</v>
      </c>
      <c r="G40" s="518">
        <v>45770</v>
      </c>
      <c r="H40" s="398" t="s">
        <v>9375</v>
      </c>
      <c r="I40" s="518">
        <v>45770</v>
      </c>
      <c r="J40" s="42">
        <f>J41+1</f>
        <v>45769</v>
      </c>
      <c r="K40" s="255"/>
      <c r="L40" s="36"/>
      <c r="M40" s="36"/>
      <c r="N40" s="36"/>
      <c r="O40" s="36"/>
    </row>
    <row r="41" spans="2:26" s="1" customFormat="1" ht="13.25" customHeight="1" x14ac:dyDescent="0.25">
      <c r="B41" s="24"/>
      <c r="C41" s="85" t="s">
        <v>477</v>
      </c>
      <c r="D41" s="397" t="s">
        <v>9111</v>
      </c>
      <c r="E41" s="517">
        <v>45770</v>
      </c>
      <c r="F41" s="397" t="s">
        <v>9519</v>
      </c>
      <c r="G41" s="518">
        <v>45770</v>
      </c>
      <c r="H41" s="398" t="s">
        <v>9522</v>
      </c>
      <c r="I41" s="518">
        <v>45770</v>
      </c>
      <c r="J41" s="42">
        <f>J38+1</f>
        <v>45768</v>
      </c>
      <c r="K41" s="255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22" t="s">
        <v>9203</v>
      </c>
      <c r="E42" s="524">
        <v>45771</v>
      </c>
      <c r="F42" s="422" t="s">
        <v>9167</v>
      </c>
      <c r="G42" s="525">
        <v>45771</v>
      </c>
      <c r="H42" s="398" t="s">
        <v>9159</v>
      </c>
      <c r="I42" s="518">
        <v>45771</v>
      </c>
      <c r="J42" s="42">
        <f>J39+1</f>
        <v>45770</v>
      </c>
      <c r="K42" s="278"/>
      <c r="L42" s="36"/>
      <c r="M42" s="36"/>
      <c r="N42" s="36"/>
      <c r="O42" s="36"/>
    </row>
    <row r="43" spans="2:26" s="1" customFormat="1" ht="13.5" customHeight="1" x14ac:dyDescent="0.25">
      <c r="B43" s="24"/>
      <c r="C43" s="50" t="s">
        <v>476</v>
      </c>
      <c r="D43" s="397" t="s">
        <v>9201</v>
      </c>
      <c r="E43" s="517">
        <v>45772</v>
      </c>
      <c r="F43" s="508" t="s">
        <v>9900</v>
      </c>
      <c r="G43" s="498">
        <v>45772</v>
      </c>
      <c r="H43" s="384" t="s">
        <v>9901</v>
      </c>
      <c r="I43" s="496">
        <v>45772</v>
      </c>
      <c r="J43" s="42">
        <f>J42+1</f>
        <v>45771</v>
      </c>
      <c r="K43" s="34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87"/>
      <c r="E44" s="497"/>
      <c r="F44" s="387"/>
      <c r="G44" s="496"/>
      <c r="H44" s="384"/>
      <c r="I44" s="496"/>
      <c r="J44" s="42"/>
      <c r="K44" s="342"/>
      <c r="L44" s="36"/>
      <c r="M44" s="36"/>
      <c r="N44" s="36"/>
      <c r="O44" s="36"/>
    </row>
    <row r="45" spans="2:26" s="1" customFormat="1" ht="13.25" customHeight="1" x14ac:dyDescent="0.25">
      <c r="B45" s="24"/>
      <c r="D45" s="387"/>
      <c r="E45" s="500"/>
      <c r="F45" s="387"/>
      <c r="G45" s="499"/>
      <c r="H45" s="5"/>
      <c r="I45" s="498"/>
      <c r="J45" s="49"/>
      <c r="K45" s="255"/>
      <c r="L45" s="36"/>
      <c r="M45" s="36"/>
      <c r="N45" s="36"/>
      <c r="O45" s="36"/>
      <c r="Z45" s="118"/>
    </row>
    <row r="46" spans="2:26" s="1" customFormat="1" ht="13.5" customHeight="1" x14ac:dyDescent="0.25">
      <c r="B46" s="24"/>
      <c r="C46" s="138" t="s">
        <v>539</v>
      </c>
      <c r="D46" s="570"/>
      <c r="E46" s="571"/>
      <c r="F46" s="564"/>
      <c r="G46" s="567"/>
      <c r="H46" s="394"/>
      <c r="I46" s="567"/>
      <c r="J46" s="133">
        <f>J43+5</f>
        <v>45776</v>
      </c>
      <c r="K46" s="163"/>
      <c r="L46" s="36"/>
      <c r="M46" s="36"/>
      <c r="N46" s="36"/>
      <c r="O46" s="36"/>
    </row>
    <row r="47" spans="2:26" s="1" customFormat="1" ht="13.5" customHeight="1" x14ac:dyDescent="0.25">
      <c r="B47" s="251" t="str">
        <f>$B$14</f>
        <v>USD: JPY143.53-</v>
      </c>
      <c r="C47" s="50" t="s">
        <v>540</v>
      </c>
      <c r="D47" s="387"/>
      <c r="E47" s="497"/>
      <c r="F47" s="387"/>
      <c r="G47" s="496"/>
      <c r="H47" s="384"/>
      <c r="I47" s="496"/>
      <c r="J47" s="42">
        <f>J46+1</f>
        <v>45777</v>
      </c>
      <c r="K47" s="163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45" t="s">
        <v>541</v>
      </c>
      <c r="D48" s="395"/>
      <c r="E48" s="572"/>
      <c r="F48" s="395"/>
      <c r="G48" s="529"/>
      <c r="H48" s="396"/>
      <c r="I48" s="529"/>
      <c r="J48" s="76">
        <f>J47+3</f>
        <v>45780</v>
      </c>
      <c r="K48" s="164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4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73"/>
      <c r="G52" s="473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8"/>
      <c r="E62" s="118"/>
      <c r="F62" s="118"/>
      <c r="G62" s="118"/>
      <c r="H62" s="2"/>
      <c r="I62" s="2"/>
      <c r="J62" s="3"/>
    </row>
    <row r="63" spans="1:50" s="1" customFormat="1" ht="13.5" customHeight="1" x14ac:dyDescent="0.25">
      <c r="D63" s="118"/>
      <c r="E63" s="118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00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45593.354166666664</v>
      </c>
      <c r="G1" s="592"/>
      <c r="H1" s="14"/>
      <c r="I1" s="15"/>
      <c r="J1" s="15"/>
      <c r="K1" s="16"/>
      <c r="L1" s="12"/>
    </row>
    <row r="2" spans="2:12" s="1" customFormat="1" ht="13.25" customHeight="1" x14ac:dyDescent="0.25">
      <c r="B2" s="593" t="s">
        <v>4754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19" t="s">
        <v>8308</v>
      </c>
      <c r="G5" s="33">
        <v>45580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404" t="s">
        <v>8324</v>
      </c>
      <c r="E7" s="468" t="s">
        <v>8315</v>
      </c>
      <c r="F7" s="469" t="s">
        <v>8323</v>
      </c>
      <c r="G7" s="42">
        <f>G5+2</f>
        <v>45582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478</v>
      </c>
      <c r="D8" s="422" t="s">
        <v>8327</v>
      </c>
      <c r="E8" s="398" t="s">
        <v>8327</v>
      </c>
      <c r="F8" s="96" t="s">
        <v>8328</v>
      </c>
      <c r="G8" s="42">
        <f>G11</f>
        <v>45584</v>
      </c>
      <c r="H8" s="255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477</v>
      </c>
      <c r="D9" s="422" t="s">
        <v>8335</v>
      </c>
      <c r="E9" s="424" t="s">
        <v>6718</v>
      </c>
      <c r="F9" s="425" t="s">
        <v>8336</v>
      </c>
      <c r="G9" s="42">
        <f>G10</f>
        <v>45583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42</v>
      </c>
      <c r="D10" s="422" t="s">
        <v>8333</v>
      </c>
      <c r="E10" s="424" t="s">
        <v>8334</v>
      </c>
      <c r="F10" s="425" t="s">
        <v>7053</v>
      </c>
      <c r="G10" s="42">
        <f>G7+1</f>
        <v>45583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8330</v>
      </c>
      <c r="E11" s="424" t="s">
        <v>7701</v>
      </c>
      <c r="F11" s="425" t="s">
        <v>6105</v>
      </c>
      <c r="G11" s="42">
        <f>G9+1</f>
        <v>45584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8272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8273</v>
      </c>
      <c r="C13" s="94" t="s">
        <v>481</v>
      </c>
      <c r="D13" s="430" t="s">
        <v>8352</v>
      </c>
      <c r="E13" s="413" t="s">
        <v>8353</v>
      </c>
      <c r="F13" s="111" t="s">
        <v>6114</v>
      </c>
      <c r="G13" s="34">
        <f>G5+7</f>
        <v>45587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8292</v>
      </c>
      <c r="E15" s="81" t="s">
        <v>8289</v>
      </c>
      <c r="F15" s="419" t="s">
        <v>8291</v>
      </c>
      <c r="G15" s="33">
        <v>45577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8226</v>
      </c>
      <c r="C17" s="95" t="s">
        <v>1313</v>
      </c>
      <c r="D17" s="404" t="s">
        <v>8276</v>
      </c>
      <c r="E17" s="398" t="s">
        <v>8294</v>
      </c>
      <c r="F17" s="96" t="s">
        <v>8293</v>
      </c>
      <c r="G17" s="42">
        <f>G19</f>
        <v>45580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8295</v>
      </c>
      <c r="E18" s="398" t="s">
        <v>8304</v>
      </c>
      <c r="F18" s="96" t="s">
        <v>8305</v>
      </c>
      <c r="G18" s="42">
        <f>G19</f>
        <v>45580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8303</v>
      </c>
      <c r="E19" s="398" t="s">
        <v>30</v>
      </c>
      <c r="F19" s="96" t="s">
        <v>8309</v>
      </c>
      <c r="G19" s="42">
        <f>G15+3</f>
        <v>45580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04" t="s">
        <v>8302</v>
      </c>
      <c r="E20" s="405" t="s">
        <v>8320</v>
      </c>
      <c r="F20" s="96" t="s">
        <v>8321</v>
      </c>
      <c r="G20" s="42">
        <f>G19+1</f>
        <v>45581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04" t="s">
        <v>8297</v>
      </c>
      <c r="E21" s="405" t="s">
        <v>8298</v>
      </c>
      <c r="F21" s="406" t="s">
        <v>8317</v>
      </c>
      <c r="G21" s="42">
        <f>G20</f>
        <v>45581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JPY150.41-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13" t="s">
        <v>8316</v>
      </c>
      <c r="E23" s="413" t="s">
        <v>8331</v>
      </c>
      <c r="F23" s="111" t="s">
        <v>8332</v>
      </c>
      <c r="G23" s="34">
        <f>G15+7</f>
        <v>45584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61" t="s">
        <v>539</v>
      </c>
      <c r="D26" s="466"/>
      <c r="E26" s="463"/>
      <c r="F26" s="464"/>
      <c r="G26" s="119" t="s">
        <v>8227</v>
      </c>
      <c r="H26" s="163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8281</v>
      </c>
      <c r="E30" s="398" t="s">
        <v>8282</v>
      </c>
      <c r="F30" s="96" t="s">
        <v>8283</v>
      </c>
      <c r="G30" s="42">
        <f>+G28+1</f>
        <v>45578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397" t="s">
        <v>8299</v>
      </c>
      <c r="E31" s="398" t="s">
        <v>8300</v>
      </c>
      <c r="F31" s="96" t="s">
        <v>8301</v>
      </c>
      <c r="G31" s="42">
        <f>G33+1</f>
        <v>45580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97" t="s">
        <v>8306</v>
      </c>
      <c r="E32" s="398" t="s">
        <v>8307</v>
      </c>
      <c r="F32" s="96" t="s">
        <v>8280</v>
      </c>
      <c r="G32" s="42">
        <f>G31</f>
        <v>45580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 t="s">
        <v>8296</v>
      </c>
      <c r="E33" s="398" t="s">
        <v>8318</v>
      </c>
      <c r="F33" s="96" t="s">
        <v>8319</v>
      </c>
      <c r="G33" s="42">
        <f>G30+1</f>
        <v>45579</v>
      </c>
      <c r="H33" s="163" t="s">
        <v>6025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108" t="s">
        <v>479</v>
      </c>
      <c r="D34" s="422" t="s">
        <v>6697</v>
      </c>
      <c r="E34" s="424" t="s">
        <v>6713</v>
      </c>
      <c r="F34" s="425" t="s">
        <v>8313</v>
      </c>
      <c r="G34" s="42">
        <f>G31+1</f>
        <v>45581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22" t="s">
        <v>8337</v>
      </c>
      <c r="E35" s="423" t="s">
        <v>6724</v>
      </c>
      <c r="F35" s="425" t="s">
        <v>8329</v>
      </c>
      <c r="G35" s="42">
        <f>G34+1</f>
        <v>45582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8368</v>
      </c>
      <c r="E37" s="392" t="s">
        <v>8366</v>
      </c>
      <c r="F37" s="152" t="s">
        <v>8367</v>
      </c>
      <c r="G37" s="133">
        <f>G38-1</f>
        <v>45587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JPY150.41-</v>
      </c>
      <c r="C38" s="85" t="s">
        <v>540</v>
      </c>
      <c r="D38" s="397" t="s">
        <v>8379</v>
      </c>
      <c r="E38" s="398" t="s">
        <v>8380</v>
      </c>
      <c r="F38" s="96" t="s">
        <v>8381</v>
      </c>
      <c r="G38" s="42">
        <f>G34+7</f>
        <v>45588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43" t="s">
        <v>541</v>
      </c>
      <c r="D39" s="399" t="s">
        <v>8415</v>
      </c>
      <c r="E39" s="418" t="s">
        <v>8417</v>
      </c>
      <c r="F39" s="245" t="s">
        <v>8419</v>
      </c>
      <c r="G39" s="76">
        <f>G38+3</f>
        <v>45591</v>
      </c>
      <c r="H39" s="164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8164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45583.6875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7860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47" t="s">
        <v>22</v>
      </c>
      <c r="C5" s="81" t="s">
        <v>481</v>
      </c>
      <c r="D5" s="97"/>
      <c r="E5" s="81"/>
      <c r="F5" s="419"/>
      <c r="G5" s="122" t="s">
        <v>7877</v>
      </c>
      <c r="H5" s="268"/>
      <c r="I5" s="36"/>
      <c r="J5" s="36"/>
      <c r="K5" s="36"/>
      <c r="L5" s="36"/>
    </row>
    <row r="6" spans="2:12" s="1" customFormat="1" ht="13.5" customHeight="1" x14ac:dyDescent="0.25">
      <c r="B6" s="448" t="s">
        <v>6409</v>
      </c>
      <c r="C6" s="85"/>
      <c r="D6" s="407"/>
      <c r="E6" s="398"/>
      <c r="F6" s="96"/>
      <c r="G6" s="119"/>
      <c r="H6" s="166"/>
      <c r="I6" s="36"/>
      <c r="J6" s="36"/>
      <c r="K6" s="36"/>
      <c r="L6" s="36"/>
    </row>
    <row r="7" spans="2:12" s="1" customFormat="1" ht="13.5" customHeight="1" x14ac:dyDescent="0.25">
      <c r="B7" s="449" t="s">
        <v>7867</v>
      </c>
      <c r="C7" s="85" t="s">
        <v>476</v>
      </c>
      <c r="D7" s="404"/>
      <c r="E7" s="405"/>
      <c r="F7" s="406"/>
      <c r="G7" s="119" t="s">
        <v>36</v>
      </c>
      <c r="H7" s="277"/>
      <c r="I7" s="36"/>
      <c r="J7" s="36"/>
      <c r="K7" s="36"/>
      <c r="L7" s="36"/>
    </row>
    <row r="8" spans="2:12" s="1" customFormat="1" ht="13.5" customHeight="1" x14ac:dyDescent="0.25">
      <c r="B8" s="443"/>
      <c r="C8" s="89" t="s">
        <v>477</v>
      </c>
      <c r="D8" s="397"/>
      <c r="E8" s="398"/>
      <c r="F8" s="96"/>
      <c r="G8" s="119" t="s">
        <v>36</v>
      </c>
      <c r="H8" s="163"/>
      <c r="I8" s="36"/>
      <c r="J8" s="36"/>
      <c r="K8" s="36"/>
      <c r="L8" s="36"/>
    </row>
    <row r="9" spans="2:12" s="1" customFormat="1" ht="13.5" customHeight="1" x14ac:dyDescent="0.25">
      <c r="B9" s="443"/>
      <c r="C9" s="89" t="s">
        <v>42</v>
      </c>
      <c r="D9" s="397"/>
      <c r="E9" s="398"/>
      <c r="F9" s="96"/>
      <c r="G9" s="119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443"/>
      <c r="C10" s="89" t="s">
        <v>478</v>
      </c>
      <c r="D10" s="397"/>
      <c r="E10" s="398"/>
      <c r="F10" s="96"/>
      <c r="G10" s="119" t="s">
        <v>36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443"/>
      <c r="C11" s="89" t="s">
        <v>479</v>
      </c>
      <c r="D11" s="397"/>
      <c r="E11" s="398"/>
      <c r="F11" s="96"/>
      <c r="G11" s="119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50"/>
      <c r="C12" s="89"/>
      <c r="D12" s="397"/>
      <c r="E12" s="398"/>
      <c r="F12" s="96"/>
      <c r="G12" s="119"/>
      <c r="H12" s="252"/>
      <c r="I12" s="36"/>
      <c r="J12" s="36"/>
      <c r="K12" s="36"/>
      <c r="L12" s="36"/>
    </row>
    <row r="13" spans="2:12" s="1" customFormat="1" ht="13.5" customHeight="1" x14ac:dyDescent="0.25">
      <c r="B13" s="451"/>
      <c r="C13" s="94" t="s">
        <v>481</v>
      </c>
      <c r="D13" s="414"/>
      <c r="E13" s="413"/>
      <c r="F13" s="111"/>
      <c r="G13" s="123" t="s">
        <v>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39"/>
      <c r="C15" s="81"/>
      <c r="D15" s="402"/>
      <c r="E15" s="81"/>
      <c r="F15" s="419"/>
      <c r="G15" s="149"/>
      <c r="H15" s="268" t="s">
        <v>7879</v>
      </c>
      <c r="I15" s="36"/>
      <c r="J15" s="36"/>
      <c r="K15" s="36"/>
      <c r="L15" s="36"/>
    </row>
    <row r="16" spans="2:12" s="1" customFormat="1" ht="13.5" customHeight="1" x14ac:dyDescent="0.25">
      <c r="B16" s="440"/>
      <c r="C16" s="85"/>
      <c r="D16" s="397"/>
      <c r="E16" s="398"/>
      <c r="F16" s="96"/>
      <c r="G16" s="116"/>
      <c r="H16" s="253" t="s">
        <v>7881</v>
      </c>
      <c r="I16" s="36"/>
      <c r="J16" s="36"/>
      <c r="K16" s="36"/>
      <c r="L16" s="36"/>
    </row>
    <row r="17" spans="2:12" s="1" customFormat="1" ht="13.5" customHeight="1" x14ac:dyDescent="0.3">
      <c r="B17" s="449"/>
      <c r="C17" s="95"/>
      <c r="D17" s="404"/>
      <c r="E17" s="398"/>
      <c r="F17" s="96"/>
      <c r="G17" s="116"/>
      <c r="H17" s="321"/>
      <c r="I17" s="36"/>
      <c r="J17" s="36"/>
      <c r="K17" s="36"/>
      <c r="L17" s="36"/>
    </row>
    <row r="18" spans="2:12" s="1" customFormat="1" ht="13.25" customHeight="1" x14ac:dyDescent="0.25">
      <c r="B18" s="449"/>
      <c r="C18" s="85"/>
      <c r="D18" s="404"/>
      <c r="E18" s="398"/>
      <c r="F18" s="96"/>
      <c r="G18" s="116"/>
      <c r="H18" s="166"/>
      <c r="I18" s="36"/>
      <c r="J18" s="36"/>
      <c r="K18" s="36"/>
      <c r="L18" s="36"/>
    </row>
    <row r="19" spans="2:12" s="1" customFormat="1" ht="13.5" customHeight="1" x14ac:dyDescent="0.25">
      <c r="B19" s="449"/>
      <c r="C19" s="85"/>
      <c r="D19" s="404"/>
      <c r="E19" s="398"/>
      <c r="F19" s="96"/>
      <c r="G19" s="116"/>
      <c r="H19" s="166"/>
      <c r="I19" s="36"/>
      <c r="J19" s="36"/>
      <c r="K19" s="36"/>
      <c r="L19" s="36"/>
    </row>
    <row r="20" spans="2:12" s="1" customFormat="1" ht="13.5" customHeight="1" x14ac:dyDescent="0.25">
      <c r="B20" s="443"/>
      <c r="C20" s="85"/>
      <c r="D20" s="404"/>
      <c r="E20" s="405"/>
      <c r="F20" s="406"/>
      <c r="G20" s="116"/>
      <c r="H20" s="166"/>
      <c r="I20" s="36"/>
      <c r="J20" s="36"/>
      <c r="K20" s="36"/>
      <c r="L20" s="36"/>
    </row>
    <row r="21" spans="2:12" s="1" customFormat="1" ht="13.5" customHeight="1" x14ac:dyDescent="0.25">
      <c r="B21" s="443"/>
      <c r="C21" s="85"/>
      <c r="D21" s="404"/>
      <c r="E21" s="405"/>
      <c r="F21" s="96"/>
      <c r="G21" s="116"/>
      <c r="H21" s="163"/>
      <c r="I21" s="36"/>
      <c r="J21" s="36"/>
      <c r="K21" s="36"/>
      <c r="L21" s="36"/>
    </row>
    <row r="22" spans="2:12" s="1" customFormat="1" ht="13.5" customHeight="1" x14ac:dyDescent="0.25">
      <c r="B22" s="443"/>
      <c r="C22" s="100"/>
      <c r="D22" s="404"/>
      <c r="E22" s="405"/>
      <c r="F22" s="405"/>
      <c r="G22" s="116"/>
      <c r="H22" s="262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13"/>
      <c r="E23" s="413"/>
      <c r="F23" s="111"/>
      <c r="G23" s="150"/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391" t="s">
        <v>8242</v>
      </c>
      <c r="E26" s="392" t="s">
        <v>8239</v>
      </c>
      <c r="F26" s="152" t="s">
        <v>8241</v>
      </c>
      <c r="G26" s="42">
        <v>45566</v>
      </c>
      <c r="H26" s="163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76" t="s">
        <v>8185</v>
      </c>
      <c r="D28" s="85" t="s">
        <v>8193</v>
      </c>
      <c r="E28" s="398" t="s">
        <v>8208</v>
      </c>
      <c r="F28" s="102" t="s">
        <v>8213</v>
      </c>
      <c r="G28" s="129">
        <f>G27+2</f>
        <v>45570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453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453"/>
      <c r="C30" s="85" t="s">
        <v>7862</v>
      </c>
      <c r="D30" s="397" t="s">
        <v>8215</v>
      </c>
      <c r="E30" s="398" t="s">
        <v>8235</v>
      </c>
      <c r="F30" s="96" t="s">
        <v>8236</v>
      </c>
      <c r="G30" s="42">
        <f>+G28+1</f>
        <v>45571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97" t="s">
        <v>8252</v>
      </c>
      <c r="E31" s="398" t="s">
        <v>8253</v>
      </c>
      <c r="F31" s="96" t="s">
        <v>8254</v>
      </c>
      <c r="G31" s="42">
        <f>G32+1</f>
        <v>45574</v>
      </c>
      <c r="H31" s="26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97" t="s">
        <v>8256</v>
      </c>
      <c r="E32" s="398" t="s">
        <v>8257</v>
      </c>
      <c r="F32" s="96" t="s">
        <v>8237</v>
      </c>
      <c r="G32" s="42">
        <f>G34+1</f>
        <v>45573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454"/>
      <c r="C33" s="85" t="s">
        <v>1313</v>
      </c>
      <c r="D33" s="397" t="s">
        <v>7252</v>
      </c>
      <c r="E33" s="398" t="s">
        <v>8261</v>
      </c>
      <c r="F33" s="96" t="s">
        <v>8262</v>
      </c>
      <c r="G33" s="42">
        <f>G32</f>
        <v>45573</v>
      </c>
      <c r="H33" s="255"/>
      <c r="I33" s="36"/>
      <c r="J33" s="36"/>
      <c r="K33" s="36"/>
      <c r="L33" s="36"/>
    </row>
    <row r="34" spans="2:23" s="1" customFormat="1" ht="13.25" customHeight="1" x14ac:dyDescent="0.25">
      <c r="B34" s="454"/>
      <c r="C34" s="85" t="s">
        <v>477</v>
      </c>
      <c r="D34" s="397" t="s">
        <v>8269</v>
      </c>
      <c r="E34" s="398" t="s">
        <v>8270</v>
      </c>
      <c r="F34" s="96" t="s">
        <v>8271</v>
      </c>
      <c r="G34" s="42">
        <f>G30+1</f>
        <v>45572</v>
      </c>
      <c r="H34" s="163" t="s">
        <v>6155</v>
      </c>
      <c r="I34" s="36"/>
      <c r="J34" s="36"/>
      <c r="K34" s="36"/>
      <c r="L34" s="36"/>
    </row>
    <row r="35" spans="2:23" s="1" customFormat="1" ht="13.5" customHeight="1" x14ac:dyDescent="0.25">
      <c r="B35" s="455"/>
      <c r="C35" s="108" t="s">
        <v>7882</v>
      </c>
      <c r="D35" s="397"/>
      <c r="E35" s="456"/>
      <c r="F35" s="96"/>
      <c r="G35" s="119" t="s">
        <v>419</v>
      </c>
      <c r="H35" s="457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97" t="s">
        <v>8284</v>
      </c>
      <c r="E36" s="409" t="s">
        <v>8285</v>
      </c>
      <c r="F36" s="96" t="s">
        <v>8286</v>
      </c>
      <c r="G36" s="42">
        <f>G31+1</f>
        <v>45575</v>
      </c>
      <c r="H36" s="342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93"/>
      <c r="G37" s="49"/>
      <c r="H37" s="255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539</v>
      </c>
      <c r="D38" s="426" t="s">
        <v>8287</v>
      </c>
      <c r="E38" s="392" t="s">
        <v>8310</v>
      </c>
      <c r="F38" s="152" t="s">
        <v>8311</v>
      </c>
      <c r="G38" s="133">
        <f>G39-1</f>
        <v>45580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">
        <v>8198</v>
      </c>
      <c r="C39" s="85" t="s">
        <v>540</v>
      </c>
      <c r="D39" s="397" t="s">
        <v>8312</v>
      </c>
      <c r="E39" s="398" t="s">
        <v>8314</v>
      </c>
      <c r="F39" s="96" t="s">
        <v>8322</v>
      </c>
      <c r="G39" s="42">
        <f>G31+7</f>
        <v>45581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43" t="s">
        <v>541</v>
      </c>
      <c r="D40" s="399" t="s">
        <v>8339</v>
      </c>
      <c r="E40" s="418" t="s">
        <v>8341</v>
      </c>
      <c r="F40" s="245" t="s">
        <v>8340</v>
      </c>
      <c r="G40" s="76">
        <f>G39+3</f>
        <v>45584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C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591" t="s">
        <v>0</v>
      </c>
      <c r="C1" s="591"/>
      <c r="D1" s="9"/>
      <c r="E1" s="9"/>
      <c r="F1" s="592">
        <v>45581.354166666664</v>
      </c>
      <c r="G1" s="592"/>
      <c r="H1" s="14"/>
      <c r="I1" s="15"/>
      <c r="J1" s="15"/>
      <c r="K1" s="16"/>
      <c r="L1" s="12"/>
    </row>
    <row r="2" spans="2:17" s="1" customFormat="1" ht="13.5" customHeight="1" x14ac:dyDescent="0.25">
      <c r="B2" s="593" t="s">
        <v>7859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407" t="s">
        <v>8157</v>
      </c>
      <c r="E5" s="403" t="s">
        <v>8186</v>
      </c>
      <c r="F5" s="103" t="s">
        <v>8178</v>
      </c>
      <c r="G5" s="33">
        <v>45566</v>
      </c>
      <c r="H5" s="268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7" s="1" customFormat="1" ht="13.25" customHeight="1" x14ac:dyDescent="0.25">
      <c r="B7" s="26" t="s">
        <v>7866</v>
      </c>
      <c r="C7" s="89" t="s">
        <v>479</v>
      </c>
      <c r="D7" s="397" t="s">
        <v>8209</v>
      </c>
      <c r="E7" s="398" t="s">
        <v>8210</v>
      </c>
      <c r="F7" s="96" t="s">
        <v>8211</v>
      </c>
      <c r="G7" s="42">
        <f>G9+1</f>
        <v>45570</v>
      </c>
      <c r="H7" s="163"/>
      <c r="I7" s="36"/>
      <c r="J7" s="36"/>
      <c r="K7" s="36"/>
      <c r="L7" s="36"/>
    </row>
    <row r="8" spans="2:17" s="1" customFormat="1" ht="13.5" customHeight="1" x14ac:dyDescent="0.25">
      <c r="B8" s="251"/>
      <c r="C8" s="89" t="s">
        <v>42</v>
      </c>
      <c r="D8" s="397" t="s">
        <v>8217</v>
      </c>
      <c r="E8" s="398" t="s">
        <v>8202</v>
      </c>
      <c r="F8" s="96" t="s">
        <v>8218</v>
      </c>
      <c r="G8" s="42">
        <f>G11+1</f>
        <v>45569</v>
      </c>
      <c r="H8" s="163"/>
      <c r="I8" s="36"/>
      <c r="J8" s="36"/>
      <c r="K8" s="36"/>
      <c r="L8" s="36"/>
    </row>
    <row r="9" spans="2:17" s="1" customFormat="1" ht="13.25" customHeight="1" x14ac:dyDescent="0.25">
      <c r="B9" s="251"/>
      <c r="C9" s="89" t="s">
        <v>477</v>
      </c>
      <c r="D9" s="397" t="s">
        <v>8220</v>
      </c>
      <c r="E9" s="398" t="s">
        <v>8221</v>
      </c>
      <c r="F9" s="96" t="s">
        <v>8222</v>
      </c>
      <c r="G9" s="42">
        <f>G8</f>
        <v>45569</v>
      </c>
      <c r="H9" s="163" t="s">
        <v>6155</v>
      </c>
      <c r="I9" s="36"/>
      <c r="J9" s="36"/>
      <c r="K9" s="36"/>
      <c r="L9" s="36"/>
    </row>
    <row r="10" spans="2:17" s="1" customFormat="1" ht="13.5" customHeight="1" x14ac:dyDescent="0.25">
      <c r="B10" s="251"/>
      <c r="C10" s="89" t="s">
        <v>478</v>
      </c>
      <c r="D10" s="397" t="s">
        <v>8250</v>
      </c>
      <c r="E10" s="398" t="s">
        <v>8251</v>
      </c>
      <c r="F10" s="96" t="s">
        <v>8216</v>
      </c>
      <c r="G10" s="42">
        <f>G7</f>
        <v>45570</v>
      </c>
      <c r="H10" s="255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29" t="s">
        <v>8263</v>
      </c>
      <c r="E11" s="405" t="s">
        <v>8243</v>
      </c>
      <c r="F11" s="406" t="s">
        <v>8264</v>
      </c>
      <c r="G11" s="42">
        <f>G5+2</f>
        <v>45568</v>
      </c>
      <c r="H11" s="277"/>
      <c r="I11" s="36"/>
      <c r="J11" s="36"/>
      <c r="K11" s="36"/>
      <c r="L11" s="36"/>
    </row>
    <row r="12" spans="2:17" s="1" customFormat="1" ht="13.5" customHeight="1" x14ac:dyDescent="0.25">
      <c r="B12" s="408" t="s">
        <v>8119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7" s="1" customFormat="1" ht="13.5" customHeight="1" x14ac:dyDescent="0.25">
      <c r="B13" s="412" t="s">
        <v>8120</v>
      </c>
      <c r="C13" s="460" t="s">
        <v>481</v>
      </c>
      <c r="D13" s="414" t="s">
        <v>8265</v>
      </c>
      <c r="E13" s="413" t="s">
        <v>8278</v>
      </c>
      <c r="F13" s="57" t="s">
        <v>8279</v>
      </c>
      <c r="G13" s="141">
        <f>G5+14</f>
        <v>45580</v>
      </c>
      <c r="H13" s="164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402" t="s">
        <v>8160</v>
      </c>
      <c r="E15" s="81" t="s">
        <v>8161</v>
      </c>
      <c r="F15" s="419" t="s">
        <v>8163</v>
      </c>
      <c r="G15" s="33">
        <v>45563</v>
      </c>
      <c r="H15" s="268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  <c r="O16" s="118"/>
      <c r="P16" s="118"/>
      <c r="Q16" s="118"/>
    </row>
    <row r="17" spans="2:16" s="1" customFormat="1" ht="13.5" customHeight="1" x14ac:dyDescent="0.25">
      <c r="B17" s="26" t="s">
        <v>7871</v>
      </c>
      <c r="C17" s="85" t="s">
        <v>479</v>
      </c>
      <c r="D17" s="404" t="s">
        <v>8183</v>
      </c>
      <c r="E17" s="405" t="s">
        <v>8219</v>
      </c>
      <c r="F17" s="96" t="s">
        <v>8184</v>
      </c>
      <c r="G17" s="42">
        <f>G19+1</f>
        <v>45567</v>
      </c>
      <c r="H17" s="163"/>
      <c r="I17" s="36"/>
      <c r="J17" s="36"/>
      <c r="K17" s="36"/>
      <c r="L17" s="36"/>
      <c r="O17" s="118"/>
      <c r="P17" s="118"/>
    </row>
    <row r="18" spans="2:16" s="1" customFormat="1" ht="13.5" customHeight="1" x14ac:dyDescent="0.25">
      <c r="B18" s="251"/>
      <c r="C18" s="85" t="s">
        <v>1314</v>
      </c>
      <c r="D18" s="404" t="s">
        <v>8176</v>
      </c>
      <c r="E18" s="405" t="s">
        <v>8176</v>
      </c>
      <c r="F18" s="406" t="s">
        <v>8177</v>
      </c>
      <c r="G18" s="42">
        <f>G17</f>
        <v>45567</v>
      </c>
      <c r="H18" s="166"/>
      <c r="I18" s="36"/>
      <c r="J18" s="36"/>
      <c r="K18" s="36"/>
      <c r="L18" s="36"/>
      <c r="O18" s="118"/>
      <c r="P18" s="118"/>
    </row>
    <row r="19" spans="2:16" s="1" customFormat="1" ht="13.5" customHeight="1" x14ac:dyDescent="0.25">
      <c r="B19" s="26"/>
      <c r="C19" s="85" t="s">
        <v>477</v>
      </c>
      <c r="D19" s="404" t="s">
        <v>8199</v>
      </c>
      <c r="E19" s="398" t="s">
        <v>8200</v>
      </c>
      <c r="F19" s="96" t="s">
        <v>8201</v>
      </c>
      <c r="G19" s="42">
        <f>G15+3</f>
        <v>45566</v>
      </c>
      <c r="H19" s="166" t="s">
        <v>6155</v>
      </c>
      <c r="I19" s="36"/>
      <c r="J19" s="36"/>
      <c r="K19" s="36"/>
      <c r="L19" s="36"/>
    </row>
    <row r="20" spans="2:16" s="1" customFormat="1" ht="13.25" customHeight="1" x14ac:dyDescent="0.25">
      <c r="B20" s="26"/>
      <c r="C20" s="85" t="s">
        <v>42</v>
      </c>
      <c r="D20" s="404" t="s">
        <v>8203</v>
      </c>
      <c r="E20" s="398" t="s">
        <v>8204</v>
      </c>
      <c r="F20" s="96" t="s">
        <v>8205</v>
      </c>
      <c r="G20" s="42">
        <f>G19</f>
        <v>45566</v>
      </c>
      <c r="H20" s="166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404" t="s">
        <v>6899</v>
      </c>
      <c r="E21" s="398" t="s">
        <v>8206</v>
      </c>
      <c r="F21" s="96" t="s">
        <v>8214</v>
      </c>
      <c r="G21" s="42">
        <f>G19</f>
        <v>45566</v>
      </c>
      <c r="H21" s="321"/>
      <c r="I21" s="36"/>
      <c r="J21" s="36"/>
      <c r="K21" s="36"/>
      <c r="L21" s="36"/>
    </row>
    <row r="22" spans="2:16" s="1" customFormat="1" ht="13.5" customHeight="1" x14ac:dyDescent="0.25">
      <c r="B22" s="251"/>
      <c r="C22" s="176" t="s">
        <v>8096</v>
      </c>
      <c r="D22" s="404" t="s">
        <v>8258</v>
      </c>
      <c r="E22" s="405" t="s">
        <v>8259</v>
      </c>
      <c r="F22" s="398" t="s">
        <v>8260</v>
      </c>
      <c r="G22" s="129">
        <f>G17+7</f>
        <v>45574</v>
      </c>
      <c r="H22" s="163" t="s">
        <v>8097</v>
      </c>
      <c r="I22" s="36"/>
      <c r="J22" s="36"/>
      <c r="K22" s="36"/>
      <c r="L22" s="36"/>
    </row>
    <row r="23" spans="2:16" s="1" customFormat="1" ht="13.5" customHeight="1" x14ac:dyDescent="0.25">
      <c r="B23" s="251" t="str">
        <f>$B$12</f>
        <v>USD: JPY145.61-</v>
      </c>
      <c r="C23" s="52"/>
      <c r="D23" s="385"/>
      <c r="E23" s="386"/>
      <c r="F23" s="386"/>
      <c r="G23" s="42"/>
      <c r="H23" s="262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67" t="s">
        <v>481</v>
      </c>
      <c r="D24" s="413" t="s">
        <v>8255</v>
      </c>
      <c r="E24" s="413" t="s">
        <v>8288</v>
      </c>
      <c r="F24" s="111" t="s">
        <v>8290</v>
      </c>
      <c r="G24" s="141">
        <f>G15+7+7</f>
        <v>45577</v>
      </c>
      <c r="H24" s="317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9" t="s">
        <v>20</v>
      </c>
      <c r="C26" s="73"/>
      <c r="D26" s="389"/>
      <c r="E26" s="390"/>
      <c r="F26" s="75"/>
      <c r="G26" s="79"/>
      <c r="H26" s="264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5" t="s">
        <v>539</v>
      </c>
      <c r="D27" s="391" t="s">
        <v>8093</v>
      </c>
      <c r="E27" s="392" t="s">
        <v>8094</v>
      </c>
      <c r="F27" s="152" t="s">
        <v>8095</v>
      </c>
      <c r="G27" s="42">
        <v>45559</v>
      </c>
      <c r="H27" s="163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55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2"/>
      <c r="I29" s="36"/>
      <c r="J29" s="36"/>
      <c r="K29" s="36"/>
      <c r="L29" s="36"/>
    </row>
    <row r="30" spans="2:16" s="1" customFormat="1" ht="13.5" customHeight="1" x14ac:dyDescent="0.25">
      <c r="B30" s="251"/>
      <c r="C30" s="50"/>
      <c r="D30" s="383"/>
      <c r="E30" s="393"/>
      <c r="F30" s="315"/>
      <c r="G30" s="42"/>
      <c r="H30" s="253"/>
      <c r="I30" s="36"/>
      <c r="J30" s="36"/>
      <c r="K30" s="36"/>
      <c r="L30" s="36"/>
    </row>
    <row r="31" spans="2:16" s="1" customFormat="1" ht="13.5" customHeight="1" x14ac:dyDescent="0.25">
      <c r="B31" s="251"/>
      <c r="C31" s="85" t="s">
        <v>7862</v>
      </c>
      <c r="D31" s="397" t="s">
        <v>8130</v>
      </c>
      <c r="E31" s="398" t="s">
        <v>8131</v>
      </c>
      <c r="F31" s="96" t="s">
        <v>8132</v>
      </c>
      <c r="G31" s="42">
        <f>+G29+1</f>
        <v>45564</v>
      </c>
      <c r="H31" s="278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97" t="s">
        <v>8166</v>
      </c>
      <c r="E32" s="398" t="s">
        <v>8167</v>
      </c>
      <c r="F32" s="96" t="s">
        <v>8168</v>
      </c>
      <c r="G32" s="42">
        <f>G34</f>
        <v>45566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 t="s">
        <v>8169</v>
      </c>
      <c r="E33" s="398" t="s">
        <v>8170</v>
      </c>
      <c r="F33" s="96" t="s">
        <v>8171</v>
      </c>
      <c r="G33" s="42">
        <f>G31+1</f>
        <v>45565</v>
      </c>
      <c r="H33" s="163" t="s">
        <v>6155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97" t="s">
        <v>8173</v>
      </c>
      <c r="E34" s="424" t="s">
        <v>8174</v>
      </c>
      <c r="F34" s="425" t="s">
        <v>8165</v>
      </c>
      <c r="G34" s="42">
        <f>G33+1</f>
        <v>45566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22" t="s">
        <v>8180</v>
      </c>
      <c r="E35" s="398" t="s">
        <v>8181</v>
      </c>
      <c r="F35" s="96" t="s">
        <v>8182</v>
      </c>
      <c r="G35" s="42">
        <f>G34+1</f>
        <v>45567</v>
      </c>
      <c r="H35" s="26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97" t="s">
        <v>8195</v>
      </c>
      <c r="E36" s="409" t="s">
        <v>8196</v>
      </c>
      <c r="F36" s="96" t="s">
        <v>8172</v>
      </c>
      <c r="G36" s="42">
        <f>G35+1</f>
        <v>45568</v>
      </c>
      <c r="H36" s="342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255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461" t="s">
        <v>539</v>
      </c>
      <c r="D38" s="462"/>
      <c r="E38" s="463"/>
      <c r="F38" s="464"/>
      <c r="G38" s="153" t="s">
        <v>8098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tr">
        <f>$B$12</f>
        <v>USD: JPY145.61-</v>
      </c>
      <c r="C39" s="85" t="s">
        <v>540</v>
      </c>
      <c r="D39" s="397" t="s">
        <v>8249</v>
      </c>
      <c r="E39" s="398" t="s">
        <v>8245</v>
      </c>
      <c r="F39" s="96" t="s">
        <v>8247</v>
      </c>
      <c r="G39" s="42">
        <f>G35+7</f>
        <v>45574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99" t="s">
        <v>8267</v>
      </c>
      <c r="E40" s="396"/>
      <c r="F40" s="48"/>
      <c r="G40" s="76">
        <f>G39+3</f>
        <v>45577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1D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45572.354166666664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7858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19" t="s">
        <v>8087</v>
      </c>
      <c r="G5" s="33">
        <v>45559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83"/>
      <c r="E6" s="384"/>
      <c r="F6" s="58"/>
      <c r="G6" s="42"/>
      <c r="H6" s="452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404" t="s">
        <v>8123</v>
      </c>
      <c r="E7" s="405" t="s">
        <v>8124</v>
      </c>
      <c r="F7" s="406" t="s">
        <v>8125</v>
      </c>
      <c r="G7" s="42">
        <f>G5+2</f>
        <v>45561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397" t="s">
        <v>8150</v>
      </c>
      <c r="E8" s="398" t="s">
        <v>8148</v>
      </c>
      <c r="F8" s="96" t="s">
        <v>8149</v>
      </c>
      <c r="G8" s="42">
        <f>G10</f>
        <v>45562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478</v>
      </c>
      <c r="D9" s="397" t="s">
        <v>8141</v>
      </c>
      <c r="E9" s="398" t="s">
        <v>8142</v>
      </c>
      <c r="F9" s="96" t="s">
        <v>8143</v>
      </c>
      <c r="G9" s="42">
        <f>G11</f>
        <v>45563</v>
      </c>
      <c r="H9" s="255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42</v>
      </c>
      <c r="D10" s="397" t="s">
        <v>8140</v>
      </c>
      <c r="E10" s="398" t="s">
        <v>8138</v>
      </c>
      <c r="F10" s="96" t="s">
        <v>8139</v>
      </c>
      <c r="G10" s="42">
        <f>G7+1</f>
        <v>45562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8133</v>
      </c>
      <c r="E11" s="398" t="s">
        <v>8134</v>
      </c>
      <c r="F11" s="96" t="s">
        <v>8135</v>
      </c>
      <c r="G11" s="42">
        <f>G8+1</f>
        <v>45563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8053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8054</v>
      </c>
      <c r="C13" s="94" t="s">
        <v>481</v>
      </c>
      <c r="D13" s="414" t="s">
        <v>8157</v>
      </c>
      <c r="E13" s="413" t="s">
        <v>8175</v>
      </c>
      <c r="F13" s="111" t="s">
        <v>8179</v>
      </c>
      <c r="G13" s="34">
        <f>G5+7</f>
        <v>45566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8075</v>
      </c>
      <c r="E15" s="81" t="s">
        <v>8076</v>
      </c>
      <c r="F15" s="419" t="s">
        <v>8078</v>
      </c>
      <c r="G15" s="33">
        <v>45556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404" t="s">
        <v>8110</v>
      </c>
      <c r="E17" s="405" t="s">
        <v>8085</v>
      </c>
      <c r="F17" s="96" t="s">
        <v>8111</v>
      </c>
      <c r="G17" s="42">
        <f>G21+1</f>
        <v>45560</v>
      </c>
      <c r="H17" s="163"/>
      <c r="I17" s="36"/>
      <c r="J17" s="36"/>
      <c r="K17" s="36"/>
      <c r="L17" s="36"/>
    </row>
    <row r="18" spans="2:18" s="1" customFormat="1" ht="13.5" customHeight="1" x14ac:dyDescent="0.25">
      <c r="B18" s="251"/>
      <c r="C18" s="85" t="s">
        <v>1314</v>
      </c>
      <c r="D18" s="404" t="s">
        <v>8115</v>
      </c>
      <c r="E18" s="405" t="s">
        <v>8116</v>
      </c>
      <c r="F18" s="406" t="s">
        <v>8117</v>
      </c>
      <c r="G18" s="42">
        <f>G17</f>
        <v>45560</v>
      </c>
      <c r="H18" s="166"/>
      <c r="I18" s="36"/>
      <c r="J18" s="36"/>
      <c r="K18" s="36"/>
      <c r="L18" s="36"/>
    </row>
    <row r="19" spans="2:18" s="1" customFormat="1" ht="13.25" customHeight="1" x14ac:dyDescent="0.25">
      <c r="B19" s="26"/>
      <c r="C19" s="85" t="s">
        <v>42</v>
      </c>
      <c r="D19" s="404" t="s">
        <v>8114</v>
      </c>
      <c r="E19" s="398" t="s">
        <v>8112</v>
      </c>
      <c r="F19" s="96" t="s">
        <v>8121</v>
      </c>
      <c r="G19" s="42">
        <f>G21</f>
        <v>45559</v>
      </c>
      <c r="H19" s="166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404" t="s">
        <v>8127</v>
      </c>
      <c r="E20" s="398" t="s">
        <v>8128</v>
      </c>
      <c r="F20" s="96" t="s">
        <v>8129</v>
      </c>
      <c r="G20" s="42">
        <f>G21</f>
        <v>45559</v>
      </c>
      <c r="H20" s="321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404" t="s">
        <v>8152</v>
      </c>
      <c r="E21" s="398" t="s">
        <v>8151</v>
      </c>
      <c r="F21" s="96" t="s">
        <v>8153</v>
      </c>
      <c r="G21" s="42">
        <f>G15+3</f>
        <v>45559</v>
      </c>
      <c r="H21" s="166" t="s">
        <v>6155</v>
      </c>
      <c r="I21" s="36"/>
      <c r="J21" s="36"/>
      <c r="K21" s="36"/>
      <c r="L21" s="36"/>
    </row>
    <row r="22" spans="2:18" s="1" customFormat="1" ht="13.5" customHeight="1" x14ac:dyDescent="0.25">
      <c r="B22" s="251" t="str">
        <f>$B$12</f>
        <v>USD: JPY144.64-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13" t="s">
        <v>6537</v>
      </c>
      <c r="E23" s="413" t="s">
        <v>8162</v>
      </c>
      <c r="F23" s="111" t="s">
        <v>8164</v>
      </c>
      <c r="G23" s="34">
        <f>G15+7</f>
        <v>45563</v>
      </c>
      <c r="H23" s="263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5" t="s">
        <v>539</v>
      </c>
      <c r="D26" s="391" t="s">
        <v>8032</v>
      </c>
      <c r="E26" s="392" t="s">
        <v>8033</v>
      </c>
      <c r="F26" s="152" t="s">
        <v>8034</v>
      </c>
      <c r="G26" s="42">
        <v>45552</v>
      </c>
      <c r="H26" s="163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55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2"/>
      <c r="I28" s="36"/>
      <c r="J28" s="36"/>
      <c r="K28" s="36"/>
      <c r="L28" s="36"/>
    </row>
    <row r="29" spans="2:18" s="1" customFormat="1" ht="13.25" customHeight="1" x14ac:dyDescent="0.25">
      <c r="B29" s="251"/>
      <c r="C29" s="50"/>
      <c r="D29" s="383"/>
      <c r="E29" s="393"/>
      <c r="F29" s="315"/>
      <c r="G29" s="42"/>
      <c r="H29" s="253" t="s">
        <v>7861</v>
      </c>
      <c r="I29" s="36"/>
      <c r="J29" s="36"/>
      <c r="K29" s="36"/>
      <c r="L29" s="36"/>
    </row>
    <row r="30" spans="2:18" s="1" customFormat="1" ht="13.5" customHeight="1" x14ac:dyDescent="0.25">
      <c r="B30" s="251"/>
      <c r="C30" s="85" t="s">
        <v>7862</v>
      </c>
      <c r="D30" s="397" t="s">
        <v>7412</v>
      </c>
      <c r="E30" s="398" t="s">
        <v>8073</v>
      </c>
      <c r="F30" s="96" t="s">
        <v>8074</v>
      </c>
      <c r="G30" s="42">
        <f>+G28+1</f>
        <v>45557</v>
      </c>
      <c r="H30" s="278"/>
      <c r="I30" s="36"/>
      <c r="J30" s="36"/>
      <c r="K30" s="36"/>
      <c r="L30" s="36"/>
    </row>
    <row r="31" spans="2:18" s="1" customFormat="1" ht="13.25" customHeight="1" x14ac:dyDescent="0.25">
      <c r="B31" s="24"/>
      <c r="C31" s="85" t="s">
        <v>477</v>
      </c>
      <c r="D31" s="397" t="s">
        <v>8090</v>
      </c>
      <c r="E31" s="398" t="s">
        <v>8091</v>
      </c>
      <c r="F31" s="96" t="s">
        <v>8092</v>
      </c>
      <c r="G31" s="42">
        <f>G30+1</f>
        <v>45558</v>
      </c>
      <c r="H31" s="163" t="s">
        <v>6155</v>
      </c>
      <c r="I31" s="36"/>
      <c r="J31" s="36"/>
      <c r="K31" s="36"/>
      <c r="L31" s="36"/>
      <c r="P31" s="118"/>
      <c r="Q31" s="118"/>
      <c r="R31" s="118"/>
    </row>
    <row r="32" spans="2:18" s="1" customFormat="1" ht="13.25" customHeight="1" x14ac:dyDescent="0.25">
      <c r="B32" s="24"/>
      <c r="C32" s="85" t="s">
        <v>42</v>
      </c>
      <c r="D32" s="397" t="s">
        <v>8101</v>
      </c>
      <c r="E32" s="398" t="s">
        <v>8102</v>
      </c>
      <c r="F32" s="96" t="s">
        <v>8103</v>
      </c>
      <c r="G32" s="42">
        <f>G31+1</f>
        <v>45559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1313</v>
      </c>
      <c r="D33" s="397" t="s">
        <v>8083</v>
      </c>
      <c r="E33" s="398" t="s">
        <v>8084</v>
      </c>
      <c r="F33" s="96" t="s">
        <v>8113</v>
      </c>
      <c r="G33" s="42">
        <f>G32</f>
        <v>45559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8154</v>
      </c>
      <c r="E34" s="398" t="s">
        <v>8155</v>
      </c>
      <c r="F34" s="96" t="s">
        <v>8156</v>
      </c>
      <c r="G34" s="42">
        <f>G32+1</f>
        <v>45560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8136</v>
      </c>
      <c r="E35" s="409" t="s">
        <v>8122</v>
      </c>
      <c r="F35" s="96" t="s">
        <v>8137</v>
      </c>
      <c r="G35" s="42">
        <f>G34+1</f>
        <v>45561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8194</v>
      </c>
      <c r="E37" s="392" t="s">
        <v>8238</v>
      </c>
      <c r="F37" s="152" t="s">
        <v>8240</v>
      </c>
      <c r="G37" s="133">
        <f>G38-1</f>
        <v>45566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JPY144.64-</v>
      </c>
      <c r="C38" s="85" t="s">
        <v>540</v>
      </c>
      <c r="D38" s="397" t="s">
        <v>8188</v>
      </c>
      <c r="E38" s="398" t="s">
        <v>8190</v>
      </c>
      <c r="F38" s="96" t="s">
        <v>8192</v>
      </c>
      <c r="G38" s="42">
        <f>G34+7</f>
        <v>45567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65" t="s">
        <v>8045</v>
      </c>
      <c r="D39" s="399" t="s">
        <v>8193</v>
      </c>
      <c r="E39" s="418" t="s">
        <v>8207</v>
      </c>
      <c r="F39" s="245" t="s">
        <v>8212</v>
      </c>
      <c r="G39" s="273">
        <f>G38+3</f>
        <v>45570</v>
      </c>
      <c r="H39" s="164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8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45565.354166666664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4560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19" t="s">
        <v>8015</v>
      </c>
      <c r="G5" s="33">
        <v>45552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404" t="s">
        <v>8047</v>
      </c>
      <c r="E7" s="405" t="s">
        <v>8048</v>
      </c>
      <c r="F7" s="406" t="s">
        <v>7063</v>
      </c>
      <c r="G7" s="42">
        <f>G5+2</f>
        <v>45554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422" t="s">
        <v>6458</v>
      </c>
      <c r="E8" s="398" t="s">
        <v>8051</v>
      </c>
      <c r="F8" s="96" t="s">
        <v>8052</v>
      </c>
      <c r="G8" s="42">
        <f>G9</f>
        <v>45555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42</v>
      </c>
      <c r="D9" s="397" t="s">
        <v>8057</v>
      </c>
      <c r="E9" s="398" t="s">
        <v>8039</v>
      </c>
      <c r="F9" s="96" t="s">
        <v>8040</v>
      </c>
      <c r="G9" s="42">
        <f>G7+1</f>
        <v>45555</v>
      </c>
      <c r="H9" s="163" t="s">
        <v>8019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8067</v>
      </c>
      <c r="E10" s="398" t="s">
        <v>8068</v>
      </c>
      <c r="F10" s="96" t="s">
        <v>8069</v>
      </c>
      <c r="G10" s="42">
        <f>G11</f>
        <v>45556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8064</v>
      </c>
      <c r="E11" s="398" t="s">
        <v>8065</v>
      </c>
      <c r="F11" s="96" t="s">
        <v>8066</v>
      </c>
      <c r="G11" s="42">
        <f>G8+1</f>
        <v>45556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7972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7973</v>
      </c>
      <c r="C13" s="94" t="s">
        <v>481</v>
      </c>
      <c r="D13" s="414" t="s">
        <v>8058</v>
      </c>
      <c r="E13" s="413" t="s">
        <v>8088</v>
      </c>
      <c r="F13" s="111" t="s">
        <v>8086</v>
      </c>
      <c r="G13" s="34">
        <f>G5+7</f>
        <v>45559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7967</v>
      </c>
      <c r="E15" s="81" t="s">
        <v>7990</v>
      </c>
      <c r="F15" s="419" t="s">
        <v>7992</v>
      </c>
      <c r="G15" s="33">
        <v>45549</v>
      </c>
      <c r="H15" s="268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7869</v>
      </c>
      <c r="C17" s="85" t="s">
        <v>7980</v>
      </c>
      <c r="D17" s="404" t="s">
        <v>8025</v>
      </c>
      <c r="E17" s="398" t="s">
        <v>8043</v>
      </c>
      <c r="F17" s="96" t="s">
        <v>8044</v>
      </c>
      <c r="G17" s="42">
        <f>G20</f>
        <v>45552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404" t="s">
        <v>6093</v>
      </c>
      <c r="E18" s="398" t="s">
        <v>8049</v>
      </c>
      <c r="F18" s="96" t="s">
        <v>8050</v>
      </c>
      <c r="G18" s="42">
        <f>G20</f>
        <v>45552</v>
      </c>
      <c r="H18" s="253" t="s">
        <v>8020</v>
      </c>
      <c r="I18" s="36"/>
      <c r="J18" s="36"/>
      <c r="K18" s="36"/>
      <c r="L18" s="36"/>
    </row>
    <row r="19" spans="2:12" s="1" customFormat="1" ht="13.5" customHeight="1" x14ac:dyDescent="0.25">
      <c r="B19" s="251"/>
      <c r="C19" s="85" t="s">
        <v>479</v>
      </c>
      <c r="D19" s="404" t="s">
        <v>8055</v>
      </c>
      <c r="E19" s="405" t="s">
        <v>8056</v>
      </c>
      <c r="F19" s="96" t="s">
        <v>8035</v>
      </c>
      <c r="G19" s="42">
        <f>G20+1</f>
        <v>45553</v>
      </c>
      <c r="H19" s="163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477</v>
      </c>
      <c r="D20" s="404" t="s">
        <v>8072</v>
      </c>
      <c r="E20" s="398" t="s">
        <v>8038</v>
      </c>
      <c r="F20" s="96" t="s">
        <v>8071</v>
      </c>
      <c r="G20" s="42">
        <f>G15+3</f>
        <v>45552</v>
      </c>
      <c r="H20" s="166" t="s">
        <v>6155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04" t="s">
        <v>8042</v>
      </c>
      <c r="E21" s="405" t="s">
        <v>6119</v>
      </c>
      <c r="F21" s="406" t="s">
        <v>8070</v>
      </c>
      <c r="G21" s="42">
        <f>G19</f>
        <v>45553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JPY142.93.-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13" t="s">
        <v>6139</v>
      </c>
      <c r="E23" s="413" t="s">
        <v>8077</v>
      </c>
      <c r="F23" s="111" t="s">
        <v>8079</v>
      </c>
      <c r="G23" s="34">
        <f>G15+7</f>
        <v>45556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391" t="s">
        <v>7957</v>
      </c>
      <c r="E26" s="392" t="s">
        <v>7958</v>
      </c>
      <c r="F26" s="152" t="s">
        <v>7959</v>
      </c>
      <c r="G26" s="42">
        <v>45545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7994</v>
      </c>
      <c r="E30" s="398" t="s">
        <v>7995</v>
      </c>
      <c r="F30" s="96" t="s">
        <v>7996</v>
      </c>
      <c r="G30" s="42">
        <f>+G28+1</f>
        <v>45550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97" t="s">
        <v>8006</v>
      </c>
      <c r="E31" s="398" t="s">
        <v>8009</v>
      </c>
      <c r="F31" s="96" t="s">
        <v>8007</v>
      </c>
      <c r="G31" s="42">
        <f>G33</f>
        <v>45552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7983</v>
      </c>
      <c r="E32" s="398" t="s">
        <v>8008</v>
      </c>
      <c r="F32" s="96" t="s">
        <v>6385</v>
      </c>
      <c r="G32" s="42">
        <f>G30+1</f>
        <v>45551</v>
      </c>
      <c r="H32" s="163" t="s">
        <v>7979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6074</v>
      </c>
      <c r="E33" s="398" t="s">
        <v>6382</v>
      </c>
      <c r="F33" s="96" t="s">
        <v>8021</v>
      </c>
      <c r="G33" s="42">
        <f>G32+1</f>
        <v>45552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8041</v>
      </c>
      <c r="E34" s="398" t="s">
        <v>8023</v>
      </c>
      <c r="F34" s="96" t="s">
        <v>8024</v>
      </c>
      <c r="G34" s="42">
        <f>G33+1</f>
        <v>45553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8036</v>
      </c>
      <c r="E35" s="409" t="s">
        <v>8037</v>
      </c>
      <c r="F35" s="96" t="s">
        <v>8022</v>
      </c>
      <c r="G35" s="42">
        <f>G34+1</f>
        <v>45554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8080</v>
      </c>
      <c r="E37" s="392" t="s">
        <v>8081</v>
      </c>
      <c r="F37" s="152" t="s">
        <v>8082</v>
      </c>
      <c r="G37" s="133">
        <f>G38-1</f>
        <v>45559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JPY142.93.-</v>
      </c>
      <c r="C38" s="85" t="s">
        <v>540</v>
      </c>
      <c r="D38" s="397" t="s">
        <v>8105</v>
      </c>
      <c r="E38" s="398" t="s">
        <v>8107</v>
      </c>
      <c r="F38" s="96" t="s">
        <v>8109</v>
      </c>
      <c r="G38" s="42">
        <f>G34+7</f>
        <v>45560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43" t="s">
        <v>541</v>
      </c>
      <c r="D39" s="399" t="s">
        <v>8126</v>
      </c>
      <c r="E39" s="418" t="s">
        <v>8144</v>
      </c>
      <c r="F39" s="245" t="s">
        <v>8146</v>
      </c>
      <c r="G39" s="76">
        <f>G38+3</f>
        <v>45563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45555.354166666664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7857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19" t="s">
        <v>7935</v>
      </c>
      <c r="G5" s="33">
        <v>45545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83"/>
      <c r="E6" s="384"/>
      <c r="F6" s="58"/>
      <c r="G6" s="42"/>
      <c r="H6" s="166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404" t="s">
        <v>7974</v>
      </c>
      <c r="E7" s="405" t="s">
        <v>7974</v>
      </c>
      <c r="F7" s="406" t="s">
        <v>7975</v>
      </c>
      <c r="G7" s="42">
        <f>G5+2</f>
        <v>45547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7969</v>
      </c>
      <c r="E8" s="398" t="s">
        <v>7981</v>
      </c>
      <c r="F8" s="96" t="s">
        <v>7982</v>
      </c>
      <c r="G8" s="42">
        <f>G9</f>
        <v>45548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7988</v>
      </c>
      <c r="E9" s="398" t="s">
        <v>7987</v>
      </c>
      <c r="F9" s="96" t="s">
        <v>7989</v>
      </c>
      <c r="G9" s="42">
        <f>G7+1</f>
        <v>45548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7998</v>
      </c>
      <c r="E10" s="398" t="s">
        <v>7999</v>
      </c>
      <c r="F10" s="96" t="s">
        <v>8000</v>
      </c>
      <c r="G10" s="42">
        <f>G11</f>
        <v>45549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7977</v>
      </c>
      <c r="E11" s="398" t="s">
        <v>7976</v>
      </c>
      <c r="F11" s="96" t="s">
        <v>7997</v>
      </c>
      <c r="G11" s="42">
        <f>G8+1</f>
        <v>45549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7901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7900</v>
      </c>
      <c r="C13" s="94" t="s">
        <v>481</v>
      </c>
      <c r="D13" s="414" t="s">
        <v>8010</v>
      </c>
      <c r="E13" s="413" t="s">
        <v>8012</v>
      </c>
      <c r="F13" s="111" t="s">
        <v>8014</v>
      </c>
      <c r="G13" s="34">
        <f>G5+7</f>
        <v>45552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7910</v>
      </c>
      <c r="E15" s="81" t="s">
        <v>7912</v>
      </c>
      <c r="F15" s="419" t="s">
        <v>7914</v>
      </c>
      <c r="G15" s="33">
        <v>45542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7868</v>
      </c>
      <c r="C17" s="85" t="s">
        <v>8</v>
      </c>
      <c r="D17" s="404" t="s">
        <v>6603</v>
      </c>
      <c r="E17" s="398" t="s">
        <v>7929</v>
      </c>
      <c r="F17" s="96" t="s">
        <v>7930</v>
      </c>
      <c r="G17" s="42">
        <f>G19</f>
        <v>45545</v>
      </c>
      <c r="H17" s="166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04" t="s">
        <v>7924</v>
      </c>
      <c r="E18" s="398" t="s">
        <v>7925</v>
      </c>
      <c r="F18" s="96" t="s">
        <v>7931</v>
      </c>
      <c r="G18" s="42">
        <f>G19</f>
        <v>45545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7942</v>
      </c>
      <c r="E19" s="398" t="s">
        <v>7941</v>
      </c>
      <c r="F19" s="96" t="s">
        <v>7943</v>
      </c>
      <c r="G19" s="42">
        <f>G15+3</f>
        <v>45545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7948</v>
      </c>
      <c r="E20" s="405" t="s">
        <v>7949</v>
      </c>
      <c r="F20" s="96" t="s">
        <v>7950</v>
      </c>
      <c r="G20" s="42">
        <f>G19+1</f>
        <v>45546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7961</v>
      </c>
      <c r="E21" s="405" t="s">
        <v>7961</v>
      </c>
      <c r="F21" s="406" t="s">
        <v>7962</v>
      </c>
      <c r="G21" s="42">
        <f>G20</f>
        <v>45546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10</v>
      </c>
      <c r="D22" s="404" t="s">
        <v>7963</v>
      </c>
      <c r="E22" s="405" t="s">
        <v>7944</v>
      </c>
      <c r="F22" s="398" t="s">
        <v>7964</v>
      </c>
      <c r="G22" s="129" t="s">
        <v>7898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51" t="str">
        <f>$B$12</f>
        <v>USD: JPY144.47-</v>
      </c>
      <c r="C23" s="52"/>
      <c r="D23" s="385"/>
      <c r="E23" s="386"/>
      <c r="F23" s="386"/>
      <c r="G23" s="42"/>
      <c r="H23" s="262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13" t="s">
        <v>7978</v>
      </c>
      <c r="E24" s="413" t="s">
        <v>7991</v>
      </c>
      <c r="F24" s="111" t="s">
        <v>7993</v>
      </c>
      <c r="G24" s="34">
        <f>G15+7</f>
        <v>45549</v>
      </c>
      <c r="H24" s="263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389"/>
      <c r="E26" s="390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5" t="s">
        <v>24</v>
      </c>
      <c r="D27" s="135" t="str">
        <f>IF(WK35・2024!D37="","",WK35・2024!D37)</f>
        <v>1900/04</v>
      </c>
      <c r="E27" s="151" t="str">
        <f>IF(WK35・2024!E37="","",WK35・2024!E37)</f>
        <v>1154/05</v>
      </c>
      <c r="F27" s="256" t="str">
        <f>IF(WK35・2024!F37="","",WK35・2024!F37)</f>
        <v>2100/05</v>
      </c>
      <c r="G27" s="42">
        <v>45538</v>
      </c>
      <c r="H27" s="163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tr">
        <f>IF(WK35・2024!D38="","",WK35・2024!D38)</f>
        <v>1200/06</v>
      </c>
      <c r="E28" s="101" t="str">
        <f>IF(WK35・2024!E38="","",WK35・2024!E38)</f>
        <v>1342/06</v>
      </c>
      <c r="F28" s="102" t="str">
        <f>IF(WK35・2024!F38="","",WK35・2024!F38)</f>
        <v>0018/07</v>
      </c>
      <c r="G28" s="42">
        <f>+G27+2</f>
        <v>45540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59" t="str">
        <f>IF(WK35・2024!D39="","",WK35・2024!D39)</f>
        <v>1930/07</v>
      </c>
      <c r="E29" s="101" t="str">
        <f>IF(WK35・2024!E39="","",WK35・2024!E39)</f>
        <v>2040/07</v>
      </c>
      <c r="F29" s="102" t="str">
        <f>IF(WK35・2024!F39="","",WK35・2024!F39)</f>
        <v>0210/08</v>
      </c>
      <c r="G29" s="42">
        <f>G28+2</f>
        <v>45542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17</v>
      </c>
      <c r="D31" s="397" t="s">
        <v>6603</v>
      </c>
      <c r="E31" s="398" t="s">
        <v>7927</v>
      </c>
      <c r="F31" s="96" t="s">
        <v>7928</v>
      </c>
      <c r="G31" s="42">
        <f>+G29+1</f>
        <v>45543</v>
      </c>
      <c r="H31" s="253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7923</v>
      </c>
      <c r="E32" s="398" t="s">
        <v>7938</v>
      </c>
      <c r="F32" s="96" t="s">
        <v>7939</v>
      </c>
      <c r="G32" s="42">
        <f>G34</f>
        <v>45545</v>
      </c>
      <c r="H32" s="255"/>
      <c r="I32" s="36"/>
      <c r="J32" s="36"/>
      <c r="K32" s="36"/>
      <c r="L32" s="36"/>
    </row>
    <row r="33" spans="2:23" s="1" customFormat="1" ht="14" customHeight="1" x14ac:dyDescent="0.25">
      <c r="B33" s="24"/>
      <c r="C33" s="85" t="s">
        <v>5</v>
      </c>
      <c r="D33" s="397" t="s">
        <v>7940</v>
      </c>
      <c r="E33" s="398" t="s">
        <v>7946</v>
      </c>
      <c r="F33" s="96" t="s">
        <v>7947</v>
      </c>
      <c r="G33" s="42">
        <f>G31+1</f>
        <v>45544</v>
      </c>
      <c r="H33" s="163" t="s">
        <v>6155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8</v>
      </c>
      <c r="D34" s="397" t="s">
        <v>7970</v>
      </c>
      <c r="E34" s="398" t="s">
        <v>7945</v>
      </c>
      <c r="F34" s="96" t="s">
        <v>7971</v>
      </c>
      <c r="G34" s="42">
        <f>G33+1</f>
        <v>45545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97" t="s">
        <v>7984</v>
      </c>
      <c r="E35" s="398" t="s">
        <v>7985</v>
      </c>
      <c r="F35" s="96" t="s">
        <v>7986</v>
      </c>
      <c r="G35" s="42">
        <f>G34+1</f>
        <v>45546</v>
      </c>
      <c r="H35" s="26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97" t="s">
        <v>8001</v>
      </c>
      <c r="E36" s="409" t="s">
        <v>8002</v>
      </c>
      <c r="F36" s="96" t="s">
        <v>8003</v>
      </c>
      <c r="G36" s="42">
        <f>G35+1</f>
        <v>45547</v>
      </c>
      <c r="H36" s="342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255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24</v>
      </c>
      <c r="D38" s="426" t="s">
        <v>8004</v>
      </c>
      <c r="E38" s="392" t="s">
        <v>8016</v>
      </c>
      <c r="F38" s="152" t="s">
        <v>8017</v>
      </c>
      <c r="G38" s="133">
        <f>G39-1</f>
        <v>45552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tr">
        <f>$B$12</f>
        <v>USD: JPY144.47-</v>
      </c>
      <c r="C39" s="85" t="s">
        <v>16</v>
      </c>
      <c r="D39" s="397" t="s">
        <v>8027</v>
      </c>
      <c r="E39" s="398" t="s">
        <v>8029</v>
      </c>
      <c r="F39" s="96" t="s">
        <v>8031</v>
      </c>
      <c r="G39" s="42">
        <f>G35+7</f>
        <v>45553</v>
      </c>
      <c r="H39" s="163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43" t="s">
        <v>9</v>
      </c>
      <c r="D40" s="399" t="s">
        <v>8059</v>
      </c>
      <c r="E40" s="418" t="s">
        <v>8060</v>
      </c>
      <c r="F40" s="245" t="s">
        <v>8062</v>
      </c>
      <c r="G40" s="76">
        <f>G39+3</f>
        <v>45556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20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45552.354166666664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7517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47" t="s">
        <v>22</v>
      </c>
      <c r="C5" s="81" t="s">
        <v>14</v>
      </c>
      <c r="D5" s="97"/>
      <c r="E5" s="81"/>
      <c r="F5" s="419"/>
      <c r="G5" s="122" t="s">
        <v>7842</v>
      </c>
      <c r="H5" s="268" t="s">
        <v>7843</v>
      </c>
      <c r="I5" s="36"/>
      <c r="J5" s="36"/>
      <c r="K5" s="36"/>
      <c r="L5" s="36"/>
    </row>
    <row r="6" spans="2:12" s="1" customFormat="1" ht="13.5" customHeight="1" x14ac:dyDescent="0.25">
      <c r="B6" s="448" t="s">
        <v>7511</v>
      </c>
      <c r="C6" s="85"/>
      <c r="D6" s="407"/>
      <c r="E6" s="398"/>
      <c r="F6" s="96"/>
      <c r="G6" s="116"/>
      <c r="H6" s="166"/>
      <c r="I6" s="36"/>
      <c r="J6" s="36"/>
      <c r="K6" s="36"/>
      <c r="L6" s="36"/>
    </row>
    <row r="7" spans="2:12" s="1" customFormat="1" ht="13.5" customHeight="1" x14ac:dyDescent="0.25">
      <c r="B7" s="449" t="s">
        <v>7518</v>
      </c>
      <c r="C7" s="85" t="s">
        <v>10</v>
      </c>
      <c r="D7" s="404"/>
      <c r="E7" s="405"/>
      <c r="F7" s="406"/>
      <c r="G7" s="119" t="str">
        <f>G5</f>
        <v>SKIP</v>
      </c>
      <c r="H7" s="277"/>
      <c r="I7" s="36"/>
      <c r="J7" s="36"/>
      <c r="K7" s="36"/>
      <c r="L7" s="36"/>
    </row>
    <row r="8" spans="2:12" s="1" customFormat="1" ht="13.5" customHeight="1" x14ac:dyDescent="0.25">
      <c r="B8" s="443"/>
      <c r="C8" s="89" t="s">
        <v>8</v>
      </c>
      <c r="D8" s="397"/>
      <c r="E8" s="398"/>
      <c r="F8" s="96"/>
      <c r="G8" s="119" t="str">
        <f>G7</f>
        <v>SKIP</v>
      </c>
      <c r="H8" s="163"/>
      <c r="I8" s="36"/>
      <c r="J8" s="36"/>
      <c r="K8" s="36"/>
      <c r="L8" s="36"/>
    </row>
    <row r="9" spans="2:12" s="1" customFormat="1" ht="13.5" customHeight="1" x14ac:dyDescent="0.25">
      <c r="B9" s="443"/>
      <c r="C9" s="89" t="s">
        <v>5</v>
      </c>
      <c r="D9" s="397"/>
      <c r="E9" s="398"/>
      <c r="F9" s="96"/>
      <c r="G9" s="119" t="str">
        <f>G8</f>
        <v>SKIP</v>
      </c>
      <c r="H9" s="163"/>
      <c r="I9" s="36"/>
      <c r="J9" s="36"/>
      <c r="K9" s="36"/>
      <c r="L9" s="36"/>
    </row>
    <row r="10" spans="2:12" s="1" customFormat="1" ht="13.5" customHeight="1" x14ac:dyDescent="0.25">
      <c r="B10" s="443"/>
      <c r="C10" s="89" t="s">
        <v>244</v>
      </c>
      <c r="D10" s="397"/>
      <c r="E10" s="398"/>
      <c r="F10" s="96"/>
      <c r="G10" s="119" t="str">
        <f>G11</f>
        <v>SKIP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443"/>
      <c r="C11" s="89" t="s">
        <v>479</v>
      </c>
      <c r="D11" s="397"/>
      <c r="E11" s="398"/>
      <c r="F11" s="96"/>
      <c r="G11" s="119" t="str">
        <f>G9</f>
        <v>SKIP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50" t="s">
        <v>7803</v>
      </c>
      <c r="C12" s="89"/>
      <c r="D12" s="397"/>
      <c r="E12" s="398"/>
      <c r="F12" s="96"/>
      <c r="G12" s="116"/>
      <c r="H12" s="252"/>
      <c r="I12" s="36"/>
      <c r="J12" s="36"/>
      <c r="K12" s="36"/>
      <c r="L12" s="36"/>
    </row>
    <row r="13" spans="2:12" s="1" customFormat="1" ht="13.5" customHeight="1" x14ac:dyDescent="0.25">
      <c r="B13" s="451" t="s">
        <v>7804</v>
      </c>
      <c r="C13" s="94" t="s">
        <v>481</v>
      </c>
      <c r="D13" s="414"/>
      <c r="E13" s="413"/>
      <c r="F13" s="111"/>
      <c r="G13" s="123" t="str">
        <f>G5</f>
        <v>SKIP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7820</v>
      </c>
      <c r="E15" s="81" t="s">
        <v>7821</v>
      </c>
      <c r="F15" s="419" t="s">
        <v>7823</v>
      </c>
      <c r="G15" s="33">
        <v>45535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7519</v>
      </c>
      <c r="C17" s="85" t="s">
        <v>8</v>
      </c>
      <c r="D17" s="404" t="s">
        <v>7828</v>
      </c>
      <c r="E17" s="398" t="s">
        <v>7815</v>
      </c>
      <c r="F17" s="96" t="s">
        <v>7845</v>
      </c>
      <c r="G17" s="42">
        <f>G18</f>
        <v>45538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404" t="s">
        <v>7831</v>
      </c>
      <c r="E18" s="398" t="s">
        <v>7851</v>
      </c>
      <c r="F18" s="96" t="s">
        <v>7852</v>
      </c>
      <c r="G18" s="42">
        <f>G15+3</f>
        <v>45538</v>
      </c>
      <c r="H18" s="166" t="s">
        <v>6155</v>
      </c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404" t="s">
        <v>7883</v>
      </c>
      <c r="E19" s="398" t="s">
        <v>7884</v>
      </c>
      <c r="F19" s="96" t="s">
        <v>7202</v>
      </c>
      <c r="G19" s="42">
        <f>G18</f>
        <v>45538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29" t="s">
        <v>7893</v>
      </c>
      <c r="E20" s="405" t="s">
        <v>7894</v>
      </c>
      <c r="F20" s="406" t="s">
        <v>7895</v>
      </c>
      <c r="G20" s="42">
        <f>G21</f>
        <v>45539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29" t="s">
        <v>6231</v>
      </c>
      <c r="E21" s="405" t="s">
        <v>7849</v>
      </c>
      <c r="F21" s="96" t="s">
        <v>7892</v>
      </c>
      <c r="G21" s="42">
        <f>G18+1</f>
        <v>45539</v>
      </c>
      <c r="H21" s="163" t="s">
        <v>7834</v>
      </c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JPY146.10-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13" t="s">
        <v>7911</v>
      </c>
      <c r="E23" s="413" t="s">
        <v>7913</v>
      </c>
      <c r="F23" s="111" t="s">
        <v>7915</v>
      </c>
      <c r="G23" s="34">
        <f>G15+7</f>
        <v>45542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7799</v>
      </c>
      <c r="E26" s="392" t="s">
        <v>7800</v>
      </c>
      <c r="F26" s="152" t="s">
        <v>7808</v>
      </c>
      <c r="G26" s="42">
        <v>45531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78" t="s">
        <v>7837</v>
      </c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7829</v>
      </c>
      <c r="E30" s="398" t="s">
        <v>7830</v>
      </c>
      <c r="F30" s="96" t="s">
        <v>6226</v>
      </c>
      <c r="G30" s="42">
        <f>+G28+1</f>
        <v>45536</v>
      </c>
      <c r="H30" s="278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97" t="s">
        <v>7835</v>
      </c>
      <c r="E31" s="398" t="s">
        <v>7846</v>
      </c>
      <c r="F31" s="96" t="s">
        <v>7856</v>
      </c>
      <c r="G31" s="42">
        <f>G32+1</f>
        <v>45539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22" t="s">
        <v>7887</v>
      </c>
      <c r="E32" s="398" t="s">
        <v>7847</v>
      </c>
      <c r="F32" s="96" t="s">
        <v>7888</v>
      </c>
      <c r="G32" s="42">
        <f>G34+1</f>
        <v>45538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22" t="s">
        <v>7890</v>
      </c>
      <c r="E33" s="398" t="s">
        <v>7889</v>
      </c>
      <c r="F33" s="96" t="s">
        <v>7891</v>
      </c>
      <c r="G33" s="42">
        <f>G32</f>
        <v>45538</v>
      </c>
      <c r="H33" s="255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397" t="s">
        <v>7886</v>
      </c>
      <c r="E34" s="398" t="s">
        <v>7885</v>
      </c>
      <c r="F34" s="96" t="s">
        <v>7899</v>
      </c>
      <c r="G34" s="42">
        <f>G30+1</f>
        <v>45537</v>
      </c>
      <c r="H34" s="163" t="s">
        <v>6155</v>
      </c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397" t="s">
        <v>7921</v>
      </c>
      <c r="E35" s="456" t="s">
        <v>7922</v>
      </c>
      <c r="F35" s="96" t="s">
        <v>7920</v>
      </c>
      <c r="G35" s="42">
        <f>G31+1</f>
        <v>45540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426" t="s">
        <v>7932</v>
      </c>
      <c r="E37" s="392" t="s">
        <v>7933</v>
      </c>
      <c r="F37" s="152" t="s">
        <v>7934</v>
      </c>
      <c r="G37" s="133">
        <f>G38-1</f>
        <v>45545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JPY146.10-</v>
      </c>
      <c r="C38" s="85" t="s">
        <v>16</v>
      </c>
      <c r="D38" s="397" t="s">
        <v>7952</v>
      </c>
      <c r="E38" s="398" t="s">
        <v>7954</v>
      </c>
      <c r="F38" s="96" t="s">
        <v>7956</v>
      </c>
      <c r="G38" s="42">
        <f>G31+7</f>
        <v>45546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43" t="s">
        <v>9</v>
      </c>
      <c r="D39" s="399" t="s">
        <v>7960</v>
      </c>
      <c r="E39" s="418" t="s">
        <v>7965</v>
      </c>
      <c r="F39" s="235" t="s">
        <v>7967</v>
      </c>
      <c r="G39" s="76">
        <f>G38+3</f>
        <v>45549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45546.354166666664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2026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19" t="s">
        <v>7789</v>
      </c>
      <c r="G5" s="33">
        <v>45531</v>
      </c>
      <c r="H5" s="268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83"/>
      <c r="E6" s="384"/>
      <c r="F6" s="58"/>
      <c r="G6" s="42"/>
      <c r="H6" s="190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404" t="s">
        <v>6544</v>
      </c>
      <c r="E7" s="405" t="s">
        <v>6544</v>
      </c>
      <c r="F7" s="406" t="s">
        <v>7817</v>
      </c>
      <c r="G7" s="42">
        <f>G5+2</f>
        <v>45533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7818</v>
      </c>
      <c r="E8" s="398" t="s">
        <v>7814</v>
      </c>
      <c r="F8" s="96" t="s">
        <v>7810</v>
      </c>
      <c r="G8" s="42">
        <f>G9</f>
        <v>45534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7853</v>
      </c>
      <c r="E9" s="398" t="s">
        <v>7854</v>
      </c>
      <c r="F9" s="96" t="s">
        <v>7855</v>
      </c>
      <c r="G9" s="42">
        <f>G7+1</f>
        <v>45534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7832</v>
      </c>
      <c r="E10" s="398" t="s">
        <v>7850</v>
      </c>
      <c r="F10" s="96" t="s">
        <v>7848</v>
      </c>
      <c r="G10" s="42">
        <f>G11</f>
        <v>45535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6931</v>
      </c>
      <c r="E11" s="398" t="s">
        <v>7919</v>
      </c>
      <c r="F11" s="96" t="s">
        <v>7920</v>
      </c>
      <c r="G11" s="42">
        <f>G8+1</f>
        <v>45535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7745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7746</v>
      </c>
      <c r="C13" s="94" t="s">
        <v>481</v>
      </c>
      <c r="D13" s="414" t="s">
        <v>7909</v>
      </c>
      <c r="E13" s="413" t="s">
        <v>7905</v>
      </c>
      <c r="F13" s="111" t="s">
        <v>7936</v>
      </c>
      <c r="G13" s="34">
        <f>G5+7</f>
        <v>45538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7750</v>
      </c>
      <c r="E15" s="81" t="s">
        <v>7763</v>
      </c>
      <c r="F15" s="419" t="s">
        <v>7739</v>
      </c>
      <c r="G15" s="33">
        <v>45528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404" t="s">
        <v>7778</v>
      </c>
      <c r="E17" s="398" t="s">
        <v>7779</v>
      </c>
      <c r="F17" s="96" t="s">
        <v>7780</v>
      </c>
      <c r="G17" s="42">
        <f>G19</f>
        <v>45531</v>
      </c>
      <c r="H17" s="321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6479</v>
      </c>
      <c r="E18" s="398" t="s">
        <v>6513</v>
      </c>
      <c r="F18" s="96" t="s">
        <v>7784</v>
      </c>
      <c r="G18" s="42">
        <f>G19</f>
        <v>45531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7776</v>
      </c>
      <c r="E19" s="398" t="s">
        <v>7787</v>
      </c>
      <c r="F19" s="96" t="s">
        <v>7777</v>
      </c>
      <c r="G19" s="42">
        <f>G15+3</f>
        <v>45531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7790</v>
      </c>
      <c r="E20" s="405" t="s">
        <v>7791</v>
      </c>
      <c r="F20" s="406" t="s">
        <v>7792</v>
      </c>
      <c r="G20" s="42">
        <f>G21</f>
        <v>45532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7796</v>
      </c>
      <c r="E21" s="405" t="s">
        <v>7797</v>
      </c>
      <c r="F21" s="96" t="s">
        <v>7798</v>
      </c>
      <c r="G21" s="42">
        <f>G19+1</f>
        <v>45532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JPY147.18.-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13" t="s">
        <v>6498</v>
      </c>
      <c r="E23" s="413" t="s">
        <v>7822</v>
      </c>
      <c r="F23" s="111" t="s">
        <v>7816</v>
      </c>
      <c r="G23" s="34">
        <f>G15+7</f>
        <v>45535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">
        <v>7736</v>
      </c>
      <c r="E26" s="392" t="s">
        <v>7737</v>
      </c>
      <c r="F26" s="152" t="s">
        <v>7738</v>
      </c>
      <c r="G26" s="42">
        <v>45524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7754</v>
      </c>
      <c r="E30" s="398" t="s">
        <v>7755</v>
      </c>
      <c r="F30" s="96" t="s">
        <v>7756</v>
      </c>
      <c r="G30" s="42">
        <f>+G28+1</f>
        <v>45529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7781</v>
      </c>
      <c r="E31" s="398" t="s">
        <v>7782</v>
      </c>
      <c r="F31" s="96" t="s">
        <v>7771</v>
      </c>
      <c r="G31" s="42">
        <f>G30+1</f>
        <v>45530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7772</v>
      </c>
      <c r="E32" s="398" t="s">
        <v>7783</v>
      </c>
      <c r="F32" s="96" t="s">
        <v>6480</v>
      </c>
      <c r="G32" s="42">
        <f>G33</f>
        <v>45531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7786</v>
      </c>
      <c r="E33" s="398" t="s">
        <v>7785</v>
      </c>
      <c r="F33" s="96" t="s">
        <v>7142</v>
      </c>
      <c r="G33" s="42">
        <f>G31+1</f>
        <v>45531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7793</v>
      </c>
      <c r="E34" s="398" t="s">
        <v>7794</v>
      </c>
      <c r="F34" s="96" t="s">
        <v>7795</v>
      </c>
      <c r="G34" s="42">
        <f>G33+1</f>
        <v>45532</v>
      </c>
      <c r="H34" s="262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7841</v>
      </c>
      <c r="E35" s="409" t="s">
        <v>7819</v>
      </c>
      <c r="F35" s="96" t="s">
        <v>6865</v>
      </c>
      <c r="G35" s="42">
        <f>G34+1</f>
        <v>45533</v>
      </c>
      <c r="H35" s="342" t="s">
        <v>7840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7844</v>
      </c>
      <c r="E37" s="392" t="s">
        <v>7896</v>
      </c>
      <c r="F37" s="152" t="s">
        <v>7897</v>
      </c>
      <c r="G37" s="133">
        <f>G38-1</f>
        <v>45538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JPY147.18.-</v>
      </c>
      <c r="C38" s="104" t="s">
        <v>16</v>
      </c>
      <c r="D38" s="397" t="s">
        <v>7916</v>
      </c>
      <c r="E38" s="398" t="s">
        <v>7917</v>
      </c>
      <c r="F38" s="96" t="s">
        <v>7918</v>
      </c>
      <c r="G38" s="42">
        <f>G34+7</f>
        <v>45539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43" t="s">
        <v>9</v>
      </c>
      <c r="D39" s="458" t="s">
        <v>7906</v>
      </c>
      <c r="E39" s="418" t="s">
        <v>7907</v>
      </c>
      <c r="F39" s="245" t="s">
        <v>7908</v>
      </c>
      <c r="G39" s="76">
        <f>G38+3</f>
        <v>45542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45537.354166666664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1967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IF(WK33・2024!D13="","",WK33・2024!D13)</f>
        <v>1500/19</v>
      </c>
      <c r="E5" s="81" t="str">
        <f>IF(WK33・2024!E13="","",WK33・2024!E13)</f>
        <v>1250/20</v>
      </c>
      <c r="F5" s="419" t="str">
        <f>IF(WK33・2024!F13="","",WK33・2024!F13)</f>
        <v>2250/20</v>
      </c>
      <c r="G5" s="33">
        <v>45524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29" t="s">
        <v>7747</v>
      </c>
      <c r="E7" s="405" t="s">
        <v>7748</v>
      </c>
      <c r="F7" s="406" t="s">
        <v>7749</v>
      </c>
      <c r="G7" s="42">
        <f>G5+2</f>
        <v>45526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7728</v>
      </c>
      <c r="E8" s="398" t="s">
        <v>7752</v>
      </c>
      <c r="F8" s="96" t="s">
        <v>7753</v>
      </c>
      <c r="G8" s="42">
        <f>G7+1</f>
        <v>45527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7770</v>
      </c>
      <c r="E9" s="398" t="s">
        <v>7769</v>
      </c>
      <c r="F9" s="96" t="s">
        <v>7751</v>
      </c>
      <c r="G9" s="42">
        <f>G8</f>
        <v>45527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7760</v>
      </c>
      <c r="E10" s="398" t="s">
        <v>7761</v>
      </c>
      <c r="F10" s="96" t="s">
        <v>7762</v>
      </c>
      <c r="G10" s="42">
        <f>G11</f>
        <v>45528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7758</v>
      </c>
      <c r="E11" s="398" t="s">
        <v>7759</v>
      </c>
      <c r="F11" s="96" t="s">
        <v>7926</v>
      </c>
      <c r="G11" s="42">
        <f>G9+1</f>
        <v>45528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7679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7680</v>
      </c>
      <c r="C13" s="208" t="s">
        <v>481</v>
      </c>
      <c r="D13" s="445" t="s">
        <v>7775</v>
      </c>
      <c r="E13" s="446" t="s">
        <v>7773</v>
      </c>
      <c r="F13" s="210" t="s">
        <v>7774</v>
      </c>
      <c r="G13" s="34">
        <f>G5+7</f>
        <v>45531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7634</v>
      </c>
      <c r="E15" s="81" t="s">
        <v>7667</v>
      </c>
      <c r="F15" s="419" t="s">
        <v>7693</v>
      </c>
      <c r="G15" s="33">
        <v>45521</v>
      </c>
      <c r="H15" s="268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25" customHeight="1" x14ac:dyDescent="0.25">
      <c r="B17" s="26" t="s">
        <v>7514</v>
      </c>
      <c r="C17" s="85" t="s">
        <v>8</v>
      </c>
      <c r="D17" s="404" t="s">
        <v>7703</v>
      </c>
      <c r="E17" s="398" t="s">
        <v>7060</v>
      </c>
      <c r="F17" s="444" t="s">
        <v>7704</v>
      </c>
      <c r="G17" s="42">
        <f>G19</f>
        <v>45524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51"/>
      <c r="C18" s="95" t="s">
        <v>7</v>
      </c>
      <c r="D18" s="429" t="s">
        <v>7709</v>
      </c>
      <c r="E18" s="398" t="s">
        <v>7710</v>
      </c>
      <c r="F18" s="96" t="s">
        <v>7711</v>
      </c>
      <c r="G18" s="42">
        <f>G19</f>
        <v>45524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51"/>
      <c r="C19" s="85" t="s">
        <v>5</v>
      </c>
      <c r="D19" s="429" t="s">
        <v>7717</v>
      </c>
      <c r="E19" s="398" t="s">
        <v>7716</v>
      </c>
      <c r="F19" s="96" t="s">
        <v>7076</v>
      </c>
      <c r="G19" s="42">
        <f>G15+3</f>
        <v>45524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29" t="s">
        <v>7721</v>
      </c>
      <c r="E20" s="405" t="s">
        <v>6118</v>
      </c>
      <c r="F20" s="96" t="s">
        <v>7705</v>
      </c>
      <c r="G20" s="42">
        <f>G19+1</f>
        <v>45525</v>
      </c>
      <c r="H20" s="163" t="s">
        <v>7699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7702</v>
      </c>
      <c r="D21" s="429" t="s">
        <v>7722</v>
      </c>
      <c r="E21" s="405" t="s">
        <v>7723</v>
      </c>
      <c r="F21" s="406" t="s">
        <v>7724</v>
      </c>
      <c r="G21" s="42">
        <f>G20</f>
        <v>45525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JPY150.33-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32" t="s">
        <v>6129</v>
      </c>
      <c r="E23" s="413" t="s">
        <v>7764</v>
      </c>
      <c r="F23" s="111" t="s">
        <v>7740</v>
      </c>
      <c r="G23" s="34">
        <f>G15+7</f>
        <v>45528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7644</v>
      </c>
      <c r="E26" s="392" t="s">
        <v>7646</v>
      </c>
      <c r="F26" s="152" t="s">
        <v>7648</v>
      </c>
      <c r="G26" s="42">
        <v>45517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7696</v>
      </c>
      <c r="E30" s="398" t="s">
        <v>7686</v>
      </c>
      <c r="F30" s="96" t="s">
        <v>7697</v>
      </c>
      <c r="G30" s="42">
        <f>+G28+1</f>
        <v>45522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7698</v>
      </c>
      <c r="E31" s="398" t="s">
        <v>7700</v>
      </c>
      <c r="F31" s="96" t="s">
        <v>7701</v>
      </c>
      <c r="G31" s="42">
        <f>G30+1</f>
        <v>45523</v>
      </c>
      <c r="H31" s="163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22" t="s">
        <v>7706</v>
      </c>
      <c r="E32" s="398" t="s">
        <v>7707</v>
      </c>
      <c r="F32" s="96" t="s">
        <v>7708</v>
      </c>
      <c r="G32" s="42">
        <f>G31+1</f>
        <v>45524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22" t="s">
        <v>6727</v>
      </c>
      <c r="E33" s="398" t="s">
        <v>7712</v>
      </c>
      <c r="F33" s="96" t="s">
        <v>7713</v>
      </c>
      <c r="G33" s="42">
        <f>G32</f>
        <v>45524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22" t="s">
        <v>7725</v>
      </c>
      <c r="E34" s="424" t="s">
        <v>7726</v>
      </c>
      <c r="F34" s="425" t="s">
        <v>7727</v>
      </c>
      <c r="G34" s="42">
        <f>G32+1</f>
        <v>45525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22" t="s">
        <v>7741</v>
      </c>
      <c r="E35" s="409" t="s">
        <v>7742</v>
      </c>
      <c r="F35" s="96" t="s">
        <v>7743</v>
      </c>
      <c r="G35" s="42">
        <f>G34+1</f>
        <v>45526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7799</v>
      </c>
      <c r="E37" s="392" t="s">
        <v>7800</v>
      </c>
      <c r="F37" s="152" t="s">
        <v>7807</v>
      </c>
      <c r="G37" s="133">
        <f>G38-1</f>
        <v>45531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JPY150.33-</v>
      </c>
      <c r="C38" s="85" t="s">
        <v>16</v>
      </c>
      <c r="D38" s="397" t="s">
        <v>7801</v>
      </c>
      <c r="E38" s="398" t="s">
        <v>7809</v>
      </c>
      <c r="F38" s="96" t="s">
        <v>7802</v>
      </c>
      <c r="G38" s="42">
        <f>G34+7</f>
        <v>45532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43" t="s">
        <v>9</v>
      </c>
      <c r="D39" s="399" t="s">
        <v>7805</v>
      </c>
      <c r="E39" s="418" t="s">
        <v>7824</v>
      </c>
      <c r="F39" s="245" t="s">
        <v>7826</v>
      </c>
      <c r="G39" s="76">
        <f>G38+3</f>
        <v>45535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3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45530.354166666664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7509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19" t="s">
        <v>7630</v>
      </c>
      <c r="G5" s="33">
        <v>45517</v>
      </c>
      <c r="H5" s="268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404" t="s">
        <v>7671</v>
      </c>
      <c r="E7" s="405" t="s">
        <v>7662</v>
      </c>
      <c r="F7" s="406" t="s">
        <v>7672</v>
      </c>
      <c r="G7" s="42">
        <f>G5+2</f>
        <v>45519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7682</v>
      </c>
      <c r="E8" s="398" t="s">
        <v>7683</v>
      </c>
      <c r="F8" s="96" t="s">
        <v>7664</v>
      </c>
      <c r="G8" s="42">
        <f>G7+1</f>
        <v>45520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7676</v>
      </c>
      <c r="E9" s="398" t="s">
        <v>7677</v>
      </c>
      <c r="F9" s="96" t="s">
        <v>7678</v>
      </c>
      <c r="G9" s="42">
        <f>G8</f>
        <v>45520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7687</v>
      </c>
      <c r="E10" s="398" t="s">
        <v>7688</v>
      </c>
      <c r="F10" s="96" t="s">
        <v>7689</v>
      </c>
      <c r="G10" s="42">
        <f>G11</f>
        <v>45521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7690</v>
      </c>
      <c r="E11" s="398" t="s">
        <v>30</v>
      </c>
      <c r="F11" s="96" t="s">
        <v>7327</v>
      </c>
      <c r="G11" s="42">
        <f>G9+1</f>
        <v>45521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7609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7610</v>
      </c>
      <c r="C13" s="94" t="s">
        <v>481</v>
      </c>
      <c r="D13" s="430" t="s">
        <v>7691</v>
      </c>
      <c r="E13" s="413" t="s">
        <v>7714</v>
      </c>
      <c r="F13" s="111" t="s">
        <v>7715</v>
      </c>
      <c r="G13" s="34">
        <f>G5+7</f>
        <v>45524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39"/>
      <c r="C15" s="81"/>
      <c r="D15" s="402"/>
      <c r="E15" s="81"/>
      <c r="F15" s="419"/>
      <c r="G15" s="149"/>
      <c r="H15" s="264" t="s">
        <v>7598</v>
      </c>
      <c r="I15" s="36"/>
      <c r="J15" s="36"/>
      <c r="K15" s="36"/>
      <c r="L15" s="36"/>
    </row>
    <row r="16" spans="2:12" s="1" customFormat="1" ht="13.5" customHeight="1" x14ac:dyDescent="0.25">
      <c r="B16" s="440"/>
      <c r="C16" s="85"/>
      <c r="D16" s="397"/>
      <c r="E16" s="398"/>
      <c r="F16" s="96"/>
      <c r="G16" s="116"/>
      <c r="H16" s="163" t="s">
        <v>7599</v>
      </c>
      <c r="I16" s="36"/>
      <c r="J16" s="36"/>
      <c r="K16" s="36"/>
      <c r="L16" s="36"/>
    </row>
    <row r="17" spans="2:12" s="1" customFormat="1" ht="13.5" customHeight="1" x14ac:dyDescent="0.25">
      <c r="B17" s="441"/>
      <c r="C17" s="85"/>
      <c r="D17" s="404"/>
      <c r="E17" s="398"/>
      <c r="F17" s="96"/>
      <c r="G17" s="116"/>
      <c r="H17" s="166"/>
      <c r="I17" s="36"/>
      <c r="J17" s="36"/>
      <c r="K17" s="36"/>
      <c r="L17" s="36"/>
    </row>
    <row r="18" spans="2:12" s="1" customFormat="1" ht="13.25" customHeight="1" x14ac:dyDescent="0.25">
      <c r="B18" s="442"/>
      <c r="C18" s="85"/>
      <c r="D18" s="404"/>
      <c r="E18" s="398"/>
      <c r="F18" s="96"/>
      <c r="G18" s="116"/>
      <c r="H18" s="166"/>
      <c r="I18" s="36"/>
      <c r="J18" s="36"/>
      <c r="K18" s="36"/>
      <c r="L18" s="36"/>
    </row>
    <row r="19" spans="2:12" s="1" customFormat="1" ht="13.5" customHeight="1" x14ac:dyDescent="0.3">
      <c r="B19" s="443"/>
      <c r="C19" s="433"/>
      <c r="D19" s="434"/>
      <c r="E19" s="435"/>
      <c r="F19" s="178"/>
      <c r="G19" s="119"/>
      <c r="H19" s="321"/>
      <c r="I19" s="36"/>
      <c r="J19" s="36"/>
      <c r="K19" s="36"/>
      <c r="L19" s="36"/>
    </row>
    <row r="20" spans="2:12" s="1" customFormat="1" ht="13.5" customHeight="1" x14ac:dyDescent="0.25">
      <c r="B20" s="443"/>
      <c r="C20" s="85"/>
      <c r="D20" s="404"/>
      <c r="E20" s="405"/>
      <c r="F20" s="96"/>
      <c r="G20" s="116"/>
      <c r="H20" s="163"/>
      <c r="I20" s="36"/>
      <c r="J20" s="36"/>
      <c r="K20" s="36"/>
      <c r="L20" s="36"/>
    </row>
    <row r="21" spans="2:12" s="1" customFormat="1" ht="13.5" customHeight="1" x14ac:dyDescent="0.25">
      <c r="B21" s="443"/>
      <c r="C21" s="176"/>
      <c r="D21" s="434"/>
      <c r="E21" s="436"/>
      <c r="F21" s="437"/>
      <c r="G21" s="119"/>
      <c r="H21" s="166"/>
      <c r="I21" s="36"/>
      <c r="J21" s="36"/>
      <c r="K21" s="36"/>
      <c r="L21" s="36"/>
    </row>
    <row r="22" spans="2:12" s="1" customFormat="1" ht="13.5" customHeight="1" x14ac:dyDescent="0.25">
      <c r="B22" s="443"/>
      <c r="C22" s="100"/>
      <c r="D22" s="404"/>
      <c r="E22" s="405"/>
      <c r="F22" s="405"/>
      <c r="G22" s="116"/>
      <c r="H22" s="262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13"/>
      <c r="E23" s="413"/>
      <c r="F23" s="111"/>
      <c r="G23" s="150"/>
      <c r="H23" s="263"/>
      <c r="I23" s="36"/>
      <c r="J23" s="36"/>
      <c r="K23" s="36"/>
      <c r="L23" s="36"/>
    </row>
    <row r="24" spans="2:12" s="1" customFormat="1" ht="13.2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7597</v>
      </c>
      <c r="C25" s="73"/>
      <c r="D25" s="389"/>
      <c r="E25" s="390"/>
      <c r="F25" s="75"/>
      <c r="G25" s="79"/>
      <c r="H25" s="264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">
        <v>7593</v>
      </c>
      <c r="E26" s="392" t="s">
        <v>7594</v>
      </c>
      <c r="F26" s="152" t="s">
        <v>7595</v>
      </c>
      <c r="G26" s="42">
        <v>45510</v>
      </c>
      <c r="H26" s="163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7639</v>
      </c>
      <c r="E28" s="101" t="s">
        <v>7638</v>
      </c>
      <c r="F28" s="96" t="s">
        <v>7640</v>
      </c>
      <c r="G28" s="42">
        <f>G27+2</f>
        <v>45514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85" t="s">
        <v>7596</v>
      </c>
      <c r="D29" s="407" t="s">
        <v>7623</v>
      </c>
      <c r="E29" s="409" t="s">
        <v>7619</v>
      </c>
      <c r="F29" s="99" t="s">
        <v>7624</v>
      </c>
      <c r="G29" s="42">
        <f>G28+1</f>
        <v>45515</v>
      </c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4"/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17</v>
      </c>
      <c r="D31" s="397" t="s">
        <v>7311</v>
      </c>
      <c r="E31" s="398" t="s">
        <v>7650</v>
      </c>
      <c r="F31" s="96" t="s">
        <v>7651</v>
      </c>
      <c r="G31" s="42">
        <f>+G28+2</f>
        <v>45516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7657</v>
      </c>
      <c r="E32" s="398" t="s">
        <v>7656</v>
      </c>
      <c r="F32" s="96" t="s">
        <v>7658</v>
      </c>
      <c r="G32" s="42">
        <f>G31+2</f>
        <v>45518</v>
      </c>
      <c r="H32" s="163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7659</v>
      </c>
      <c r="E33" s="398" t="s">
        <v>7660</v>
      </c>
      <c r="F33" s="96" t="s">
        <v>7661</v>
      </c>
      <c r="G33" s="42">
        <f>G32</f>
        <v>45518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76" t="s">
        <v>7</v>
      </c>
      <c r="D34" s="438"/>
      <c r="E34" s="435"/>
      <c r="F34" s="178"/>
      <c r="G34" s="119" t="s">
        <v>7510</v>
      </c>
      <c r="H34" s="255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97" t="s">
        <v>7673</v>
      </c>
      <c r="E35" s="398" t="s">
        <v>7674</v>
      </c>
      <c r="F35" s="96" t="s">
        <v>7675</v>
      </c>
      <c r="G35" s="42">
        <f>G33+1</f>
        <v>45519</v>
      </c>
      <c r="H35" s="27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97" t="s">
        <v>7681</v>
      </c>
      <c r="E36" s="409" t="s">
        <v>7684</v>
      </c>
      <c r="F36" s="96" t="s">
        <v>7685</v>
      </c>
      <c r="G36" s="42">
        <f>G35+1</f>
        <v>45520</v>
      </c>
      <c r="H36" s="255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24</v>
      </c>
      <c r="D38" s="391" t="s">
        <v>7718</v>
      </c>
      <c r="E38" s="392" t="s">
        <v>7719</v>
      </c>
      <c r="F38" s="152" t="s">
        <v>7720</v>
      </c>
      <c r="G38" s="133">
        <f>G39-1</f>
        <v>45524</v>
      </c>
      <c r="H38" s="163" t="s">
        <v>7692</v>
      </c>
      <c r="I38" s="36"/>
      <c r="J38" s="36"/>
      <c r="K38" s="36"/>
      <c r="L38" s="36"/>
    </row>
    <row r="39" spans="2:23" s="1" customFormat="1" ht="13.5" customHeight="1" x14ac:dyDescent="0.25">
      <c r="B39" s="251" t="str">
        <f>$B$12</f>
        <v>USD: JPY148.33-</v>
      </c>
      <c r="C39" s="85" t="s">
        <v>16</v>
      </c>
      <c r="D39" s="397" t="s">
        <v>7730</v>
      </c>
      <c r="E39" s="398" t="s">
        <v>7732</v>
      </c>
      <c r="F39" s="96" t="s">
        <v>7734</v>
      </c>
      <c r="G39" s="42">
        <f>G35+7-1</f>
        <v>45525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43" t="s">
        <v>9</v>
      </c>
      <c r="D40" s="399" t="s">
        <v>7735</v>
      </c>
      <c r="E40" s="418" t="s">
        <v>7765</v>
      </c>
      <c r="F40" s="245" t="s">
        <v>7767</v>
      </c>
      <c r="G40" s="76">
        <f>G39+3</f>
        <v>45528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4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697"/>
  <sheetViews>
    <sheetView topLeftCell="A21" zoomScale="75" zoomScaleNormal="75" workbookViewId="0">
      <selection activeCell="D45" sqref="D45:I4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0</v>
      </c>
      <c r="C1" s="591"/>
      <c r="D1" s="9"/>
      <c r="E1" s="9"/>
      <c r="F1" s="9"/>
      <c r="G1" s="9"/>
      <c r="H1" s="9"/>
      <c r="I1" s="592">
        <v>45772.354166666664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3262</v>
      </c>
      <c r="C2" s="593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4" t="s">
        <v>12</v>
      </c>
      <c r="E4" s="595"/>
      <c r="F4" s="594" t="s">
        <v>13</v>
      </c>
      <c r="G4" s="595"/>
      <c r="H4" s="596" t="s">
        <v>2</v>
      </c>
      <c r="I4" s="59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9090</v>
      </c>
      <c r="E5" s="522">
        <v>45763</v>
      </c>
      <c r="F5" s="519" t="s">
        <v>9131</v>
      </c>
      <c r="G5" s="520">
        <v>45763</v>
      </c>
      <c r="H5" s="403" t="s">
        <v>9526</v>
      </c>
      <c r="I5" s="520">
        <v>45763</v>
      </c>
      <c r="J5" s="33">
        <v>45762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9884</v>
      </c>
      <c r="E8" s="523">
        <v>45765</v>
      </c>
      <c r="F8" s="397" t="s">
        <v>9768</v>
      </c>
      <c r="G8" s="523">
        <v>45765</v>
      </c>
      <c r="H8" s="397" t="s">
        <v>9211</v>
      </c>
      <c r="I8" s="535">
        <v>45765</v>
      </c>
      <c r="J8" s="42">
        <f>J5+2</f>
        <v>45764</v>
      </c>
      <c r="K8" s="277"/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9885</v>
      </c>
      <c r="E9" s="517">
        <v>45766</v>
      </c>
      <c r="F9" s="397" t="s">
        <v>9245</v>
      </c>
      <c r="G9" s="517">
        <v>45766</v>
      </c>
      <c r="H9" s="397" t="s">
        <v>9886</v>
      </c>
      <c r="I9" s="517">
        <v>45766</v>
      </c>
      <c r="J9" s="42">
        <f>J8+1</f>
        <v>45765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9523</v>
      </c>
      <c r="E10" s="524">
        <v>45766</v>
      </c>
      <c r="F10" s="397" t="s">
        <v>9112</v>
      </c>
      <c r="G10" s="524">
        <v>45766</v>
      </c>
      <c r="H10" s="397" t="s">
        <v>9887</v>
      </c>
      <c r="I10" s="524">
        <v>45766</v>
      </c>
      <c r="J10" s="42">
        <f>J9</f>
        <v>45765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9275</v>
      </c>
      <c r="E11" s="524">
        <v>45766</v>
      </c>
      <c r="F11" s="422" t="s">
        <v>9888</v>
      </c>
      <c r="G11" s="524">
        <v>45766</v>
      </c>
      <c r="H11" s="422" t="s">
        <v>9489</v>
      </c>
      <c r="I11" s="524">
        <v>45766</v>
      </c>
      <c r="J11" s="42">
        <f>J12</f>
        <v>45766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9201</v>
      </c>
      <c r="E12" s="524">
        <v>45767</v>
      </c>
      <c r="F12" s="422" t="s">
        <v>9889</v>
      </c>
      <c r="G12" s="524">
        <v>45767</v>
      </c>
      <c r="H12" s="422" t="s">
        <v>9890</v>
      </c>
      <c r="I12" s="524">
        <v>45767</v>
      </c>
      <c r="J12" s="42">
        <f>J10+1</f>
        <v>45766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9854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9832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9833</v>
      </c>
      <c r="C15" s="94" t="s">
        <v>481</v>
      </c>
      <c r="D15" s="475" t="s">
        <v>9357</v>
      </c>
      <c r="E15" s="536">
        <v>45769</v>
      </c>
      <c r="F15" s="475" t="s">
        <v>9897</v>
      </c>
      <c r="G15" s="537">
        <v>45769</v>
      </c>
      <c r="H15" s="418" t="s">
        <v>9898</v>
      </c>
      <c r="I15" s="538">
        <v>45770</v>
      </c>
      <c r="J15" s="34">
        <f>J5+7</f>
        <v>45769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4" t="s">
        <v>12</v>
      </c>
      <c r="E17" s="595"/>
      <c r="F17" s="594" t="s">
        <v>13</v>
      </c>
      <c r="G17" s="595"/>
      <c r="H17" s="596" t="s">
        <v>2</v>
      </c>
      <c r="I17" s="59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402" t="s">
        <v>9846</v>
      </c>
      <c r="E18" s="515">
        <v>45758</v>
      </c>
      <c r="F18" s="402" t="s">
        <v>9648</v>
      </c>
      <c r="G18" s="552">
        <v>45759</v>
      </c>
      <c r="H18" s="553" t="s">
        <v>9181</v>
      </c>
      <c r="I18" s="552">
        <v>45760</v>
      </c>
      <c r="J18" s="33">
        <v>45759</v>
      </c>
      <c r="K18" s="268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 t="s">
        <v>9610</v>
      </c>
      <c r="C20" s="50"/>
      <c r="D20" s="387"/>
      <c r="E20" s="497"/>
      <c r="F20" s="387"/>
      <c r="G20" s="496"/>
      <c r="H20" s="384"/>
      <c r="I20" s="496"/>
      <c r="J20" s="42"/>
      <c r="K20" s="253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97" t="s">
        <v>9239</v>
      </c>
      <c r="E21" s="523">
        <v>45762</v>
      </c>
      <c r="F21" s="397" t="s">
        <v>9742</v>
      </c>
      <c r="G21" s="518">
        <v>45762</v>
      </c>
      <c r="H21" s="398" t="s">
        <v>9155</v>
      </c>
      <c r="I21" s="518">
        <v>45762</v>
      </c>
      <c r="J21" s="42">
        <f>J23</f>
        <v>45762</v>
      </c>
      <c r="K21" s="255" t="s">
        <v>9045</v>
      </c>
      <c r="L21" s="36"/>
      <c r="M21" s="36"/>
      <c r="N21" s="36"/>
      <c r="O21" s="36"/>
    </row>
    <row r="22" spans="2:15" s="1" customFormat="1" ht="13" customHeight="1" x14ac:dyDescent="0.25">
      <c r="B22" s="550"/>
      <c r="C22" s="85" t="s">
        <v>8</v>
      </c>
      <c r="D22" s="397" t="s">
        <v>9668</v>
      </c>
      <c r="E22" s="523">
        <v>45762</v>
      </c>
      <c r="F22" s="397" t="s">
        <v>9862</v>
      </c>
      <c r="G22" s="518">
        <v>45762</v>
      </c>
      <c r="H22" s="398" t="s">
        <v>9738</v>
      </c>
      <c r="I22" s="518">
        <v>45762</v>
      </c>
      <c r="J22" s="42">
        <f>J23</f>
        <v>45762</v>
      </c>
      <c r="K22" s="166"/>
      <c r="L22" s="36"/>
      <c r="M22" s="36"/>
      <c r="N22" s="36"/>
      <c r="O22" s="36"/>
    </row>
    <row r="23" spans="2:15" s="1" customFormat="1" ht="13" customHeight="1" x14ac:dyDescent="0.25">
      <c r="B23" s="550"/>
      <c r="C23" s="95" t="s">
        <v>5</v>
      </c>
      <c r="D23" s="397" t="s">
        <v>9173</v>
      </c>
      <c r="E23" s="523">
        <v>45762</v>
      </c>
      <c r="F23" s="397" t="s">
        <v>9101</v>
      </c>
      <c r="G23" s="518">
        <v>45762</v>
      </c>
      <c r="H23" s="398" t="s">
        <v>9262</v>
      </c>
      <c r="I23" s="518">
        <v>45762</v>
      </c>
      <c r="J23" s="42">
        <f>J18+3</f>
        <v>45762</v>
      </c>
      <c r="K23" s="253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7" t="s">
        <v>9193</v>
      </c>
      <c r="E24" s="523">
        <v>45763</v>
      </c>
      <c r="F24" s="397" t="s">
        <v>9169</v>
      </c>
      <c r="G24" s="535">
        <v>45763</v>
      </c>
      <c r="H24" s="398" t="s">
        <v>9156</v>
      </c>
      <c r="I24" s="518">
        <v>45763</v>
      </c>
      <c r="J24" s="42">
        <f>J21+1</f>
        <v>45763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85" t="s">
        <v>26</v>
      </c>
      <c r="D25" s="397" t="s">
        <v>9857</v>
      </c>
      <c r="E25" s="523">
        <v>45763</v>
      </c>
      <c r="F25" s="397" t="s">
        <v>9101</v>
      </c>
      <c r="G25" s="535">
        <v>45763</v>
      </c>
      <c r="H25" s="398" t="s">
        <v>9337</v>
      </c>
      <c r="I25" s="535">
        <v>45763</v>
      </c>
      <c r="J25" s="42">
        <f>J24</f>
        <v>45763</v>
      </c>
      <c r="K25" s="166"/>
      <c r="L25" s="36"/>
      <c r="M25" s="36"/>
      <c r="N25" s="36"/>
      <c r="O25" s="36"/>
    </row>
    <row r="26" spans="2:15" s="1" customFormat="1" ht="13.5" customHeight="1" x14ac:dyDescent="0.25">
      <c r="B26" s="251"/>
      <c r="C26" s="50"/>
      <c r="D26" s="387"/>
      <c r="E26" s="500"/>
      <c r="F26" s="387"/>
      <c r="G26" s="499"/>
      <c r="H26" s="387"/>
      <c r="I26" s="499"/>
      <c r="J26" s="42"/>
      <c r="K26" s="166"/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JPY147.91-</v>
      </c>
      <c r="C27" s="52"/>
      <c r="D27" s="387"/>
      <c r="E27" s="500"/>
      <c r="F27" s="387"/>
      <c r="G27" s="499"/>
      <c r="H27" s="387"/>
      <c r="I27" s="499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13" t="s">
        <v>9084</v>
      </c>
      <c r="E28" s="539">
        <v>45765</v>
      </c>
      <c r="F28" s="414" t="s">
        <v>9877</v>
      </c>
      <c r="G28" s="540">
        <v>45765</v>
      </c>
      <c r="H28" s="413" t="s">
        <v>9366</v>
      </c>
      <c r="I28" s="540">
        <v>45766</v>
      </c>
      <c r="J28" s="34">
        <f>J18+7</f>
        <v>45766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4" t="s">
        <v>12</v>
      </c>
      <c r="E30" s="595"/>
      <c r="F30" s="594" t="s">
        <v>13</v>
      </c>
      <c r="G30" s="595"/>
      <c r="H30" s="596" t="s">
        <v>2</v>
      </c>
      <c r="I30" s="597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9" t="s">
        <v>20</v>
      </c>
      <c r="C31" s="73"/>
      <c r="D31" s="389"/>
      <c r="E31" s="510"/>
      <c r="F31" s="389"/>
      <c r="G31" s="509"/>
      <c r="H31" s="390"/>
      <c r="I31" s="509"/>
      <c r="J31" s="79"/>
      <c r="K31" s="264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5" t="s">
        <v>539</v>
      </c>
      <c r="D32" s="391" t="s">
        <v>9834</v>
      </c>
      <c r="E32" s="514">
        <v>45753</v>
      </c>
      <c r="F32" s="391" t="s">
        <v>9252</v>
      </c>
      <c r="G32" s="516">
        <v>45755</v>
      </c>
      <c r="H32" s="392" t="s">
        <v>9835</v>
      </c>
      <c r="I32" s="516">
        <v>45756</v>
      </c>
      <c r="J32" s="42">
        <v>45755</v>
      </c>
      <c r="K32" s="163"/>
      <c r="L32" s="36"/>
      <c r="M32" s="36"/>
      <c r="N32" s="36"/>
      <c r="O32" s="36"/>
    </row>
    <row r="33" spans="2:26" s="1" customFormat="1" ht="13.5" customHeight="1" x14ac:dyDescent="0.25">
      <c r="B33" s="26" t="s">
        <v>9473</v>
      </c>
      <c r="C33" s="104" t="s">
        <v>540</v>
      </c>
      <c r="D33" s="397" t="s">
        <v>9836</v>
      </c>
      <c r="E33" s="517">
        <v>45756</v>
      </c>
      <c r="F33" s="397" t="s">
        <v>9837</v>
      </c>
      <c r="G33" s="518">
        <v>45756</v>
      </c>
      <c r="H33" s="398" t="s">
        <v>9838</v>
      </c>
      <c r="I33" s="518">
        <v>45757</v>
      </c>
      <c r="J33" s="42">
        <f>J32+2</f>
        <v>45757</v>
      </c>
      <c r="K33" s="255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97" t="s">
        <v>9847</v>
      </c>
      <c r="E34" s="517">
        <v>45757</v>
      </c>
      <c r="F34" s="397" t="s">
        <v>9848</v>
      </c>
      <c r="G34" s="518">
        <v>45758</v>
      </c>
      <c r="H34" s="398" t="s">
        <v>9849</v>
      </c>
      <c r="I34" s="518">
        <v>45758</v>
      </c>
      <c r="J34" s="42">
        <f>J33+2</f>
        <v>45759</v>
      </c>
      <c r="K34" s="172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83"/>
      <c r="E35" s="507"/>
      <c r="F35" s="508"/>
      <c r="G35" s="501"/>
      <c r="H35" s="506"/>
      <c r="I35" s="505"/>
      <c r="J35" s="42"/>
      <c r="K35" s="172"/>
      <c r="L35" s="36"/>
      <c r="M35" s="36"/>
      <c r="N35" s="36"/>
      <c r="O35" s="36"/>
    </row>
    <row r="36" spans="2:26" s="1" customFormat="1" ht="13.5" customHeight="1" x14ac:dyDescent="0.25">
      <c r="B36" s="251"/>
      <c r="C36" s="50"/>
      <c r="D36" s="383"/>
      <c r="E36" s="507"/>
      <c r="F36" s="508"/>
      <c r="G36" s="498"/>
      <c r="H36" s="506"/>
      <c r="I36" s="505"/>
      <c r="J36" s="42"/>
      <c r="K36" s="278"/>
      <c r="L36" s="36"/>
      <c r="M36" s="36"/>
      <c r="N36" s="36"/>
      <c r="O36" s="36"/>
    </row>
    <row r="37" spans="2:26" s="1" customFormat="1" ht="13.5" customHeight="1" x14ac:dyDescent="0.25">
      <c r="B37" s="251"/>
      <c r="C37" s="85" t="s">
        <v>7862</v>
      </c>
      <c r="D37" s="397" t="s">
        <v>9422</v>
      </c>
      <c r="E37" s="517">
        <v>45760</v>
      </c>
      <c r="F37" s="397" t="s">
        <v>9203</v>
      </c>
      <c r="G37" s="518">
        <v>45761</v>
      </c>
      <c r="H37" s="398" t="s">
        <v>9129</v>
      </c>
      <c r="I37" s="518">
        <v>45761</v>
      </c>
      <c r="J37" s="42">
        <f>J34+1</f>
        <v>45760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97" t="s">
        <v>4674</v>
      </c>
      <c r="E38" s="517">
        <v>45761</v>
      </c>
      <c r="F38" s="397" t="s">
        <v>9259</v>
      </c>
      <c r="G38" s="518">
        <v>45762</v>
      </c>
      <c r="H38" s="398" t="s">
        <v>9863</v>
      </c>
      <c r="I38" s="518">
        <v>45762</v>
      </c>
      <c r="J38" s="42">
        <f>J40</f>
        <v>45762</v>
      </c>
      <c r="K38" s="163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97" t="s">
        <v>9284</v>
      </c>
      <c r="E39" s="517">
        <v>45762</v>
      </c>
      <c r="F39" s="397" t="s">
        <v>9207</v>
      </c>
      <c r="G39" s="518">
        <v>45763</v>
      </c>
      <c r="H39" s="398" t="s">
        <v>9814</v>
      </c>
      <c r="I39" s="518">
        <v>45763</v>
      </c>
      <c r="J39" s="42">
        <f>J37+1</f>
        <v>45761</v>
      </c>
      <c r="K39" s="255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97" t="s">
        <v>9540</v>
      </c>
      <c r="E40" s="517">
        <v>45763</v>
      </c>
      <c r="F40" s="397" t="s">
        <v>9286</v>
      </c>
      <c r="G40" s="518">
        <v>45763</v>
      </c>
      <c r="H40" s="398" t="s">
        <v>9310</v>
      </c>
      <c r="I40" s="518">
        <v>45763</v>
      </c>
      <c r="J40" s="42">
        <f>J39+1</f>
        <v>45762</v>
      </c>
      <c r="K40" s="255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22" t="s">
        <v>9858</v>
      </c>
      <c r="E41" s="524">
        <v>45764</v>
      </c>
      <c r="F41" s="422" t="s">
        <v>9864</v>
      </c>
      <c r="G41" s="525">
        <v>45764</v>
      </c>
      <c r="H41" s="398" t="s">
        <v>9317</v>
      </c>
      <c r="I41" s="518">
        <v>45764</v>
      </c>
      <c r="J41" s="42">
        <f>J38+1</f>
        <v>45763</v>
      </c>
      <c r="K41" s="278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97" t="s">
        <v>9310</v>
      </c>
      <c r="E42" s="517">
        <v>45764</v>
      </c>
      <c r="F42" s="557" t="s">
        <v>9866</v>
      </c>
      <c r="G42" s="543">
        <v>45765</v>
      </c>
      <c r="H42" s="398" t="s">
        <v>9286</v>
      </c>
      <c r="I42" s="518">
        <v>45765</v>
      </c>
      <c r="J42" s="42">
        <f>J41+1</f>
        <v>45764</v>
      </c>
      <c r="K42" s="34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87"/>
      <c r="E43" s="497"/>
      <c r="F43" s="387"/>
      <c r="G43" s="496"/>
      <c r="H43" s="384"/>
      <c r="I43" s="496"/>
      <c r="J43" s="42"/>
      <c r="K43" s="342"/>
      <c r="L43" s="36"/>
      <c r="M43" s="36"/>
      <c r="N43" s="36"/>
      <c r="O43" s="36"/>
    </row>
    <row r="44" spans="2:26" s="1" customFormat="1" ht="13.25" customHeight="1" x14ac:dyDescent="0.25">
      <c r="B44" s="24"/>
      <c r="D44" s="387"/>
      <c r="E44" s="500"/>
      <c r="F44" s="387"/>
      <c r="G44" s="499"/>
      <c r="H44" s="5"/>
      <c r="I44" s="498"/>
      <c r="J44" s="49"/>
      <c r="K44" s="255"/>
      <c r="L44" s="36"/>
      <c r="M44" s="36"/>
      <c r="N44" s="36"/>
      <c r="O44" s="36"/>
      <c r="Z44" s="118"/>
    </row>
    <row r="45" spans="2:26" s="1" customFormat="1" ht="13.5" customHeight="1" x14ac:dyDescent="0.25">
      <c r="B45" s="24"/>
      <c r="C45" s="135" t="s">
        <v>539</v>
      </c>
      <c r="D45" s="426" t="s">
        <v>9876</v>
      </c>
      <c r="E45" s="544">
        <v>45767</v>
      </c>
      <c r="F45" s="391" t="s">
        <v>9894</v>
      </c>
      <c r="G45" s="516">
        <v>45769</v>
      </c>
      <c r="H45" s="392" t="s">
        <v>9199</v>
      </c>
      <c r="I45" s="516">
        <v>45769</v>
      </c>
      <c r="J45" s="133">
        <f>J42+5</f>
        <v>45769</v>
      </c>
      <c r="K45" s="163"/>
      <c r="L45" s="36"/>
      <c r="M45" s="36"/>
      <c r="N45" s="36"/>
      <c r="O45" s="36"/>
    </row>
    <row r="46" spans="2:26" s="1" customFormat="1" ht="13.5" customHeight="1" x14ac:dyDescent="0.25">
      <c r="B46" s="251" t="str">
        <f>$B$14</f>
        <v>USD: JPY147.91-</v>
      </c>
      <c r="C46" s="85" t="s">
        <v>540</v>
      </c>
      <c r="D46" s="397" t="s">
        <v>9896</v>
      </c>
      <c r="E46" s="517">
        <v>45770</v>
      </c>
      <c r="F46" s="397" t="s">
        <v>9902</v>
      </c>
      <c r="G46" s="518">
        <v>45770</v>
      </c>
      <c r="H46" s="398" t="s">
        <v>9909</v>
      </c>
      <c r="I46" s="518">
        <v>45771</v>
      </c>
      <c r="J46" s="42">
        <f>J45+1</f>
        <v>45770</v>
      </c>
      <c r="K46" s="163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45" t="s">
        <v>541</v>
      </c>
      <c r="D47" s="395" t="s">
        <v>9910</v>
      </c>
      <c r="E47" s="572">
        <v>45772</v>
      </c>
      <c r="F47" s="395"/>
      <c r="G47" s="529"/>
      <c r="H47" s="396"/>
      <c r="I47" s="529"/>
      <c r="J47" s="76">
        <f>J46+3</f>
        <v>45773</v>
      </c>
      <c r="K47" s="164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4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73"/>
      <c r="G51" s="473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8"/>
      <c r="E61" s="118"/>
      <c r="F61" s="118"/>
      <c r="G61" s="118"/>
      <c r="H61" s="2"/>
      <c r="I61" s="2"/>
      <c r="J61" s="3"/>
    </row>
    <row r="62" spans="1:50" s="1" customFormat="1" ht="13.5" customHeight="1" x14ac:dyDescent="0.25">
      <c r="D62" s="118"/>
      <c r="E62" s="118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01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45524.354166666664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7495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19" t="s">
        <v>7579</v>
      </c>
      <c r="G5" s="33">
        <v>45510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404" t="s">
        <v>7611</v>
      </c>
      <c r="E7" s="405" t="s">
        <v>7612</v>
      </c>
      <c r="F7" s="406" t="s">
        <v>7613</v>
      </c>
      <c r="G7" s="42">
        <f>G5+2</f>
        <v>45512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7620</v>
      </c>
      <c r="E8" s="398" t="s">
        <v>7621</v>
      </c>
      <c r="F8" s="96" t="s">
        <v>7622</v>
      </c>
      <c r="G8" s="42">
        <f>G7+1</f>
        <v>45513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7608</v>
      </c>
      <c r="E9" s="398" t="s">
        <v>7642</v>
      </c>
      <c r="F9" s="96" t="s">
        <v>7643</v>
      </c>
      <c r="G9" s="42">
        <f>G8</f>
        <v>45513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7635</v>
      </c>
      <c r="E10" s="398" t="s">
        <v>7636</v>
      </c>
      <c r="F10" s="96" t="s">
        <v>7637</v>
      </c>
      <c r="G10" s="42">
        <f>G11</f>
        <v>45514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7631</v>
      </c>
      <c r="E11" s="398" t="s">
        <v>7632</v>
      </c>
      <c r="F11" s="96" t="s">
        <v>7633</v>
      </c>
      <c r="G11" s="42">
        <f>G9+1</f>
        <v>45514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7520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7521</v>
      </c>
      <c r="C13" s="94" t="s">
        <v>481</v>
      </c>
      <c r="D13" s="414" t="s">
        <v>7670</v>
      </c>
      <c r="E13" s="413" t="s">
        <v>7668</v>
      </c>
      <c r="F13" s="111" t="s">
        <v>7669</v>
      </c>
      <c r="G13" s="34">
        <f>G5+7+3</f>
        <v>45520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7558</v>
      </c>
      <c r="E15" s="81" t="s">
        <v>7555</v>
      </c>
      <c r="F15" s="103" t="s">
        <v>7557</v>
      </c>
      <c r="G15" s="33">
        <v>45507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404" t="s">
        <v>7587</v>
      </c>
      <c r="E17" s="405" t="s">
        <v>7588</v>
      </c>
      <c r="F17" s="96" t="s">
        <v>7589</v>
      </c>
      <c r="G17" s="42">
        <f>G20+1</f>
        <v>45511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26</v>
      </c>
      <c r="D18" s="404" t="s">
        <v>7581</v>
      </c>
      <c r="E18" s="405" t="s">
        <v>7582</v>
      </c>
      <c r="F18" s="406" t="s">
        <v>7583</v>
      </c>
      <c r="G18" s="42">
        <f>G17</f>
        <v>45511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7605</v>
      </c>
      <c r="E19" s="398" t="s">
        <v>7606</v>
      </c>
      <c r="F19" s="96" t="s">
        <v>7607</v>
      </c>
      <c r="G19" s="42">
        <f>G20</f>
        <v>45510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404" t="s">
        <v>7614</v>
      </c>
      <c r="E20" s="398" t="s">
        <v>7615</v>
      </c>
      <c r="F20" s="96" t="s">
        <v>7616</v>
      </c>
      <c r="G20" s="42">
        <f>G15+3</f>
        <v>45510</v>
      </c>
      <c r="H20" s="166" t="s">
        <v>6155</v>
      </c>
      <c r="I20" s="36"/>
      <c r="J20" s="36"/>
      <c r="K20" s="36"/>
      <c r="L20" s="36"/>
    </row>
    <row r="21" spans="2:12" s="1" customFormat="1" ht="13.5" customHeight="1" x14ac:dyDescent="0.3">
      <c r="B21" s="251"/>
      <c r="C21" s="95" t="s">
        <v>7</v>
      </c>
      <c r="D21" s="404" t="s">
        <v>7625</v>
      </c>
      <c r="E21" s="398" t="s">
        <v>7618</v>
      </c>
      <c r="F21" s="96" t="s">
        <v>7626</v>
      </c>
      <c r="G21" s="42">
        <f>G20</f>
        <v>45510</v>
      </c>
      <c r="H21" s="321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JPY150.36-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13" t="s">
        <v>7652</v>
      </c>
      <c r="E23" s="413" t="s">
        <v>7654</v>
      </c>
      <c r="F23" s="111" t="s">
        <v>7630</v>
      </c>
      <c r="G23" s="34">
        <f>G15+7+2</f>
        <v>45516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7523</v>
      </c>
      <c r="E26" s="392" t="s">
        <v>7471</v>
      </c>
      <c r="F26" s="152" t="s">
        <v>7524</v>
      </c>
      <c r="G26" s="42">
        <v>45503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7553</v>
      </c>
      <c r="E28" s="398" t="s">
        <v>7547</v>
      </c>
      <c r="F28" s="102" t="s">
        <v>7549</v>
      </c>
      <c r="G28" s="42">
        <f>G27+2</f>
        <v>45507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7559</v>
      </c>
      <c r="E30" s="398" t="s">
        <v>7560</v>
      </c>
      <c r="F30" s="96" t="s">
        <v>7561</v>
      </c>
      <c r="G30" s="42">
        <f>+G28+1</f>
        <v>45508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7567</v>
      </c>
      <c r="E31" s="398" t="s">
        <v>7568</v>
      </c>
      <c r="F31" s="96" t="s">
        <v>7562</v>
      </c>
      <c r="G31" s="42">
        <f>G33+1</f>
        <v>45510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97" t="s">
        <v>7563</v>
      </c>
      <c r="E32" s="398" t="s">
        <v>7570</v>
      </c>
      <c r="F32" s="96" t="s">
        <v>7571</v>
      </c>
      <c r="G32" s="42">
        <f>G31</f>
        <v>45510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7590</v>
      </c>
      <c r="E33" s="398" t="s">
        <v>7569</v>
      </c>
      <c r="F33" s="96" t="s">
        <v>7591</v>
      </c>
      <c r="G33" s="42">
        <f>G30+1</f>
        <v>45509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7584</v>
      </c>
      <c r="E34" s="398" t="s">
        <v>7585</v>
      </c>
      <c r="F34" s="96" t="s">
        <v>7586</v>
      </c>
      <c r="G34" s="42">
        <f>G31+1</f>
        <v>45511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7627</v>
      </c>
      <c r="E35" s="409" t="s">
        <v>7628</v>
      </c>
      <c r="F35" s="96" t="s">
        <v>7629</v>
      </c>
      <c r="G35" s="42">
        <f>G34+1</f>
        <v>45512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7645</v>
      </c>
      <c r="E37" s="392" t="s">
        <v>7647</v>
      </c>
      <c r="F37" s="152" t="s">
        <v>7649</v>
      </c>
      <c r="G37" s="133">
        <f>G38-1</f>
        <v>45517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JPY150.36-</v>
      </c>
      <c r="C38" s="50" t="s">
        <v>16</v>
      </c>
      <c r="D38" s="387"/>
      <c r="E38" s="384"/>
      <c r="F38" s="58"/>
      <c r="G38" s="42">
        <f>G34+7</f>
        <v>45518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95"/>
      <c r="E39" s="396"/>
      <c r="F39" s="48"/>
      <c r="G39" s="76">
        <f>G38+3</f>
        <v>45521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45517.354166666664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7415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19" t="s">
        <v>7471</v>
      </c>
      <c r="G5" s="33">
        <v>45503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29" t="s">
        <v>7503</v>
      </c>
      <c r="E7" s="405" t="s">
        <v>7504</v>
      </c>
      <c r="F7" s="406" t="s">
        <v>7505</v>
      </c>
      <c r="G7" s="42">
        <f>G5+2</f>
        <v>45505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422" t="s">
        <v>7532</v>
      </c>
      <c r="E8" s="398" t="s">
        <v>7533</v>
      </c>
      <c r="F8" s="96" t="s">
        <v>6226</v>
      </c>
      <c r="G8" s="42">
        <f>G7+1</f>
        <v>45506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422" t="s">
        <v>7541</v>
      </c>
      <c r="E9" s="398" t="s">
        <v>7540</v>
      </c>
      <c r="F9" s="96" t="s">
        <v>7502</v>
      </c>
      <c r="G9" s="42">
        <f>G8</f>
        <v>45506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422" t="s">
        <v>7550</v>
      </c>
      <c r="E10" s="398" t="s">
        <v>7551</v>
      </c>
      <c r="F10" s="96" t="s">
        <v>7552</v>
      </c>
      <c r="G10" s="42">
        <f>G11</f>
        <v>45507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7543</v>
      </c>
      <c r="E11" s="398" t="s">
        <v>7544</v>
      </c>
      <c r="F11" s="96" t="s">
        <v>7545</v>
      </c>
      <c r="G11" s="42">
        <f>G9+1</f>
        <v>45507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7436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7437</v>
      </c>
      <c r="C13" s="94" t="s">
        <v>7534</v>
      </c>
      <c r="D13" s="414" t="s">
        <v>7565</v>
      </c>
      <c r="E13" s="413" t="s">
        <v>7566</v>
      </c>
      <c r="F13" s="111" t="s">
        <v>7542</v>
      </c>
      <c r="G13" s="34">
        <f>G5+7</f>
        <v>45510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7470</v>
      </c>
      <c r="E15" s="81" t="s">
        <v>7467</v>
      </c>
      <c r="F15" s="419" t="s">
        <v>7469</v>
      </c>
      <c r="G15" s="33">
        <v>45500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404" t="s">
        <v>7474</v>
      </c>
      <c r="E17" s="405" t="s">
        <v>7493</v>
      </c>
      <c r="F17" s="96" t="s">
        <v>7494</v>
      </c>
      <c r="G17" s="42">
        <f>G18+1</f>
        <v>45504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404" t="s">
        <v>7475</v>
      </c>
      <c r="E18" s="398" t="s">
        <v>95</v>
      </c>
      <c r="F18" s="96" t="s">
        <v>7501</v>
      </c>
      <c r="G18" s="42">
        <f>G15+3</f>
        <v>45503</v>
      </c>
      <c r="H18" s="166" t="s">
        <v>6155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7498</v>
      </c>
      <c r="E19" s="398" t="s">
        <v>7499</v>
      </c>
      <c r="F19" s="96" t="s">
        <v>7500</v>
      </c>
      <c r="G19" s="42">
        <f>G18</f>
        <v>45503</v>
      </c>
      <c r="H19" s="166"/>
      <c r="I19" s="36"/>
      <c r="J19" s="36"/>
      <c r="K19" s="36"/>
      <c r="L19" s="36"/>
    </row>
    <row r="20" spans="2:12" s="1" customFormat="1" ht="13.5" customHeight="1" x14ac:dyDescent="0.3">
      <c r="B20" s="251"/>
      <c r="C20" s="95" t="s">
        <v>7</v>
      </c>
      <c r="D20" s="404" t="s">
        <v>6548</v>
      </c>
      <c r="E20" s="398" t="s">
        <v>7506</v>
      </c>
      <c r="F20" s="96" t="s">
        <v>7507</v>
      </c>
      <c r="G20" s="42">
        <f>G18</f>
        <v>45503</v>
      </c>
      <c r="H20" s="321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7535</v>
      </c>
      <c r="E21" s="405" t="s">
        <v>7536</v>
      </c>
      <c r="F21" s="406" t="s">
        <v>7537</v>
      </c>
      <c r="G21" s="42">
        <f>G17</f>
        <v>45504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JPY154.99-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32" t="s">
        <v>7525</v>
      </c>
      <c r="E23" s="413" t="s">
        <v>7554</v>
      </c>
      <c r="F23" s="111" t="s">
        <v>7556</v>
      </c>
      <c r="G23" s="34">
        <f>G15+7</f>
        <v>45507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">
        <v>7438</v>
      </c>
      <c r="E26" s="392" t="s">
        <v>7439</v>
      </c>
      <c r="F26" s="152" t="s">
        <v>7440</v>
      </c>
      <c r="G26" s="42">
        <v>45496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7452</v>
      </c>
      <c r="E30" s="398" t="s">
        <v>6185</v>
      </c>
      <c r="F30" s="96" t="s">
        <v>7473</v>
      </c>
      <c r="G30" s="42">
        <f>+G28+1</f>
        <v>45501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397" t="s">
        <v>7476</v>
      </c>
      <c r="E31" s="398" t="s">
        <v>7477</v>
      </c>
      <c r="F31" s="96" t="s">
        <v>7478</v>
      </c>
      <c r="G31" s="42">
        <f>G33</f>
        <v>45503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7472</v>
      </c>
      <c r="E32" s="398" t="s">
        <v>7486</v>
      </c>
      <c r="F32" s="96" t="s">
        <v>7487</v>
      </c>
      <c r="G32" s="42">
        <f>G30+1</f>
        <v>45502</v>
      </c>
      <c r="H32" s="163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7490</v>
      </c>
      <c r="E33" s="398" t="s">
        <v>7491</v>
      </c>
      <c r="F33" s="96" t="s">
        <v>7492</v>
      </c>
      <c r="G33" s="42">
        <f>G32+1</f>
        <v>45503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7496</v>
      </c>
      <c r="E34" s="398" t="s">
        <v>7488</v>
      </c>
      <c r="F34" s="425" t="s">
        <v>7497</v>
      </c>
      <c r="G34" s="42">
        <f>G33+1</f>
        <v>45504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7538</v>
      </c>
      <c r="E35" s="409" t="s">
        <v>7539</v>
      </c>
      <c r="F35" s="96" t="s">
        <v>7489</v>
      </c>
      <c r="G35" s="42">
        <f>G34+1</f>
        <v>45505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7572</v>
      </c>
      <c r="E37" s="392" t="s">
        <v>7573</v>
      </c>
      <c r="F37" s="152" t="s">
        <v>7574</v>
      </c>
      <c r="G37" s="133">
        <f>G38-1</f>
        <v>45510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JPY154.99-</v>
      </c>
      <c r="C38" s="85" t="s">
        <v>16</v>
      </c>
      <c r="D38" s="397" t="s">
        <v>7575</v>
      </c>
      <c r="E38" s="398" t="s">
        <v>7580</v>
      </c>
      <c r="F38" s="96" t="s">
        <v>7576</v>
      </c>
      <c r="G38" s="42">
        <f>G34+7</f>
        <v>45511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43" t="s">
        <v>9</v>
      </c>
      <c r="D39" s="399" t="s">
        <v>7592</v>
      </c>
      <c r="E39" s="418" t="s">
        <v>7617</v>
      </c>
      <c r="F39" s="245" t="s">
        <v>7641</v>
      </c>
      <c r="G39" s="76">
        <f>G38+3</f>
        <v>45514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45509.354166666664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1710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13" t="s">
        <v>7420</v>
      </c>
      <c r="F5" s="111" t="s">
        <v>7422</v>
      </c>
      <c r="G5" s="33">
        <v>45496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404" t="s">
        <v>7444</v>
      </c>
      <c r="E7" s="405" t="s">
        <v>7445</v>
      </c>
      <c r="F7" s="406" t="s">
        <v>7430</v>
      </c>
      <c r="G7" s="42">
        <f>G5+2</f>
        <v>45498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7460</v>
      </c>
      <c r="E8" s="398" t="s">
        <v>7459</v>
      </c>
      <c r="F8" s="96" t="s">
        <v>7461</v>
      </c>
      <c r="G8" s="42">
        <f>G9</f>
        <v>45499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7446</v>
      </c>
      <c r="E9" s="398" t="s">
        <v>7447</v>
      </c>
      <c r="F9" s="96" t="s">
        <v>7448</v>
      </c>
      <c r="G9" s="42">
        <f>G7+1</f>
        <v>45499</v>
      </c>
      <c r="H9" s="163" t="s">
        <v>6158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7462</v>
      </c>
      <c r="E10" s="398" t="s">
        <v>7463</v>
      </c>
      <c r="F10" s="96" t="s">
        <v>7464</v>
      </c>
      <c r="G10" s="42">
        <f>G11</f>
        <v>45500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7449</v>
      </c>
      <c r="E11" s="398" t="s">
        <v>7450</v>
      </c>
      <c r="F11" s="96" t="s">
        <v>7451</v>
      </c>
      <c r="G11" s="42">
        <f>G8+1</f>
        <v>45500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7372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7373</v>
      </c>
      <c r="C13" s="94" t="s">
        <v>481</v>
      </c>
      <c r="D13" s="414" t="s">
        <v>7482</v>
      </c>
      <c r="E13" s="413" t="s">
        <v>7483</v>
      </c>
      <c r="F13" s="111" t="s">
        <v>7471</v>
      </c>
      <c r="G13" s="34">
        <f>G5+7</f>
        <v>45503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7381</v>
      </c>
      <c r="E15" s="81" t="s">
        <v>7383</v>
      </c>
      <c r="F15" s="419" t="s">
        <v>7385</v>
      </c>
      <c r="G15" s="33">
        <v>45493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29" t="s">
        <v>7401</v>
      </c>
      <c r="E17" s="398" t="s">
        <v>7402</v>
      </c>
      <c r="F17" s="96" t="s">
        <v>7403</v>
      </c>
      <c r="G17" s="42">
        <f>G18</f>
        <v>45496</v>
      </c>
      <c r="H17" s="321"/>
      <c r="I17" s="36"/>
      <c r="J17" s="36"/>
      <c r="K17" s="36"/>
      <c r="L17" s="36"/>
    </row>
    <row r="18" spans="2:12" s="1" customFormat="1" ht="14" customHeight="1" x14ac:dyDescent="0.25">
      <c r="B18" s="26"/>
      <c r="C18" s="85" t="s">
        <v>5</v>
      </c>
      <c r="D18" s="404" t="s">
        <v>7410</v>
      </c>
      <c r="E18" s="398" t="s">
        <v>7409</v>
      </c>
      <c r="F18" s="96" t="s">
        <v>7411</v>
      </c>
      <c r="G18" s="42">
        <f>G15+3</f>
        <v>45496</v>
      </c>
      <c r="H18" s="166" t="s">
        <v>6155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29" t="s">
        <v>7412</v>
      </c>
      <c r="E19" s="398" t="s">
        <v>7413</v>
      </c>
      <c r="F19" s="96" t="s">
        <v>7414</v>
      </c>
      <c r="G19" s="42">
        <f>G18</f>
        <v>45496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7427</v>
      </c>
      <c r="E20" s="405" t="s">
        <v>7428</v>
      </c>
      <c r="F20" s="406" t="s">
        <v>7429</v>
      </c>
      <c r="G20" s="42">
        <f>G21</f>
        <v>45497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7433</v>
      </c>
      <c r="E21" s="405" t="s">
        <v>7434</v>
      </c>
      <c r="F21" s="96" t="s">
        <v>7435</v>
      </c>
      <c r="G21" s="42">
        <f>G18+1</f>
        <v>45497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JPY158.29-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13" t="s">
        <v>7465</v>
      </c>
      <c r="E23" s="413" t="s">
        <v>7466</v>
      </c>
      <c r="F23" s="111" t="s">
        <v>7468</v>
      </c>
      <c r="G23" s="34">
        <f>G15+7</f>
        <v>45500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135" t="str">
        <f>IF(WK28・2024!D37="","",WK28・2024!D37)</f>
        <v>1336/16</v>
      </c>
      <c r="E26" s="151" t="str">
        <f>IF(WK28・2024!E37="","",WK28・2024!E37)</f>
        <v>1536/16</v>
      </c>
      <c r="F26" s="256" t="str">
        <f>IF(WK28・2024!F37="","",WK28・2024!F37)</f>
        <v>2000/16</v>
      </c>
      <c r="G26" s="42">
        <v>45489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tr">
        <f>IF(WK28・2024!D38="","",WK28・2024!D38)</f>
        <v>1200/17</v>
      </c>
      <c r="E27" s="101" t="str">
        <f>IF(WK28・2024!E38="","",WK28・2024!E38)</f>
        <v>1813/17</v>
      </c>
      <c r="F27" s="102" t="str">
        <f>IF(WK28・2024!F38="","",WK28・2024!F38)</f>
        <v>0330/18</v>
      </c>
      <c r="G27" s="42">
        <f>+G26+2</f>
        <v>45491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IF(WK28・2024!D39="","",WK28・2024!D39)</f>
        <v>0001/19</v>
      </c>
      <c r="E28" s="101" t="s">
        <v>7388</v>
      </c>
      <c r="F28" s="102" t="s">
        <v>7390</v>
      </c>
      <c r="G28" s="42">
        <f>G27+2</f>
        <v>45493</v>
      </c>
      <c r="H28" s="172" t="s">
        <v>7367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422" t="s">
        <v>7377</v>
      </c>
      <c r="E30" s="398" t="s">
        <v>7378</v>
      </c>
      <c r="F30" s="96" t="s">
        <v>7379</v>
      </c>
      <c r="G30" s="42">
        <f>+G28+1</f>
        <v>45494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7380</v>
      </c>
      <c r="E31" s="424" t="s">
        <v>6114</v>
      </c>
      <c r="F31" s="425" t="s">
        <v>6122</v>
      </c>
      <c r="G31" s="42">
        <f>G30+1</f>
        <v>45495</v>
      </c>
      <c r="H31" s="163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22" t="s">
        <v>7398</v>
      </c>
      <c r="E32" s="398" t="s">
        <v>7399</v>
      </c>
      <c r="F32" s="96" t="s">
        <v>7400</v>
      </c>
      <c r="G32" s="42">
        <f>G31+1</f>
        <v>45496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22" t="s">
        <v>7089</v>
      </c>
      <c r="E33" s="398" t="s">
        <v>7404</v>
      </c>
      <c r="F33" s="96" t="s">
        <v>7405</v>
      </c>
      <c r="G33" s="42">
        <f>G32</f>
        <v>45496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22" t="s">
        <v>7416</v>
      </c>
      <c r="E34" s="398" t="s">
        <v>7397</v>
      </c>
      <c r="F34" s="96" t="s">
        <v>7417</v>
      </c>
      <c r="G34" s="42">
        <f>G32+1</f>
        <v>45497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7431</v>
      </c>
      <c r="E35" s="409" t="s">
        <v>6472</v>
      </c>
      <c r="F35" s="96" t="s">
        <v>7432</v>
      </c>
      <c r="G35" s="42">
        <f>G34+1</f>
        <v>45498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7479</v>
      </c>
      <c r="E37" s="392" t="s">
        <v>7480</v>
      </c>
      <c r="F37" s="152" t="s">
        <v>7481</v>
      </c>
      <c r="G37" s="133">
        <f>G38-1</f>
        <v>45503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JPY158.29-</v>
      </c>
      <c r="C38" s="85" t="s">
        <v>16</v>
      </c>
      <c r="D38" s="397" t="s">
        <v>7526</v>
      </c>
      <c r="E38" s="398" t="s">
        <v>7527</v>
      </c>
      <c r="F38" s="96" t="s">
        <v>7529</v>
      </c>
      <c r="G38" s="42">
        <f>G34+7</f>
        <v>45504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43" t="s">
        <v>9</v>
      </c>
      <c r="D39" s="399" t="s">
        <v>7522</v>
      </c>
      <c r="E39" s="418" t="s">
        <v>7546</v>
      </c>
      <c r="F39" s="245" t="s">
        <v>7548</v>
      </c>
      <c r="G39" s="76">
        <f>G38+3</f>
        <v>45507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45502.354166666664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1661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19" t="s">
        <v>7342</v>
      </c>
      <c r="G5" s="33">
        <v>45489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404" t="s">
        <v>7336</v>
      </c>
      <c r="E7" s="405" t="s">
        <v>7346</v>
      </c>
      <c r="F7" s="406" t="s">
        <v>7335</v>
      </c>
      <c r="G7" s="42">
        <f>G5+2</f>
        <v>45491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7365</v>
      </c>
      <c r="E8" s="398" t="s">
        <v>7361</v>
      </c>
      <c r="F8" s="96" t="s">
        <v>7362</v>
      </c>
      <c r="G8" s="42">
        <f>G7+1</f>
        <v>45492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7369</v>
      </c>
      <c r="E9" s="424" t="s">
        <v>7370</v>
      </c>
      <c r="F9" s="425" t="s">
        <v>7371</v>
      </c>
      <c r="G9" s="42">
        <f>G8</f>
        <v>45492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422" t="s">
        <v>7391</v>
      </c>
      <c r="E10" s="424" t="s">
        <v>7392</v>
      </c>
      <c r="F10" s="425" t="s">
        <v>7393</v>
      </c>
      <c r="G10" s="42">
        <f>G11</f>
        <v>45493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7386</v>
      </c>
      <c r="E11" s="424" t="s">
        <v>7387</v>
      </c>
      <c r="F11" s="425" t="s">
        <v>6110</v>
      </c>
      <c r="G11" s="42">
        <f>G9+1</f>
        <v>45493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7299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7300</v>
      </c>
      <c r="C13" s="94" t="s">
        <v>481</v>
      </c>
      <c r="D13" s="430" t="s">
        <v>7419</v>
      </c>
      <c r="E13" s="413" t="s">
        <v>7421</v>
      </c>
      <c r="F13" s="111" t="s">
        <v>7423</v>
      </c>
      <c r="G13" s="34">
        <f>G5+7</f>
        <v>45496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7311</v>
      </c>
      <c r="E15" s="81" t="s">
        <v>7313</v>
      </c>
      <c r="F15" s="419" t="s">
        <v>7315</v>
      </c>
      <c r="G15" s="33">
        <v>45486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6988</v>
      </c>
      <c r="C17" s="85" t="s">
        <v>5</v>
      </c>
      <c r="D17" s="404" t="s">
        <v>7324</v>
      </c>
      <c r="E17" s="398" t="s">
        <v>7325</v>
      </c>
      <c r="F17" s="96" t="s">
        <v>7326</v>
      </c>
      <c r="G17" s="42">
        <f>G15+3</f>
        <v>45489</v>
      </c>
      <c r="H17" s="166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04" t="s">
        <v>7328</v>
      </c>
      <c r="E18" s="398" t="s">
        <v>7329</v>
      </c>
      <c r="F18" s="96" t="s">
        <v>7330</v>
      </c>
      <c r="G18" s="42">
        <f>G17</f>
        <v>45489</v>
      </c>
      <c r="H18" s="321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7348</v>
      </c>
      <c r="E19" s="398" t="s">
        <v>7349</v>
      </c>
      <c r="F19" s="96" t="s">
        <v>7350</v>
      </c>
      <c r="G19" s="42">
        <f>G17</f>
        <v>45489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7347</v>
      </c>
      <c r="E20" s="405" t="s">
        <v>7334</v>
      </c>
      <c r="F20" s="96" t="s">
        <v>7366</v>
      </c>
      <c r="G20" s="42">
        <f>G17+1</f>
        <v>45490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7394</v>
      </c>
      <c r="E21" s="405" t="s">
        <v>7395</v>
      </c>
      <c r="F21" s="406" t="s">
        <v>7396</v>
      </c>
      <c r="G21" s="42">
        <f>G20</f>
        <v>45490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JPY160.29-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32" t="s">
        <v>7382</v>
      </c>
      <c r="E23" s="413" t="s">
        <v>7384</v>
      </c>
      <c r="F23" s="111" t="s">
        <v>7376</v>
      </c>
      <c r="G23" s="34">
        <f>G15+7</f>
        <v>45493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7277</v>
      </c>
      <c r="E26" s="151" t="s">
        <v>7278</v>
      </c>
      <c r="F26" s="256" t="s">
        <v>7279</v>
      </c>
      <c r="G26" s="42">
        <v>45482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98" t="s">
        <v>7282</v>
      </c>
      <c r="F27" s="102" t="s">
        <v>7280</v>
      </c>
      <c r="G27" s="42">
        <f>+G26+2</f>
        <v>45484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7289</v>
      </c>
      <c r="E28" s="398" t="s">
        <v>7003</v>
      </c>
      <c r="F28" s="96" t="s">
        <v>7323</v>
      </c>
      <c r="G28" s="42">
        <f>G27+2</f>
        <v>45486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7320</v>
      </c>
      <c r="E30" s="398" t="s">
        <v>7321</v>
      </c>
      <c r="F30" s="96" t="s">
        <v>7322</v>
      </c>
      <c r="G30" s="42">
        <f>+G28+1</f>
        <v>45487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97" t="s">
        <v>7343</v>
      </c>
      <c r="E31" s="398" t="s">
        <v>7344</v>
      </c>
      <c r="F31" s="96" t="s">
        <v>7345</v>
      </c>
      <c r="G31" s="42">
        <f>G33</f>
        <v>45489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7352</v>
      </c>
      <c r="E32" s="398" t="s">
        <v>7351</v>
      </c>
      <c r="F32" s="96" t="s">
        <v>7353</v>
      </c>
      <c r="G32" s="42">
        <f>G30+1</f>
        <v>45488</v>
      </c>
      <c r="H32" s="163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7327</v>
      </c>
      <c r="E33" s="398" t="s">
        <v>7363</v>
      </c>
      <c r="F33" s="96" t="s">
        <v>7364</v>
      </c>
      <c r="G33" s="42">
        <f>G32+1</f>
        <v>45489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7374</v>
      </c>
      <c r="E34" s="398" t="s">
        <v>68</v>
      </c>
      <c r="F34" s="96" t="s">
        <v>7375</v>
      </c>
      <c r="G34" s="42">
        <f>G33+1</f>
        <v>45490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7358</v>
      </c>
      <c r="E35" s="409" t="s">
        <v>7359</v>
      </c>
      <c r="F35" s="96" t="s">
        <v>7360</v>
      </c>
      <c r="G35" s="42">
        <f>G34+1</f>
        <v>45491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7406</v>
      </c>
      <c r="E37" s="392" t="s">
        <v>7407</v>
      </c>
      <c r="F37" s="152" t="s">
        <v>7408</v>
      </c>
      <c r="G37" s="133">
        <f>G38-1</f>
        <v>45496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JPY160.29-</v>
      </c>
      <c r="C38" s="85" t="s">
        <v>16</v>
      </c>
      <c r="D38" s="397" t="s">
        <v>7424</v>
      </c>
      <c r="E38" s="398" t="s">
        <v>7425</v>
      </c>
      <c r="F38" s="96" t="s">
        <v>7426</v>
      </c>
      <c r="G38" s="42">
        <f>G34+7</f>
        <v>45497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43" t="s">
        <v>9</v>
      </c>
      <c r="D39" s="399" t="s">
        <v>7453</v>
      </c>
      <c r="E39" s="418" t="s">
        <v>7455</v>
      </c>
      <c r="F39" s="245" t="s">
        <v>7457</v>
      </c>
      <c r="G39" s="76">
        <f>G38+3</f>
        <v>45500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45495.354166666664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6757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19" t="s">
        <v>7262</v>
      </c>
      <c r="G5" s="33">
        <v>45482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404" t="s">
        <v>7296</v>
      </c>
      <c r="E7" s="405" t="s">
        <v>7297</v>
      </c>
      <c r="F7" s="398" t="s">
        <v>7298</v>
      </c>
      <c r="G7" s="42">
        <f>G5+2</f>
        <v>45484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7291</v>
      </c>
      <c r="E8" s="398" t="s">
        <v>7289</v>
      </c>
      <c r="F8" s="96" t="s">
        <v>7290</v>
      </c>
      <c r="G8" s="42">
        <f>G9</f>
        <v>45485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7308</v>
      </c>
      <c r="E9" s="235" t="s">
        <v>7307</v>
      </c>
      <c r="F9" s="96" t="s">
        <v>7309</v>
      </c>
      <c r="G9" s="42">
        <f>G7+1</f>
        <v>45485</v>
      </c>
      <c r="H9" s="163" t="s">
        <v>6158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7011</v>
      </c>
      <c r="E10" s="398" t="s">
        <v>7318</v>
      </c>
      <c r="F10" s="96" t="s">
        <v>7319</v>
      </c>
      <c r="G10" s="42">
        <f>G11</f>
        <v>45486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6039</v>
      </c>
      <c r="E11" s="398" t="s">
        <v>7316</v>
      </c>
      <c r="F11" s="96" t="s">
        <v>7317</v>
      </c>
      <c r="G11" s="42">
        <f>G8+1</f>
        <v>45486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7217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7218</v>
      </c>
      <c r="C13" s="94" t="s">
        <v>481</v>
      </c>
      <c r="D13" s="414" t="s">
        <v>7337</v>
      </c>
      <c r="E13" s="413" t="s">
        <v>7339</v>
      </c>
      <c r="F13" s="111" t="s">
        <v>7341</v>
      </c>
      <c r="G13" s="34">
        <f>G5+7</f>
        <v>45489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7240</v>
      </c>
      <c r="E15" s="81" t="s">
        <v>7242</v>
      </c>
      <c r="F15" s="419" t="s">
        <v>7235</v>
      </c>
      <c r="G15" s="33">
        <v>45479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404" t="s">
        <v>7251</v>
      </c>
      <c r="E17" s="398" t="s">
        <v>7263</v>
      </c>
      <c r="F17" s="96" t="s">
        <v>7264</v>
      </c>
      <c r="G17" s="42">
        <f>G15+3</f>
        <v>45482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7271</v>
      </c>
      <c r="E18" s="398" t="s">
        <v>7272</v>
      </c>
      <c r="F18" s="96" t="s">
        <v>7258</v>
      </c>
      <c r="G18" s="42">
        <f>G17</f>
        <v>45482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404" t="s">
        <v>7273</v>
      </c>
      <c r="E19" s="398" t="s">
        <v>7274</v>
      </c>
      <c r="F19" s="96" t="s">
        <v>7275</v>
      </c>
      <c r="G19" s="42">
        <f>G17</f>
        <v>45482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7286</v>
      </c>
      <c r="E20" s="405" t="s">
        <v>7287</v>
      </c>
      <c r="F20" s="406" t="s">
        <v>7288</v>
      </c>
      <c r="G20" s="42">
        <f>G21</f>
        <v>45483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7269</v>
      </c>
      <c r="E21" s="405" t="s">
        <v>7254</v>
      </c>
      <c r="F21" s="96" t="s">
        <v>7295</v>
      </c>
      <c r="G21" s="42">
        <f>G17+1</f>
        <v>45483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JPY162.30-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13" t="s">
        <v>7310</v>
      </c>
      <c r="E23" s="413" t="s">
        <v>7312</v>
      </c>
      <c r="F23" s="111" t="s">
        <v>7314</v>
      </c>
      <c r="G23" s="34">
        <f>G15+7</f>
        <v>45486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7200</v>
      </c>
      <c r="E26" s="392" t="s">
        <v>7198</v>
      </c>
      <c r="F26" s="152" t="s">
        <v>7199</v>
      </c>
      <c r="G26" s="42">
        <v>45475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18" t="s">
        <v>7227</v>
      </c>
      <c r="F28" s="245" t="s">
        <v>7229</v>
      </c>
      <c r="G28" s="42">
        <f>G27+2</f>
        <v>45479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7248</v>
      </c>
      <c r="E30" s="398" t="s">
        <v>7249</v>
      </c>
      <c r="F30" s="96" t="s">
        <v>7250</v>
      </c>
      <c r="G30" s="42">
        <f>+G28+1</f>
        <v>45480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7255</v>
      </c>
      <c r="E31" s="398" t="s">
        <v>7256</v>
      </c>
      <c r="F31" s="96" t="s">
        <v>7257</v>
      </c>
      <c r="G31" s="42">
        <f>G33+1</f>
        <v>45482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7259</v>
      </c>
      <c r="E32" s="398" t="s">
        <v>7252</v>
      </c>
      <c r="F32" s="96" t="s">
        <v>7260</v>
      </c>
      <c r="G32" s="42">
        <f>G31</f>
        <v>45482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7283</v>
      </c>
      <c r="E33" s="398" t="s">
        <v>7284</v>
      </c>
      <c r="F33" s="96" t="s">
        <v>7285</v>
      </c>
      <c r="G33" s="42">
        <f>G30+1</f>
        <v>45481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7292</v>
      </c>
      <c r="E34" s="398" t="s">
        <v>7293</v>
      </c>
      <c r="F34" s="96" t="s">
        <v>7294</v>
      </c>
      <c r="G34" s="42">
        <f>G31+1</f>
        <v>45483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7304</v>
      </c>
      <c r="E35" s="409" t="s">
        <v>7305</v>
      </c>
      <c r="F35" s="96" t="s">
        <v>7306</v>
      </c>
      <c r="G35" s="42">
        <f>G34+1</f>
        <v>45484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7331</v>
      </c>
      <c r="E37" s="392" t="s">
        <v>7332</v>
      </c>
      <c r="F37" s="152" t="s">
        <v>7333</v>
      </c>
      <c r="G37" s="133">
        <f>G38-1</f>
        <v>45489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JPY162.30-</v>
      </c>
      <c r="C38" s="85" t="s">
        <v>16</v>
      </c>
      <c r="D38" s="397" t="s">
        <v>7357</v>
      </c>
      <c r="E38" s="398" t="s">
        <v>7354</v>
      </c>
      <c r="F38" s="96" t="s">
        <v>7356</v>
      </c>
      <c r="G38" s="42">
        <f>G34+7</f>
        <v>45490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43" t="s">
        <v>9</v>
      </c>
      <c r="D39" s="399" t="s">
        <v>7355</v>
      </c>
      <c r="E39" s="418" t="s">
        <v>7389</v>
      </c>
      <c r="F39" s="245" t="s">
        <v>7067</v>
      </c>
      <c r="G39" s="76">
        <f>G38+3</f>
        <v>45493</v>
      </c>
      <c r="H39" s="164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45484.354166666664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4021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31" t="s">
        <v>7175</v>
      </c>
      <c r="G5" s="33">
        <v>45475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29" t="s">
        <v>6231</v>
      </c>
      <c r="E7" s="405" t="s">
        <v>6231</v>
      </c>
      <c r="F7" s="406" t="s">
        <v>7206</v>
      </c>
      <c r="G7" s="42">
        <f>G5+2</f>
        <v>45477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7220</v>
      </c>
      <c r="E8" s="398" t="s">
        <v>7221</v>
      </c>
      <c r="F8" s="96" t="s">
        <v>7222</v>
      </c>
      <c r="G8" s="42">
        <f>G7+1</f>
        <v>45478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7232</v>
      </c>
      <c r="E9" s="398" t="s">
        <v>7233</v>
      </c>
      <c r="F9" s="96" t="s">
        <v>7234</v>
      </c>
      <c r="G9" s="42">
        <f>G8</f>
        <v>45478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6922</v>
      </c>
      <c r="E10" s="398" t="s">
        <v>7230</v>
      </c>
      <c r="F10" s="96" t="s">
        <v>7231</v>
      </c>
      <c r="G10" s="42">
        <f>G11</f>
        <v>45479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7236</v>
      </c>
      <c r="E11" s="398" t="s">
        <v>7219</v>
      </c>
      <c r="F11" s="96" t="s">
        <v>7237</v>
      </c>
      <c r="G11" s="42">
        <f>G9+1</f>
        <v>45479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7146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7147</v>
      </c>
      <c r="C13" s="94" t="s">
        <v>481</v>
      </c>
      <c r="D13" s="414" t="s">
        <v>7239</v>
      </c>
      <c r="E13" s="413" t="s">
        <v>7244</v>
      </c>
      <c r="F13" s="111" t="s">
        <v>7253</v>
      </c>
      <c r="G13" s="34">
        <f>G5+7</f>
        <v>45482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7154</v>
      </c>
      <c r="E15" s="81" t="s">
        <v>7150</v>
      </c>
      <c r="F15" s="419" t="s">
        <v>7152</v>
      </c>
      <c r="G15" s="33">
        <v>45472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404" t="s">
        <v>7174</v>
      </c>
      <c r="E17" s="398" t="s">
        <v>7181</v>
      </c>
      <c r="F17" s="96" t="s">
        <v>7182</v>
      </c>
      <c r="G17" s="42">
        <f>G15+3</f>
        <v>45475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7186</v>
      </c>
      <c r="E18" s="398" t="s">
        <v>7184</v>
      </c>
      <c r="F18" s="96" t="s">
        <v>7185</v>
      </c>
      <c r="G18" s="42">
        <f>G17</f>
        <v>45475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404" t="s">
        <v>7187</v>
      </c>
      <c r="E19" s="398" t="s">
        <v>7188</v>
      </c>
      <c r="F19" s="96" t="s">
        <v>7189</v>
      </c>
      <c r="G19" s="42">
        <f>G17</f>
        <v>45475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7194</v>
      </c>
      <c r="E20" s="405" t="s">
        <v>7195</v>
      </c>
      <c r="F20" s="96" t="s">
        <v>7196</v>
      </c>
      <c r="G20" s="42">
        <f>G17+1</f>
        <v>45476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29" t="s">
        <v>7193</v>
      </c>
      <c r="E21" s="405" t="s">
        <v>7193</v>
      </c>
      <c r="F21" s="406" t="s">
        <v>7197</v>
      </c>
      <c r="G21" s="42">
        <f>G20</f>
        <v>45476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JPY161.78-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13" t="s">
        <v>7241</v>
      </c>
      <c r="E23" s="413" t="s">
        <v>7243</v>
      </c>
      <c r="F23" s="111" t="s">
        <v>6589</v>
      </c>
      <c r="G23" s="34">
        <f>G15+7</f>
        <v>45479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7113</v>
      </c>
      <c r="E26" s="151" t="s">
        <v>7114</v>
      </c>
      <c r="F26" s="256" t="s">
        <v>7115</v>
      </c>
      <c r="G26" s="42">
        <v>45468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7158</v>
      </c>
      <c r="E28" s="421" t="s">
        <v>7159</v>
      </c>
      <c r="F28" s="102" t="s">
        <v>7160</v>
      </c>
      <c r="G28" s="42">
        <f>G27+2</f>
        <v>45472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7170</v>
      </c>
      <c r="E30" s="398" t="s">
        <v>7171</v>
      </c>
      <c r="F30" s="96" t="s">
        <v>7172</v>
      </c>
      <c r="G30" s="42">
        <f>+G28+1</f>
        <v>45473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7177</v>
      </c>
      <c r="E31" s="398" t="s">
        <v>6877</v>
      </c>
      <c r="F31" s="96" t="s">
        <v>6550</v>
      </c>
      <c r="G31" s="42">
        <f>G30+1</f>
        <v>45474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7179</v>
      </c>
      <c r="E32" s="398" t="s">
        <v>7173</v>
      </c>
      <c r="F32" s="96" t="s">
        <v>7180</v>
      </c>
      <c r="G32" s="42">
        <f>G33</f>
        <v>45475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7201</v>
      </c>
      <c r="E33" s="424" t="s">
        <v>7183</v>
      </c>
      <c r="F33" s="425" t="s">
        <v>7202</v>
      </c>
      <c r="G33" s="42">
        <f>G31+1</f>
        <v>45475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22" t="s">
        <v>7203</v>
      </c>
      <c r="E34" s="398" t="s">
        <v>7204</v>
      </c>
      <c r="F34" s="96" t="s">
        <v>7205</v>
      </c>
      <c r="G34" s="42">
        <f>G33+1</f>
        <v>45476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7223</v>
      </c>
      <c r="E35" s="409" t="s">
        <v>7224</v>
      </c>
      <c r="F35" s="96" t="s">
        <v>7225</v>
      </c>
      <c r="G35" s="42">
        <f>G34+1</f>
        <v>45477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7265</v>
      </c>
      <c r="E37" s="392" t="s">
        <v>7266</v>
      </c>
      <c r="F37" s="152" t="s">
        <v>7267</v>
      </c>
      <c r="G37" s="133">
        <f>G38-1</f>
        <v>45482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JPY161.78-</v>
      </c>
      <c r="C38" s="85" t="s">
        <v>16</v>
      </c>
      <c r="D38" s="397" t="s">
        <v>7268</v>
      </c>
      <c r="E38" s="398" t="s">
        <v>7276</v>
      </c>
      <c r="F38" s="96" t="s">
        <v>7270</v>
      </c>
      <c r="G38" s="42">
        <f>G34+7</f>
        <v>45483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43" t="s">
        <v>9</v>
      </c>
      <c r="D39" s="399" t="s">
        <v>7301</v>
      </c>
      <c r="E39" s="418" t="s">
        <v>7302</v>
      </c>
      <c r="F39" s="245" t="s">
        <v>7303</v>
      </c>
      <c r="G39" s="76">
        <f>G38+3</f>
        <v>45486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45481.354166666664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1502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IF(WK25・2024!D13="","",WK25・2024!D13)</f>
        <v>1500/24</v>
      </c>
      <c r="E5" s="81" t="str">
        <f>IF(WK25・2024!E13="","",WK25・2024!E13)</f>
        <v>1418/25</v>
      </c>
      <c r="F5" s="419" t="str">
        <f>IF(WK25・2024!F13="","",WK25・2024!F13)</f>
        <v>0024/26</v>
      </c>
      <c r="G5" s="33">
        <v>45468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29" t="s">
        <v>7144</v>
      </c>
      <c r="E7" s="405" t="s">
        <v>7144</v>
      </c>
      <c r="F7" s="406" t="s">
        <v>7145</v>
      </c>
      <c r="G7" s="42">
        <f>G5+2</f>
        <v>45470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6159</v>
      </c>
      <c r="E8" s="398" t="s">
        <v>7148</v>
      </c>
      <c r="F8" s="96" t="s">
        <v>7149</v>
      </c>
      <c r="G8" s="42">
        <f>G7+1</f>
        <v>45471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7164</v>
      </c>
      <c r="E9" s="398" t="s">
        <v>7165</v>
      </c>
      <c r="F9" s="96" t="s">
        <v>7166</v>
      </c>
      <c r="G9" s="42">
        <f>G8</f>
        <v>45471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7161</v>
      </c>
      <c r="E10" s="398" t="s">
        <v>7162</v>
      </c>
      <c r="F10" s="96" t="s">
        <v>7163</v>
      </c>
      <c r="G10" s="42">
        <f>G11</f>
        <v>45472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7155</v>
      </c>
      <c r="E11" s="398" t="s">
        <v>7156</v>
      </c>
      <c r="F11" s="96" t="s">
        <v>7157</v>
      </c>
      <c r="G11" s="42">
        <f>G9+1</f>
        <v>45472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7077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7078</v>
      </c>
      <c r="C13" s="94" t="s">
        <v>481</v>
      </c>
      <c r="D13" s="414" t="s">
        <v>7190</v>
      </c>
      <c r="E13" s="413" t="s">
        <v>7191</v>
      </c>
      <c r="F13" s="111" t="s">
        <v>7192</v>
      </c>
      <c r="G13" s="34">
        <f>G5+7</f>
        <v>45475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IF(WK25・2024!D23="","",WK25・2024!D23)</f>
        <v>1100/22</v>
      </c>
      <c r="E15" s="81" t="str">
        <f>IF(WK25・2024!E23="","",WK25・2024!E23)</f>
        <v>0010/23</v>
      </c>
      <c r="F15" s="419" t="str">
        <f>IF(WK25・2024!F23="","",WK25・2024!F23)</f>
        <v>1105/23</v>
      </c>
      <c r="G15" s="33">
        <v>45465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404" t="s">
        <v>7121</v>
      </c>
      <c r="E17" s="398" t="s">
        <v>7122</v>
      </c>
      <c r="F17" s="96" t="s">
        <v>7123</v>
      </c>
      <c r="G17" s="42">
        <f>G19</f>
        <v>45468</v>
      </c>
      <c r="H17" s="321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6800</v>
      </c>
      <c r="E18" s="398" t="s">
        <v>7126</v>
      </c>
      <c r="F18" s="96" t="s">
        <v>7127</v>
      </c>
      <c r="G18" s="42">
        <f>G19</f>
        <v>45468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7104</v>
      </c>
      <c r="E19" s="398" t="s">
        <v>7103</v>
      </c>
      <c r="F19" s="96" t="s">
        <v>7131</v>
      </c>
      <c r="G19" s="42">
        <f>G15+3</f>
        <v>45468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7138</v>
      </c>
      <c r="E20" s="405" t="s">
        <v>7111</v>
      </c>
      <c r="F20" s="406" t="s">
        <v>7139</v>
      </c>
      <c r="G20" s="42">
        <f>G21</f>
        <v>45469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7140</v>
      </c>
      <c r="E21" s="405" t="s">
        <v>7141</v>
      </c>
      <c r="F21" s="96" t="s">
        <v>7142</v>
      </c>
      <c r="G21" s="42">
        <f>G19+1</f>
        <v>45469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JPY159.99-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13" t="s">
        <v>7143</v>
      </c>
      <c r="E23" s="413" t="s">
        <v>7151</v>
      </c>
      <c r="F23" s="111" t="s">
        <v>7153</v>
      </c>
      <c r="G23" s="34">
        <f>G15+7</f>
        <v>45472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7051</v>
      </c>
      <c r="E26" s="392" t="s">
        <v>7046</v>
      </c>
      <c r="F26" s="152" t="s">
        <v>7048</v>
      </c>
      <c r="G26" s="42">
        <v>45461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7089</v>
      </c>
      <c r="E30" s="398" t="s">
        <v>7090</v>
      </c>
      <c r="F30" s="96" t="s">
        <v>7091</v>
      </c>
      <c r="G30" s="42">
        <f>+G28+1</f>
        <v>45466</v>
      </c>
      <c r="H30" s="278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97" t="s">
        <v>7106</v>
      </c>
      <c r="E31" s="398" t="s">
        <v>7107</v>
      </c>
      <c r="F31" s="96" t="s">
        <v>7105</v>
      </c>
      <c r="G31" s="42">
        <f>G32</f>
        <v>45468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97" t="s">
        <v>7117</v>
      </c>
      <c r="E32" s="398" t="s">
        <v>7118</v>
      </c>
      <c r="F32" s="96" t="s">
        <v>7119</v>
      </c>
      <c r="G32" s="42">
        <f>G33+1</f>
        <v>45468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422" t="s">
        <v>7120</v>
      </c>
      <c r="E33" s="398" t="s">
        <v>7128</v>
      </c>
      <c r="F33" s="96" t="s">
        <v>7129</v>
      </c>
      <c r="G33" s="42">
        <f>G30+1</f>
        <v>45467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7135</v>
      </c>
      <c r="E34" s="398" t="s">
        <v>7136</v>
      </c>
      <c r="F34" s="96" t="s">
        <v>7137</v>
      </c>
      <c r="G34" s="42">
        <f>G32+1</f>
        <v>45469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7167</v>
      </c>
      <c r="E35" s="409" t="s">
        <v>7168</v>
      </c>
      <c r="F35" s="96" t="s">
        <v>7169</v>
      </c>
      <c r="G35" s="42">
        <f>G34+1</f>
        <v>45470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7213</v>
      </c>
      <c r="E37" s="392" t="s">
        <v>7214</v>
      </c>
      <c r="F37" s="152" t="s">
        <v>7215</v>
      </c>
      <c r="G37" s="133">
        <f>G38-1</f>
        <v>45475</v>
      </c>
      <c r="H37" s="163" t="s">
        <v>7176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JPY159.99-</v>
      </c>
      <c r="C38" s="85" t="s">
        <v>16</v>
      </c>
      <c r="D38" s="397" t="s">
        <v>7207</v>
      </c>
      <c r="E38" s="398" t="s">
        <v>7209</v>
      </c>
      <c r="F38" s="96" t="s">
        <v>7211</v>
      </c>
      <c r="G38" s="42">
        <f>G34+7</f>
        <v>45476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43" t="s">
        <v>9</v>
      </c>
      <c r="D39" s="399" t="s">
        <v>7245</v>
      </c>
      <c r="E39" s="418" t="s">
        <v>7226</v>
      </c>
      <c r="F39" s="245" t="s">
        <v>7228</v>
      </c>
      <c r="G39" s="76">
        <f>G38+3</f>
        <v>45479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45474.354166666664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1434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19" t="str">
        <f>IF('WK24・2024 '!F13="","",'WK24・2024 '!F13)</f>
        <v>0400/18</v>
      </c>
      <c r="G5" s="33">
        <v>45461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404" t="s">
        <v>7074</v>
      </c>
      <c r="E7" s="405" t="s">
        <v>7075</v>
      </c>
      <c r="F7" s="406" t="s">
        <v>7076</v>
      </c>
      <c r="G7" s="42">
        <f>G5+2</f>
        <v>45463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7082</v>
      </c>
      <c r="E8" s="398" t="s">
        <v>7083</v>
      </c>
      <c r="F8" s="96" t="s">
        <v>7071</v>
      </c>
      <c r="G8" s="42">
        <f>G7+1</f>
        <v>45464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7087</v>
      </c>
      <c r="E9" s="398" t="s">
        <v>7086</v>
      </c>
      <c r="F9" s="96" t="s">
        <v>7088</v>
      </c>
      <c r="G9" s="42">
        <f>G8</f>
        <v>45464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7099</v>
      </c>
      <c r="E10" s="398" t="s">
        <v>7100</v>
      </c>
      <c r="F10" s="96" t="s">
        <v>7092</v>
      </c>
      <c r="G10" s="42">
        <f>G11</f>
        <v>45465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7096</v>
      </c>
      <c r="E11" s="398" t="s">
        <v>7097</v>
      </c>
      <c r="F11" s="96" t="s">
        <v>7098</v>
      </c>
      <c r="G11" s="42">
        <f>G9+1</f>
        <v>45465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7018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7019</v>
      </c>
      <c r="C13" s="94" t="s">
        <v>481</v>
      </c>
      <c r="D13" s="414" t="s">
        <v>7095</v>
      </c>
      <c r="E13" s="413" t="s">
        <v>7124</v>
      </c>
      <c r="F13" s="111" t="s">
        <v>7125</v>
      </c>
      <c r="G13" s="34">
        <f>G5+7</f>
        <v>45468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IF('WK24・2024 '!D23="","",'WK24・2024 '!D23)</f>
        <v>1400/15</v>
      </c>
      <c r="E15" s="81" t="str">
        <f>IF('WK24・2024 '!E23="","",'WK24・2024 '!E23)</f>
        <v>0815/16</v>
      </c>
      <c r="F15" s="419" t="str">
        <f>IF('WK24・2024 '!F23="","",'WK24・2024 '!F23)</f>
        <v>1640/16</v>
      </c>
      <c r="G15" s="33">
        <v>45458</v>
      </c>
      <c r="H15" s="268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1042</v>
      </c>
      <c r="C17" s="85" t="s">
        <v>8</v>
      </c>
      <c r="D17" s="404" t="s">
        <v>7052</v>
      </c>
      <c r="E17" s="424" t="s">
        <v>6392</v>
      </c>
      <c r="F17" s="425" t="s">
        <v>7053</v>
      </c>
      <c r="G17" s="42">
        <f>G19</f>
        <v>45461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29" t="s">
        <v>7056</v>
      </c>
      <c r="E18" s="398" t="s">
        <v>7057</v>
      </c>
      <c r="F18" s="96" t="s">
        <v>7058</v>
      </c>
      <c r="G18" s="42">
        <f>G19</f>
        <v>45461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29" t="s">
        <v>7064</v>
      </c>
      <c r="E19" s="398" t="s">
        <v>7063</v>
      </c>
      <c r="F19" s="96" t="s">
        <v>7065</v>
      </c>
      <c r="G19" s="42">
        <f>G15+3</f>
        <v>45461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29" t="s">
        <v>7068</v>
      </c>
      <c r="E20" s="405" t="s">
        <v>7069</v>
      </c>
      <c r="F20" s="96" t="s">
        <v>7070</v>
      </c>
      <c r="G20" s="42">
        <f>G19+1</f>
        <v>45462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29" t="s">
        <v>7072</v>
      </c>
      <c r="E21" s="405" t="s">
        <v>7072</v>
      </c>
      <c r="F21" s="406" t="s">
        <v>7073</v>
      </c>
      <c r="G21" s="42">
        <f>G20</f>
        <v>45462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JPY158.14-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13" t="s">
        <v>7092</v>
      </c>
      <c r="E23" s="413" t="s">
        <v>7093</v>
      </c>
      <c r="F23" s="111" t="s">
        <v>7094</v>
      </c>
      <c r="G23" s="34">
        <f>G15+7</f>
        <v>45465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6982</v>
      </c>
      <c r="E26" s="151" t="s">
        <v>6984</v>
      </c>
      <c r="F26" s="256" t="s">
        <v>6986</v>
      </c>
      <c r="G26" s="42">
        <v>45454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7027</v>
      </c>
      <c r="E28" s="421" t="s">
        <v>7028</v>
      </c>
      <c r="F28" s="102" t="s">
        <v>7029</v>
      </c>
      <c r="G28" s="42">
        <f>G27+2</f>
        <v>45458</v>
      </c>
      <c r="H28" s="172" t="s">
        <v>7022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7024</v>
      </c>
      <c r="E30" s="398" t="s">
        <v>7025</v>
      </c>
      <c r="F30" s="96" t="s">
        <v>7026</v>
      </c>
      <c r="G30" s="42">
        <f>+G28+1</f>
        <v>45459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97" t="s">
        <v>7041</v>
      </c>
      <c r="E31" s="398" t="s">
        <v>7042</v>
      </c>
      <c r="F31" s="96" t="s">
        <v>7043</v>
      </c>
      <c r="G31" s="42">
        <f>G33</f>
        <v>45461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6708</v>
      </c>
      <c r="E32" s="424" t="s">
        <v>7049</v>
      </c>
      <c r="F32" s="425" t="s">
        <v>7050</v>
      </c>
      <c r="G32" s="42">
        <f>G30+1</f>
        <v>45460</v>
      </c>
      <c r="H32" s="163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422" t="s">
        <v>7059</v>
      </c>
      <c r="E33" s="424" t="s">
        <v>7060</v>
      </c>
      <c r="F33" s="425" t="s">
        <v>7061</v>
      </c>
      <c r="G33" s="42">
        <f>G32+1</f>
        <v>45461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22" t="s">
        <v>7079</v>
      </c>
      <c r="E34" s="398" t="s">
        <v>7080</v>
      </c>
      <c r="F34" s="96" t="s">
        <v>7081</v>
      </c>
      <c r="G34" s="42">
        <f>G33+1</f>
        <v>45462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22" t="s">
        <v>7055</v>
      </c>
      <c r="E35" s="409" t="s">
        <v>7084</v>
      </c>
      <c r="F35" s="96" t="s">
        <v>7085</v>
      </c>
      <c r="G35" s="42">
        <f>G34+1</f>
        <v>45463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7109</v>
      </c>
      <c r="E37" s="392" t="s">
        <v>7108</v>
      </c>
      <c r="F37" s="152" t="s">
        <v>7110</v>
      </c>
      <c r="G37" s="133">
        <f>G38-1</f>
        <v>45468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JPY158.14-</v>
      </c>
      <c r="C38" s="85" t="s">
        <v>16</v>
      </c>
      <c r="D38" s="397" t="s">
        <v>7116</v>
      </c>
      <c r="E38" s="398" t="s">
        <v>7130</v>
      </c>
      <c r="F38" s="96" t="s">
        <v>7112</v>
      </c>
      <c r="G38" s="42">
        <f>G34+7</f>
        <v>45469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43" t="s">
        <v>9</v>
      </c>
      <c r="D39" s="391" t="s">
        <v>7158</v>
      </c>
      <c r="E39" s="421" t="s">
        <v>7159</v>
      </c>
      <c r="F39" s="102" t="s">
        <v>7160</v>
      </c>
      <c r="G39" s="76">
        <f>G38+3</f>
        <v>45472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45461.354166666664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6752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19" t="s">
        <v>6991</v>
      </c>
      <c r="G5" s="33">
        <v>45454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404" t="s">
        <v>7007</v>
      </c>
      <c r="E7" s="405" t="s">
        <v>7008</v>
      </c>
      <c r="F7" s="406" t="s">
        <v>7009</v>
      </c>
      <c r="G7" s="42">
        <f>G5+2</f>
        <v>45456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7003</v>
      </c>
      <c r="E8" s="398" t="s">
        <v>7004</v>
      </c>
      <c r="F8" s="96" t="s">
        <v>7005</v>
      </c>
      <c r="G8" s="42">
        <f>G9</f>
        <v>45457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7016</v>
      </c>
      <c r="E9" s="398" t="s">
        <v>1597</v>
      </c>
      <c r="F9" s="96" t="s">
        <v>7006</v>
      </c>
      <c r="G9" s="42">
        <f>G7+1</f>
        <v>45457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7034</v>
      </c>
      <c r="E10" s="398" t="s">
        <v>7035</v>
      </c>
      <c r="F10" s="96" t="s">
        <v>7036</v>
      </c>
      <c r="G10" s="42">
        <f>G11</f>
        <v>45458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7032</v>
      </c>
      <c r="E11" s="398" t="s">
        <v>7021</v>
      </c>
      <c r="F11" s="96" t="s">
        <v>7033</v>
      </c>
      <c r="G11" s="42">
        <f>G8+1</f>
        <v>45458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6934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6487</v>
      </c>
      <c r="C13" s="94" t="s">
        <v>481</v>
      </c>
      <c r="D13" s="430" t="s">
        <v>7039</v>
      </c>
      <c r="E13" s="413" t="s">
        <v>7040</v>
      </c>
      <c r="F13" s="111" t="s">
        <v>7038</v>
      </c>
      <c r="G13" s="34">
        <f>G5+7</f>
        <v>45461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6935</v>
      </c>
      <c r="E15" s="403" t="s">
        <v>6947</v>
      </c>
      <c r="F15" s="419" t="s">
        <v>6952</v>
      </c>
      <c r="G15" s="33">
        <v>45451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404" t="s">
        <v>6965</v>
      </c>
      <c r="E17" s="398" t="s">
        <v>6980</v>
      </c>
      <c r="F17" s="96" t="s">
        <v>6981</v>
      </c>
      <c r="G17" s="42">
        <f>G19</f>
        <v>45454</v>
      </c>
      <c r="H17" s="321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6978</v>
      </c>
      <c r="E18" s="398" t="s">
        <v>6979</v>
      </c>
      <c r="F18" s="96" t="s">
        <v>6994</v>
      </c>
      <c r="G18" s="42">
        <f>G19</f>
        <v>45454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6977</v>
      </c>
      <c r="E19" s="398" t="s">
        <v>6998</v>
      </c>
      <c r="F19" s="96" t="s">
        <v>6993</v>
      </c>
      <c r="G19" s="42">
        <f>G15+3</f>
        <v>45454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7001</v>
      </c>
      <c r="E20" s="405" t="s">
        <v>7002</v>
      </c>
      <c r="F20" s="406" t="s">
        <v>6971</v>
      </c>
      <c r="G20" s="42">
        <f>G21</f>
        <v>45455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6992</v>
      </c>
      <c r="E21" s="405" t="s">
        <v>6972</v>
      </c>
      <c r="F21" s="96" t="s">
        <v>7017</v>
      </c>
      <c r="G21" s="42">
        <f>G19+1</f>
        <v>45455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JPY156.65-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13" t="s">
        <v>7020</v>
      </c>
      <c r="E23" s="413" t="s">
        <v>7030</v>
      </c>
      <c r="F23" s="111" t="s">
        <v>7031</v>
      </c>
      <c r="G23" s="34">
        <f>G15+7</f>
        <v>45458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6903</v>
      </c>
      <c r="E26" s="392" t="s">
        <v>6905</v>
      </c>
      <c r="F26" s="152" t="s">
        <v>6907</v>
      </c>
      <c r="G26" s="42">
        <v>45447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97" t="s">
        <v>6924</v>
      </c>
      <c r="E27" s="101" t="s">
        <v>6922</v>
      </c>
      <c r="F27" s="102" t="s">
        <v>6923</v>
      </c>
      <c r="G27" s="42">
        <f>+G26+2</f>
        <v>45449</v>
      </c>
      <c r="H27" s="172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98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6948</v>
      </c>
      <c r="E30" s="398" t="s">
        <v>6949</v>
      </c>
      <c r="F30" s="96" t="s">
        <v>6950</v>
      </c>
      <c r="G30" s="42">
        <f>+G28+1</f>
        <v>45452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6967</v>
      </c>
      <c r="E31" s="398" t="s">
        <v>6966</v>
      </c>
      <c r="F31" s="96" t="s">
        <v>6968</v>
      </c>
      <c r="G31" s="42">
        <f>G30+1</f>
        <v>45453</v>
      </c>
      <c r="H31" s="163" t="s">
        <v>6155</v>
      </c>
      <c r="I31" s="36"/>
      <c r="J31" s="36"/>
      <c r="K31" s="36"/>
      <c r="L31" s="36"/>
    </row>
    <row r="32" spans="2:12" s="1" customFormat="1" ht="12.65" customHeight="1" x14ac:dyDescent="0.25">
      <c r="B32" s="24"/>
      <c r="C32" s="85" t="s">
        <v>7</v>
      </c>
      <c r="D32" s="397" t="s">
        <v>6974</v>
      </c>
      <c r="E32" s="398" t="s">
        <v>6975</v>
      </c>
      <c r="F32" s="96" t="s">
        <v>6976</v>
      </c>
      <c r="G32" s="42">
        <f>G33</f>
        <v>45454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6995</v>
      </c>
      <c r="E33" s="398" t="s">
        <v>6996</v>
      </c>
      <c r="F33" s="96" t="s">
        <v>6997</v>
      </c>
      <c r="G33" s="42">
        <f>G31+1</f>
        <v>45454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7013</v>
      </c>
      <c r="E34" s="398" t="s">
        <v>7014</v>
      </c>
      <c r="F34" s="96" t="s">
        <v>7015</v>
      </c>
      <c r="G34" s="42">
        <f>G33+1</f>
        <v>45455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6970</v>
      </c>
      <c r="E35" s="409" t="s">
        <v>7000</v>
      </c>
      <c r="F35" s="96" t="s">
        <v>6999</v>
      </c>
      <c r="G35" s="42">
        <f>G34+1</f>
        <v>45456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426" t="s">
        <v>7044</v>
      </c>
      <c r="E37" s="392" t="s">
        <v>7045</v>
      </c>
      <c r="F37" s="152" t="s">
        <v>7047</v>
      </c>
      <c r="G37" s="133">
        <f>G38-1</f>
        <v>45461</v>
      </c>
      <c r="H37" s="163" t="s">
        <v>7037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JPY156.65-</v>
      </c>
      <c r="C38" s="50" t="s">
        <v>16</v>
      </c>
      <c r="D38" s="387"/>
      <c r="E38" s="384"/>
      <c r="F38" s="58"/>
      <c r="G38" s="42">
        <f>G34+7</f>
        <v>45462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95"/>
      <c r="E39" s="396"/>
      <c r="F39" s="48"/>
      <c r="G39" s="76">
        <f>G38+3</f>
        <v>45465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45455.645833333336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1309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19" t="s">
        <v>6897</v>
      </c>
      <c r="G5" s="33">
        <v>45447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404" t="s">
        <v>6937</v>
      </c>
      <c r="E7" s="405" t="s">
        <v>6938</v>
      </c>
      <c r="F7" s="406" t="s">
        <v>6939</v>
      </c>
      <c r="G7" s="42">
        <f>G5+2</f>
        <v>45449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6941</v>
      </c>
      <c r="E8" s="398" t="s">
        <v>6942</v>
      </c>
      <c r="F8" s="96" t="s">
        <v>6943</v>
      </c>
      <c r="G8" s="42">
        <f>G7+1</f>
        <v>45450</v>
      </c>
      <c r="H8" s="163" t="s">
        <v>6936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6963</v>
      </c>
      <c r="E9" s="398" t="s">
        <v>6962</v>
      </c>
      <c r="F9" s="96" t="s">
        <v>6964</v>
      </c>
      <c r="G9" s="42">
        <f>G8</f>
        <v>45450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6960</v>
      </c>
      <c r="E10" s="398" t="s">
        <v>6961</v>
      </c>
      <c r="F10" s="96" t="s">
        <v>6940</v>
      </c>
      <c r="G10" s="42">
        <f>G11</f>
        <v>45451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6953</v>
      </c>
      <c r="E11" s="398" t="s">
        <v>6954</v>
      </c>
      <c r="F11" s="96" t="s">
        <v>6955</v>
      </c>
      <c r="G11" s="42">
        <f>G9+1</f>
        <v>45451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6847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6848</v>
      </c>
      <c r="C13" s="94" t="s">
        <v>481</v>
      </c>
      <c r="D13" s="414" t="s">
        <v>6956</v>
      </c>
      <c r="E13" s="413" t="s">
        <v>6951</v>
      </c>
      <c r="F13" s="111" t="s">
        <v>6969</v>
      </c>
      <c r="G13" s="34">
        <f>G5+7</f>
        <v>45454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6857</v>
      </c>
      <c r="E15" s="403" t="s">
        <v>6870</v>
      </c>
      <c r="F15" s="419" t="s">
        <v>6872</v>
      </c>
      <c r="G15" s="33">
        <v>45444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404" t="s">
        <v>6888</v>
      </c>
      <c r="E17" s="424" t="s">
        <v>6901</v>
      </c>
      <c r="F17" s="425" t="s">
        <v>6902</v>
      </c>
      <c r="G17" s="42">
        <f>G15+3</f>
        <v>45447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29" t="s">
        <v>6909</v>
      </c>
      <c r="E18" s="424" t="s">
        <v>6910</v>
      </c>
      <c r="F18" s="425" t="s">
        <v>6911</v>
      </c>
      <c r="G18" s="42">
        <f>G17</f>
        <v>45447</v>
      </c>
      <c r="H18" s="166"/>
      <c r="I18" s="36"/>
      <c r="J18" s="36"/>
      <c r="K18" s="36"/>
      <c r="L18" s="36"/>
    </row>
    <row r="19" spans="2:12" s="1" customFormat="1" ht="13.25" customHeight="1" x14ac:dyDescent="0.3">
      <c r="B19" s="26"/>
      <c r="C19" s="95" t="s">
        <v>7</v>
      </c>
      <c r="D19" s="429" t="s">
        <v>6915</v>
      </c>
      <c r="E19" s="424" t="s">
        <v>6916</v>
      </c>
      <c r="F19" s="425" t="s">
        <v>6917</v>
      </c>
      <c r="G19" s="42">
        <f>G17</f>
        <v>45447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29" t="s">
        <v>6920</v>
      </c>
      <c r="E20" s="405" t="s">
        <v>6921</v>
      </c>
      <c r="F20" s="96" t="s">
        <v>6919</v>
      </c>
      <c r="G20" s="42">
        <f>G17+1</f>
        <v>45448</v>
      </c>
      <c r="H20" s="163" t="s">
        <v>6887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29" t="s">
        <v>6929</v>
      </c>
      <c r="E21" s="405" t="s">
        <v>6930</v>
      </c>
      <c r="F21" s="406" t="s">
        <v>6931</v>
      </c>
      <c r="G21" s="42">
        <f>G20</f>
        <v>45448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JPY157.88-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13" t="s">
        <v>6918</v>
      </c>
      <c r="E23" s="388"/>
      <c r="F23" s="57"/>
      <c r="G23" s="34">
        <f>G15+7</f>
        <v>45451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6827</v>
      </c>
      <c r="E26" s="151" t="s">
        <v>6828</v>
      </c>
      <c r="F26" s="256" t="s">
        <v>6829</v>
      </c>
      <c r="G26" s="42">
        <v>45440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6840</v>
      </c>
      <c r="E28" s="421" t="s">
        <v>6850</v>
      </c>
      <c r="F28" s="102" t="s">
        <v>6863</v>
      </c>
      <c r="G28" s="42">
        <f>G27+2</f>
        <v>45444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6864</v>
      </c>
      <c r="E30" s="398" t="s">
        <v>6865</v>
      </c>
      <c r="F30" s="96" t="s">
        <v>6866</v>
      </c>
      <c r="G30" s="42">
        <f>+G28+1</f>
        <v>45445</v>
      </c>
      <c r="H30" s="278" t="s">
        <v>6891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6886</v>
      </c>
      <c r="E31" s="398" t="s">
        <v>6889</v>
      </c>
      <c r="F31" s="96" t="s">
        <v>6890</v>
      </c>
      <c r="G31" s="42">
        <f>G30+1</f>
        <v>45446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6892</v>
      </c>
      <c r="E32" s="424" t="s">
        <v>6893</v>
      </c>
      <c r="F32" s="96" t="s">
        <v>6894</v>
      </c>
      <c r="G32" s="42">
        <f>G33</f>
        <v>45447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6899</v>
      </c>
      <c r="E33" s="398" t="s">
        <v>6898</v>
      </c>
      <c r="F33" s="96" t="s">
        <v>6900</v>
      </c>
      <c r="G33" s="42">
        <f>G31+1</f>
        <v>45447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6912</v>
      </c>
      <c r="E34" s="398" t="s">
        <v>6913</v>
      </c>
      <c r="F34" s="96" t="s">
        <v>6914</v>
      </c>
      <c r="G34" s="42">
        <f>G33+1</f>
        <v>45448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6944</v>
      </c>
      <c r="E35" s="409" t="s">
        <v>6945</v>
      </c>
      <c r="F35" s="96" t="s">
        <v>6946</v>
      </c>
      <c r="G35" s="42">
        <f>G34+1</f>
        <v>45449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6983</v>
      </c>
      <c r="E37" s="392" t="s">
        <v>6985</v>
      </c>
      <c r="F37" s="152" t="s">
        <v>6987</v>
      </c>
      <c r="G37" s="133">
        <f>G38-1</f>
        <v>45454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JPY157.88-</v>
      </c>
      <c r="C38" s="50" t="s">
        <v>16</v>
      </c>
      <c r="D38" s="387"/>
      <c r="E38" s="384"/>
      <c r="F38" s="58"/>
      <c r="G38" s="42">
        <f>G34+7</f>
        <v>45455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95"/>
      <c r="E39" s="396"/>
      <c r="F39" s="48"/>
      <c r="G39" s="76">
        <f>G38+3</f>
        <v>45458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0</v>
      </c>
      <c r="C1" s="591"/>
      <c r="D1" s="9"/>
      <c r="E1" s="9"/>
      <c r="F1" s="9"/>
      <c r="G1" s="9"/>
      <c r="H1" s="9"/>
      <c r="I1" s="592">
        <v>45768.354166666664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5971</v>
      </c>
      <c r="C2" s="593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4" t="s">
        <v>12</v>
      </c>
      <c r="E4" s="595"/>
      <c r="F4" s="594" t="s">
        <v>13</v>
      </c>
      <c r="G4" s="595"/>
      <c r="H4" s="596" t="s">
        <v>2</v>
      </c>
      <c r="I4" s="59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9826</v>
      </c>
      <c r="E5" s="522">
        <v>45755</v>
      </c>
      <c r="F5" s="519" t="s">
        <v>2392</v>
      </c>
      <c r="G5" s="520">
        <v>45755</v>
      </c>
      <c r="H5" s="403" t="s">
        <v>9825</v>
      </c>
      <c r="I5" s="520">
        <v>45756</v>
      </c>
      <c r="J5" s="33">
        <v>45755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9129</v>
      </c>
      <c r="E8" s="523">
        <v>45758</v>
      </c>
      <c r="F8" s="397" t="s">
        <v>9839</v>
      </c>
      <c r="G8" s="523">
        <v>45758</v>
      </c>
      <c r="H8" s="397" t="s">
        <v>9840</v>
      </c>
      <c r="I8" s="535">
        <v>45758</v>
      </c>
      <c r="J8" s="42">
        <f>J5+2</f>
        <v>45757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477</v>
      </c>
      <c r="D9" s="422" t="s">
        <v>9199</v>
      </c>
      <c r="E9" s="524">
        <v>45758</v>
      </c>
      <c r="F9" s="397" t="s">
        <v>9162</v>
      </c>
      <c r="G9" s="524">
        <v>45758</v>
      </c>
      <c r="H9" s="397" t="s">
        <v>9597</v>
      </c>
      <c r="I9" s="518">
        <v>45758</v>
      </c>
      <c r="J9" s="42">
        <f>J10</f>
        <v>45758</v>
      </c>
      <c r="K9" s="255" t="s">
        <v>9436</v>
      </c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42</v>
      </c>
      <c r="D10" s="397" t="s">
        <v>4674</v>
      </c>
      <c r="E10" s="517">
        <v>45758</v>
      </c>
      <c r="F10" s="397" t="s">
        <v>9843</v>
      </c>
      <c r="G10" s="517">
        <v>45759</v>
      </c>
      <c r="H10" s="397" t="s">
        <v>9259</v>
      </c>
      <c r="I10" s="518">
        <v>45850</v>
      </c>
      <c r="J10" s="42">
        <f>J8+1</f>
        <v>45758</v>
      </c>
      <c r="K10" s="163"/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9111</v>
      </c>
      <c r="E11" s="524">
        <v>45759</v>
      </c>
      <c r="F11" s="422" t="s">
        <v>9844</v>
      </c>
      <c r="G11" s="524">
        <v>45759</v>
      </c>
      <c r="H11" s="422" t="s">
        <v>9522</v>
      </c>
      <c r="I11" s="525">
        <v>45759</v>
      </c>
      <c r="J11" s="42">
        <f>J12</f>
        <v>45759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9845</v>
      </c>
      <c r="E12" s="524">
        <v>45760</v>
      </c>
      <c r="F12" s="422" t="s">
        <v>9334</v>
      </c>
      <c r="G12" s="524">
        <v>45760</v>
      </c>
      <c r="H12" s="422" t="s">
        <v>9488</v>
      </c>
      <c r="I12" s="525">
        <v>45760</v>
      </c>
      <c r="J12" s="42">
        <f>J9+1</f>
        <v>45759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9576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9807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7746</v>
      </c>
      <c r="C15" s="94" t="s">
        <v>481</v>
      </c>
      <c r="D15" s="475" t="s">
        <v>9662</v>
      </c>
      <c r="E15" s="536">
        <v>45763</v>
      </c>
      <c r="F15" s="475" t="s">
        <v>9354</v>
      </c>
      <c r="G15" s="537">
        <v>45763</v>
      </c>
      <c r="H15" s="418" t="s">
        <v>9355</v>
      </c>
      <c r="I15" s="538">
        <v>45763</v>
      </c>
      <c r="J15" s="34">
        <f>J5+7</f>
        <v>45762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402" t="s">
        <v>9785</v>
      </c>
      <c r="E17" s="515">
        <v>45752</v>
      </c>
      <c r="F17" s="402" t="s">
        <v>9815</v>
      </c>
      <c r="G17" s="552">
        <v>45752</v>
      </c>
      <c r="H17" s="553" t="s">
        <v>9816</v>
      </c>
      <c r="I17" s="552">
        <v>45752</v>
      </c>
      <c r="J17" s="33">
        <v>45752</v>
      </c>
      <c r="K17" s="268"/>
      <c r="L17" s="36"/>
      <c r="M17" s="36"/>
      <c r="N17" s="36"/>
      <c r="O17" s="36"/>
    </row>
    <row r="18" spans="1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1:15" s="1" customFormat="1" ht="13.25" customHeight="1" x14ac:dyDescent="0.25">
      <c r="B19" s="26" t="s">
        <v>9582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1:15" s="1" customFormat="1" ht="13.25" customHeight="1" x14ac:dyDescent="0.25">
      <c r="B20" s="550"/>
      <c r="C20" s="95" t="s">
        <v>5</v>
      </c>
      <c r="D20" s="397" t="s">
        <v>9290</v>
      </c>
      <c r="E20" s="523">
        <v>45754</v>
      </c>
      <c r="F20" s="397" t="s">
        <v>9823</v>
      </c>
      <c r="G20" s="518">
        <v>45754</v>
      </c>
      <c r="H20" s="398" t="s">
        <v>9337</v>
      </c>
      <c r="I20" s="518">
        <v>45754</v>
      </c>
      <c r="J20" s="42">
        <f>J17+3</f>
        <v>45755</v>
      </c>
      <c r="K20" s="253"/>
      <c r="L20" s="36"/>
      <c r="M20" s="36"/>
      <c r="N20" s="36"/>
      <c r="O20" s="36"/>
    </row>
    <row r="21" spans="1:15" s="1" customFormat="1" ht="13.25" customHeight="1" x14ac:dyDescent="0.25">
      <c r="B21" s="26"/>
      <c r="C21" s="85" t="s">
        <v>7</v>
      </c>
      <c r="D21" s="397" t="s">
        <v>9202</v>
      </c>
      <c r="E21" s="523">
        <v>45754</v>
      </c>
      <c r="F21" s="397" t="s">
        <v>9274</v>
      </c>
      <c r="G21" s="518">
        <v>45755</v>
      </c>
      <c r="H21" s="398" t="s">
        <v>9726</v>
      </c>
      <c r="I21" s="518">
        <v>45755</v>
      </c>
      <c r="J21" s="42">
        <f>J20</f>
        <v>45755</v>
      </c>
      <c r="K21" s="255" t="s">
        <v>9045</v>
      </c>
      <c r="L21" s="36"/>
      <c r="M21" s="36"/>
      <c r="N21" s="36"/>
      <c r="O21" s="36"/>
    </row>
    <row r="22" spans="1:15" s="1" customFormat="1" ht="13.25" customHeight="1" x14ac:dyDescent="0.25">
      <c r="B22" s="550"/>
      <c r="C22" s="85" t="s">
        <v>8</v>
      </c>
      <c r="D22" s="397" t="s">
        <v>9549</v>
      </c>
      <c r="E22" s="523">
        <v>45755</v>
      </c>
      <c r="F22" s="397" t="s">
        <v>9821</v>
      </c>
      <c r="G22" s="518">
        <v>45755</v>
      </c>
      <c r="H22" s="398" t="s">
        <v>9489</v>
      </c>
      <c r="I22" s="518">
        <v>45755</v>
      </c>
      <c r="J22" s="42">
        <f>J20</f>
        <v>45755</v>
      </c>
      <c r="K22" s="166"/>
      <c r="L22" s="36"/>
      <c r="M22" s="36"/>
      <c r="N22" s="36"/>
      <c r="O22" s="36"/>
    </row>
    <row r="23" spans="1:15" s="1" customFormat="1" ht="13.5" customHeight="1" x14ac:dyDescent="0.25">
      <c r="A23" s="1" t="s">
        <v>9822</v>
      </c>
      <c r="B23" s="251"/>
      <c r="C23" s="85" t="s">
        <v>26</v>
      </c>
      <c r="D23" s="397" t="s">
        <v>9223</v>
      </c>
      <c r="E23" s="523">
        <v>45756</v>
      </c>
      <c r="F23" s="397" t="s">
        <v>9624</v>
      </c>
      <c r="G23" s="535">
        <v>45756</v>
      </c>
      <c r="H23" s="398" t="s">
        <v>9726</v>
      </c>
      <c r="I23" s="535">
        <v>45756</v>
      </c>
      <c r="J23" s="42">
        <f>J24</f>
        <v>45756</v>
      </c>
      <c r="K23" s="166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97" t="s">
        <v>9828</v>
      </c>
      <c r="E24" s="523">
        <v>45756</v>
      </c>
      <c r="F24" s="397" t="s">
        <v>9684</v>
      </c>
      <c r="G24" s="535">
        <v>45756</v>
      </c>
      <c r="H24" s="398" t="s">
        <v>9332</v>
      </c>
      <c r="I24" s="518">
        <v>45756</v>
      </c>
      <c r="J24" s="42">
        <f>J21+1</f>
        <v>45756</v>
      </c>
      <c r="K24" s="163"/>
      <c r="L24" s="36"/>
      <c r="M24" s="36"/>
      <c r="N24" s="36"/>
      <c r="O24" s="36"/>
    </row>
    <row r="25" spans="1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3"/>
      <c r="L25" s="36"/>
      <c r="M25" s="36"/>
      <c r="N25" s="36"/>
      <c r="O25" s="36"/>
    </row>
    <row r="26" spans="1:15" s="1" customFormat="1" ht="13.5" customHeight="1" x14ac:dyDescent="0.25">
      <c r="B26" s="251" t="str">
        <f>$B$14</f>
        <v>USD: JPY148.83-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13" t="s">
        <v>9859</v>
      </c>
      <c r="E27" s="539">
        <v>45758</v>
      </c>
      <c r="F27" s="414" t="s">
        <v>9793</v>
      </c>
      <c r="G27" s="540">
        <v>45759</v>
      </c>
      <c r="H27" s="413" t="s">
        <v>9861</v>
      </c>
      <c r="I27" s="540">
        <v>45760</v>
      </c>
      <c r="J27" s="34">
        <f>J17+7</f>
        <v>45759</v>
      </c>
      <c r="K27" s="263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5" t="s">
        <v>539</v>
      </c>
      <c r="D30" s="391" t="s">
        <v>9255</v>
      </c>
      <c r="E30" s="514">
        <v>45746</v>
      </c>
      <c r="F30" s="391" t="s">
        <v>9841</v>
      </c>
      <c r="G30" s="516">
        <v>45748</v>
      </c>
      <c r="H30" s="392" t="s">
        <v>9501</v>
      </c>
      <c r="I30" s="516">
        <v>45748</v>
      </c>
      <c r="J30" s="42">
        <v>45748</v>
      </c>
      <c r="K30" s="163"/>
      <c r="L30" s="36"/>
      <c r="M30" s="36"/>
      <c r="N30" s="36"/>
      <c r="O30" s="36"/>
    </row>
    <row r="31" spans="1:15" s="1" customFormat="1" ht="13.5" customHeight="1" x14ac:dyDescent="0.25">
      <c r="B31" s="26" t="s">
        <v>9583</v>
      </c>
      <c r="C31" s="104" t="s">
        <v>540</v>
      </c>
      <c r="D31" s="397" t="s">
        <v>9642</v>
      </c>
      <c r="E31" s="517">
        <v>45749</v>
      </c>
      <c r="F31" s="397" t="s">
        <v>9403</v>
      </c>
      <c r="G31" s="518">
        <v>45749</v>
      </c>
      <c r="H31" s="398" t="s">
        <v>9806</v>
      </c>
      <c r="I31" s="518">
        <v>45750</v>
      </c>
      <c r="J31" s="42">
        <f>J30+2</f>
        <v>45750</v>
      </c>
      <c r="K31" s="255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97" t="s">
        <v>9818</v>
      </c>
      <c r="E32" s="517">
        <v>45750</v>
      </c>
      <c r="F32" s="397" t="s">
        <v>9819</v>
      </c>
      <c r="G32" s="518">
        <v>45751</v>
      </c>
      <c r="H32" s="398" t="s">
        <v>9820</v>
      </c>
      <c r="I32" s="518">
        <v>45752</v>
      </c>
      <c r="J32" s="42">
        <f>J31+2</f>
        <v>45752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9238</v>
      </c>
      <c r="E35" s="517">
        <v>45753</v>
      </c>
      <c r="F35" s="397" t="s">
        <v>9223</v>
      </c>
      <c r="G35" s="518">
        <v>45754</v>
      </c>
      <c r="H35" s="398" t="s">
        <v>9402</v>
      </c>
      <c r="I35" s="518">
        <v>45754</v>
      </c>
      <c r="J35" s="42">
        <f>J32+1</f>
        <v>45753</v>
      </c>
      <c r="K35" s="255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97" t="s">
        <v>2149</v>
      </c>
      <c r="E36" s="517">
        <v>45754</v>
      </c>
      <c r="F36" s="397" t="s">
        <v>9117</v>
      </c>
      <c r="G36" s="518">
        <v>45755</v>
      </c>
      <c r="H36" s="398" t="s">
        <v>9112</v>
      </c>
      <c r="I36" s="518">
        <v>45755</v>
      </c>
      <c r="J36" s="42">
        <f>J35+1</f>
        <v>45754</v>
      </c>
      <c r="K36" s="255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97" t="s">
        <v>9292</v>
      </c>
      <c r="E37" s="517">
        <v>45755</v>
      </c>
      <c r="F37" s="397" t="s">
        <v>9229</v>
      </c>
      <c r="G37" s="518">
        <v>45755</v>
      </c>
      <c r="H37" s="398" t="s">
        <v>9541</v>
      </c>
      <c r="I37" s="518">
        <v>45755</v>
      </c>
      <c r="J37" s="42">
        <f>J38</f>
        <v>45755</v>
      </c>
      <c r="K37" s="163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97" t="s">
        <v>9827</v>
      </c>
      <c r="E38" s="517">
        <v>45755</v>
      </c>
      <c r="F38" s="397" t="s">
        <v>9824</v>
      </c>
      <c r="G38" s="518">
        <v>45756</v>
      </c>
      <c r="H38" s="398" t="s">
        <v>9498</v>
      </c>
      <c r="I38" s="518">
        <v>45756</v>
      </c>
      <c r="J38" s="42">
        <f>J36+1</f>
        <v>45755</v>
      </c>
      <c r="K38" s="255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9223</v>
      </c>
      <c r="E39" s="524">
        <v>45757</v>
      </c>
      <c r="F39" s="422" t="s">
        <v>9166</v>
      </c>
      <c r="G39" s="525">
        <v>45757</v>
      </c>
      <c r="H39" s="398" t="s">
        <v>9547</v>
      </c>
      <c r="I39" s="518">
        <v>45757</v>
      </c>
      <c r="J39" s="42">
        <f>J37+1</f>
        <v>45756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9842</v>
      </c>
      <c r="E40" s="517">
        <v>45758</v>
      </c>
      <c r="F40" s="557" t="s">
        <v>9769</v>
      </c>
      <c r="G40" s="543">
        <v>45758</v>
      </c>
      <c r="H40" s="398" t="s">
        <v>9347</v>
      </c>
      <c r="I40" s="518">
        <v>45758</v>
      </c>
      <c r="J40" s="42">
        <f>J39+1</f>
        <v>45757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9850</v>
      </c>
      <c r="E43" s="544">
        <v>45761</v>
      </c>
      <c r="F43" s="391" t="s">
        <v>9709</v>
      </c>
      <c r="G43" s="516">
        <v>45763</v>
      </c>
      <c r="H43" s="392" t="s">
        <v>9860</v>
      </c>
      <c r="I43" s="516">
        <v>45763</v>
      </c>
      <c r="J43" s="133">
        <f>J40+5</f>
        <v>45762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JPY148.83-</v>
      </c>
      <c r="C44" s="85" t="s">
        <v>540</v>
      </c>
      <c r="D44" s="397" t="s">
        <v>9865</v>
      </c>
      <c r="E44" s="517">
        <v>45764</v>
      </c>
      <c r="F44" s="397" t="s">
        <v>9867</v>
      </c>
      <c r="G44" s="518">
        <v>45764</v>
      </c>
      <c r="H44" s="398" t="s">
        <v>9869</v>
      </c>
      <c r="I44" s="518">
        <v>45764</v>
      </c>
      <c r="J44" s="42">
        <f>J43+1</f>
        <v>45763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43" t="s">
        <v>541</v>
      </c>
      <c r="D45" s="399" t="s">
        <v>9870</v>
      </c>
      <c r="E45" s="545">
        <v>45765</v>
      </c>
      <c r="F45" s="399" t="s">
        <v>9880</v>
      </c>
      <c r="G45" s="538">
        <v>45766</v>
      </c>
      <c r="H45" s="418" t="s">
        <v>9882</v>
      </c>
      <c r="I45" s="538">
        <v>45766</v>
      </c>
      <c r="J45" s="76">
        <f>J44+3</f>
        <v>45766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45450.354166666664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6750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19" t="s">
        <v>6810</v>
      </c>
      <c r="G5" s="33">
        <v>45440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404" t="s">
        <v>6818</v>
      </c>
      <c r="E7" s="405" t="s">
        <v>6818</v>
      </c>
      <c r="F7" s="406" t="s">
        <v>6819</v>
      </c>
      <c r="G7" s="42">
        <f>G5+2</f>
        <v>45442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6854</v>
      </c>
      <c r="E8" s="398" t="s">
        <v>6855</v>
      </c>
      <c r="F8" s="96" t="s">
        <v>6856</v>
      </c>
      <c r="G8" s="42">
        <f>G9</f>
        <v>45443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6849</v>
      </c>
      <c r="E9" s="398" t="s">
        <v>6861</v>
      </c>
      <c r="F9" s="96" t="s">
        <v>6862</v>
      </c>
      <c r="G9" s="42">
        <f>G7+1</f>
        <v>45443</v>
      </c>
      <c r="H9" s="163" t="s">
        <v>6835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6883</v>
      </c>
      <c r="E10" s="398" t="s">
        <v>6884</v>
      </c>
      <c r="F10" s="96" t="s">
        <v>6885</v>
      </c>
      <c r="G10" s="42">
        <f>G11</f>
        <v>45444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6876</v>
      </c>
      <c r="E11" s="398" t="s">
        <v>6877</v>
      </c>
      <c r="F11" s="96" t="s">
        <v>6878</v>
      </c>
      <c r="G11" s="42">
        <f>G8+1</f>
        <v>45444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6784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6785</v>
      </c>
      <c r="C13" s="94" t="s">
        <v>481</v>
      </c>
      <c r="D13" s="414" t="s">
        <v>6879</v>
      </c>
      <c r="E13" s="413" t="s">
        <v>6867</v>
      </c>
      <c r="F13" s="111" t="s">
        <v>6868</v>
      </c>
      <c r="G13" s="34">
        <f>G5+7</f>
        <v>45447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6789</v>
      </c>
      <c r="E15" s="81" t="s">
        <v>6791</v>
      </c>
      <c r="F15" s="419" t="s">
        <v>6793</v>
      </c>
      <c r="G15" s="33">
        <v>45437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404" t="s">
        <v>6813</v>
      </c>
      <c r="E17" s="398" t="s">
        <v>6812</v>
      </c>
      <c r="F17" s="96" t="s">
        <v>6814</v>
      </c>
      <c r="G17" s="42">
        <f>G15+3</f>
        <v>45440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6821</v>
      </c>
      <c r="E18" s="398" t="s">
        <v>6822</v>
      </c>
      <c r="F18" s="96" t="s">
        <v>6823</v>
      </c>
      <c r="G18" s="42">
        <f>G17</f>
        <v>45440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404" t="s">
        <v>6830</v>
      </c>
      <c r="E19" s="398" t="s">
        <v>6831</v>
      </c>
      <c r="F19" s="96" t="s">
        <v>6832</v>
      </c>
      <c r="G19" s="42">
        <f>G17</f>
        <v>45440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6841</v>
      </c>
      <c r="E20" s="405" t="s">
        <v>6841</v>
      </c>
      <c r="F20" s="406" t="s">
        <v>6842</v>
      </c>
      <c r="G20" s="42">
        <f>G21</f>
        <v>45441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6820</v>
      </c>
      <c r="E21" s="405" t="s">
        <v>6846</v>
      </c>
      <c r="F21" s="96" t="s">
        <v>6836</v>
      </c>
      <c r="G21" s="42">
        <f>G17+1</f>
        <v>45441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JPY158.05-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13" t="s">
        <v>6873</v>
      </c>
      <c r="E23" s="413" t="s">
        <v>6869</v>
      </c>
      <c r="F23" s="111" t="s">
        <v>6871</v>
      </c>
      <c r="G23" s="34">
        <f>G15+7</f>
        <v>45444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6741</v>
      </c>
      <c r="E26" s="392" t="s">
        <v>6742</v>
      </c>
      <c r="F26" s="152" t="s">
        <v>6740</v>
      </c>
      <c r="G26" s="42">
        <v>45433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6824</v>
      </c>
      <c r="E30" s="398" t="s">
        <v>6825</v>
      </c>
      <c r="F30" s="96" t="s">
        <v>6826</v>
      </c>
      <c r="G30" s="42">
        <f>+G28+1</f>
        <v>45438</v>
      </c>
      <c r="H30" s="278" t="s">
        <v>6834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6843</v>
      </c>
      <c r="E31" s="398" t="s">
        <v>6844</v>
      </c>
      <c r="F31" s="96" t="s">
        <v>6845</v>
      </c>
      <c r="G31" s="42">
        <f>G30+1</f>
        <v>45439</v>
      </c>
      <c r="H31" s="163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97" t="s">
        <v>6851</v>
      </c>
      <c r="E32" s="398" t="s">
        <v>6852</v>
      </c>
      <c r="F32" s="96" t="s">
        <v>6853</v>
      </c>
      <c r="G32" s="42">
        <f>G31+1</f>
        <v>45440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97" t="s">
        <v>6858</v>
      </c>
      <c r="E33" s="398" t="s">
        <v>6859</v>
      </c>
      <c r="F33" s="96" t="s">
        <v>6860</v>
      </c>
      <c r="G33" s="42">
        <f>G32</f>
        <v>45440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6880</v>
      </c>
      <c r="E34" s="398" t="s">
        <v>6881</v>
      </c>
      <c r="F34" s="96" t="s">
        <v>6882</v>
      </c>
      <c r="G34" s="42">
        <f>G32+1</f>
        <v>45441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6217</v>
      </c>
      <c r="E35" s="409" t="s">
        <v>6874</v>
      </c>
      <c r="F35" s="96" t="s">
        <v>6875</v>
      </c>
      <c r="G35" s="42">
        <f>G34+1</f>
        <v>45442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426" t="s">
        <v>6904</v>
      </c>
      <c r="E37" s="392" t="s">
        <v>6906</v>
      </c>
      <c r="F37" s="152" t="s">
        <v>6908</v>
      </c>
      <c r="G37" s="133">
        <f>G38-1</f>
        <v>45447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JPY158.05-</v>
      </c>
      <c r="C38" s="85" t="s">
        <v>16</v>
      </c>
      <c r="D38" s="397" t="s">
        <v>6925</v>
      </c>
      <c r="E38" s="398" t="s">
        <v>6926</v>
      </c>
      <c r="F38" s="96" t="s">
        <v>6927</v>
      </c>
      <c r="G38" s="42">
        <f>G34+7</f>
        <v>45448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43" t="s">
        <v>9</v>
      </c>
      <c r="D39" s="399" t="s">
        <v>6928</v>
      </c>
      <c r="E39" s="418" t="s">
        <v>6933</v>
      </c>
      <c r="F39" s="245" t="s">
        <v>6932</v>
      </c>
      <c r="G39" s="76">
        <f>G38+3</f>
        <v>45451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428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45441.354166666664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1191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19" t="str">
        <f>IF('WK20・2024 '!F13="","",'WK20・2024 '!F13)</f>
        <v>2200/21</v>
      </c>
      <c r="G5" s="33">
        <v>45433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404" t="s">
        <v>6778</v>
      </c>
      <c r="E7" s="405" t="s">
        <v>6779</v>
      </c>
      <c r="F7" s="406" t="s">
        <v>6780</v>
      </c>
      <c r="G7" s="42">
        <f>G5+2</f>
        <v>45435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6772</v>
      </c>
      <c r="E8" s="398" t="s">
        <v>6773</v>
      </c>
      <c r="F8" s="96" t="s">
        <v>6765</v>
      </c>
      <c r="G8" s="42">
        <f>G7+1</f>
        <v>45436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6776</v>
      </c>
      <c r="E9" s="398" t="s">
        <v>6801</v>
      </c>
      <c r="F9" s="96" t="s">
        <v>6777</v>
      </c>
      <c r="G9" s="42">
        <f>G8</f>
        <v>45436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6798</v>
      </c>
      <c r="E10" s="398" t="s">
        <v>6799</v>
      </c>
      <c r="F10" s="96" t="s">
        <v>6800</v>
      </c>
      <c r="G10" s="42">
        <f>G11</f>
        <v>45437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6795</v>
      </c>
      <c r="E11" s="398" t="s">
        <v>6796</v>
      </c>
      <c r="F11" s="96" t="s">
        <v>6797</v>
      </c>
      <c r="G11" s="42">
        <f>G9+1</f>
        <v>45437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6705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6706</v>
      </c>
      <c r="C13" s="94" t="s">
        <v>481</v>
      </c>
      <c r="D13" s="414" t="s">
        <v>6807</v>
      </c>
      <c r="E13" s="413" t="s">
        <v>6809</v>
      </c>
      <c r="F13" s="111" t="s">
        <v>6811</v>
      </c>
      <c r="G13" s="34">
        <f>G5+7</f>
        <v>45440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IF('WK20・2024 '!D23="","",'WK20・2024 '!D23)</f>
        <v>0600/18</v>
      </c>
      <c r="E15" s="81" t="str">
        <f>IF('WK20・2024 '!E23="","",'WK20・2024 '!E23)</f>
        <v>0036/19</v>
      </c>
      <c r="F15" s="419" t="str">
        <f>IF('WK20・2024 '!F23="","",'WK20・2024 '!F23)</f>
        <v>0836/19</v>
      </c>
      <c r="G15" s="33">
        <v>45430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776</v>
      </c>
      <c r="C17" s="85" t="s">
        <v>8</v>
      </c>
      <c r="D17" s="404" t="s">
        <v>6730</v>
      </c>
      <c r="E17" s="398" t="s">
        <v>6731</v>
      </c>
      <c r="F17" s="96" t="s">
        <v>6737</v>
      </c>
      <c r="G17" s="42">
        <f>G19</f>
        <v>45433</v>
      </c>
      <c r="H17" s="166"/>
      <c r="I17" s="36"/>
      <c r="J17" s="36"/>
      <c r="K17" s="36"/>
      <c r="L17" s="36"/>
    </row>
    <row r="18" spans="2:12" s="1" customFormat="1" ht="13.25" customHeight="1" x14ac:dyDescent="0.3">
      <c r="B18" s="26"/>
      <c r="C18" s="95" t="s">
        <v>7</v>
      </c>
      <c r="D18" s="404" t="s">
        <v>6743</v>
      </c>
      <c r="E18" s="398" t="s">
        <v>6744</v>
      </c>
      <c r="F18" s="96" t="s">
        <v>6745</v>
      </c>
      <c r="G18" s="42">
        <f>G19</f>
        <v>45433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6762</v>
      </c>
      <c r="E19" s="398" t="s">
        <v>6763</v>
      </c>
      <c r="F19" s="96" t="s">
        <v>6764</v>
      </c>
      <c r="G19" s="42">
        <f>G15+3</f>
        <v>45433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6769</v>
      </c>
      <c r="E20" s="405" t="s">
        <v>6770</v>
      </c>
      <c r="F20" s="96" t="s">
        <v>6771</v>
      </c>
      <c r="G20" s="42">
        <f>G19+1</f>
        <v>45434</v>
      </c>
      <c r="H20" s="163"/>
      <c r="I20" s="36"/>
      <c r="J20" s="36"/>
      <c r="K20" s="36"/>
      <c r="L20" s="36"/>
    </row>
    <row r="21" spans="2:12" s="1" customFormat="1" ht="13.25" customHeight="1" x14ac:dyDescent="0.25">
      <c r="B21" s="251"/>
      <c r="C21" s="85" t="s">
        <v>26</v>
      </c>
      <c r="D21" s="404" t="s">
        <v>6774</v>
      </c>
      <c r="E21" s="405" t="s">
        <v>6774</v>
      </c>
      <c r="F21" s="406" t="s">
        <v>6775</v>
      </c>
      <c r="G21" s="42">
        <f>G20</f>
        <v>45434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JPY156.42-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13" t="s">
        <v>6790</v>
      </c>
      <c r="E23" s="413" t="s">
        <v>6792</v>
      </c>
      <c r="F23" s="111" t="s">
        <v>6794</v>
      </c>
      <c r="G23" s="34">
        <f>G15+7</f>
        <v>45437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tr">
        <f>IF(WK19・2024!D37="","",WK19・2024!D37)</f>
        <v>1600/11</v>
      </c>
      <c r="E26" s="151" t="str">
        <f>IF(WK19・2024!E37="","",WK19・2024!E37)</f>
        <v>1458/14</v>
      </c>
      <c r="F26" s="256" t="str">
        <f>IF(WK19・2024!F37="","",WK19・2024!F37)</f>
        <v>2300/14</v>
      </c>
      <c r="G26" s="42">
        <v>45426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tr">
        <f>IF(WK19・2024!D38="","",WK19・2024!D38)</f>
        <v>1248/15</v>
      </c>
      <c r="E27" s="101" t="str">
        <f>IF(WK19・2024!E38="","",WK19・2024!E38)</f>
        <v>1642/15</v>
      </c>
      <c r="F27" s="102" t="str">
        <f>IF(WK19・2024!F38="","",WK19・2024!F38)</f>
        <v>0612/16</v>
      </c>
      <c r="G27" s="42">
        <f>+G26+2</f>
        <v>45428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tr">
        <f>IF(WK19・2024!D39="","",WK19・2024!D39)</f>
        <v>0100/17</v>
      </c>
      <c r="E28" s="421" t="str">
        <f>IF(WK19・2024!E39="","",WK19・2024!E39)</f>
        <v>2050/17</v>
      </c>
      <c r="F28" s="102" t="str">
        <f>IF(WK19・2024!F39="","",WK19・2024!F39)</f>
        <v>0025/18</v>
      </c>
      <c r="G28" s="42">
        <f>G27+2</f>
        <v>45430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6715</v>
      </c>
      <c r="E30" s="398" t="s">
        <v>6716</v>
      </c>
      <c r="F30" s="96" t="s">
        <v>6717</v>
      </c>
      <c r="G30" s="42">
        <f>+G28+1</f>
        <v>45431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6111</v>
      </c>
      <c r="E31" s="398" t="s">
        <v>6727</v>
      </c>
      <c r="F31" s="96" t="s">
        <v>6734</v>
      </c>
      <c r="G31" s="42">
        <f>G30+1</f>
        <v>45432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6735</v>
      </c>
      <c r="E32" s="398" t="s">
        <v>6120</v>
      </c>
      <c r="F32" s="96" t="s">
        <v>6736</v>
      </c>
      <c r="G32" s="42">
        <f>G33</f>
        <v>45433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6747</v>
      </c>
      <c r="E33" s="398" t="s">
        <v>6748</v>
      </c>
      <c r="F33" s="96" t="s">
        <v>6749</v>
      </c>
      <c r="G33" s="42">
        <f>G31+1</f>
        <v>45433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6781</v>
      </c>
      <c r="E34" s="398" t="s">
        <v>6782</v>
      </c>
      <c r="F34" s="96" t="s">
        <v>6783</v>
      </c>
      <c r="G34" s="42">
        <f>G33+1</f>
        <v>45434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6786</v>
      </c>
      <c r="E35" s="409" t="s">
        <v>6787</v>
      </c>
      <c r="F35" s="96" t="s">
        <v>6788</v>
      </c>
      <c r="G35" s="42">
        <f>G34+1</f>
        <v>45435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6815</v>
      </c>
      <c r="E37" s="392" t="s">
        <v>6816</v>
      </c>
      <c r="F37" s="152" t="s">
        <v>6817</v>
      </c>
      <c r="G37" s="133">
        <f>G38-1</f>
        <v>45440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JPY156.42-</v>
      </c>
      <c r="C38" s="50" t="s">
        <v>16</v>
      </c>
      <c r="D38" s="387"/>
      <c r="E38" s="384"/>
      <c r="F38" s="58"/>
      <c r="G38" s="42">
        <f>G34+7</f>
        <v>45441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95"/>
      <c r="E39" s="396"/>
      <c r="F39" s="48"/>
      <c r="G39" s="76">
        <f>G38+3</f>
        <v>45444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45434.354166666664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1145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19" t="s">
        <v>6693</v>
      </c>
      <c r="G5" s="33">
        <v>45426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404" t="s">
        <v>6703</v>
      </c>
      <c r="E7" s="405" t="s">
        <v>6681</v>
      </c>
      <c r="F7" s="406" t="s">
        <v>6704</v>
      </c>
      <c r="G7" s="42">
        <f>G5+2</f>
        <v>45428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6701</v>
      </c>
      <c r="D8" s="397" t="s">
        <v>6709</v>
      </c>
      <c r="E8" s="398" t="s">
        <v>6710</v>
      </c>
      <c r="F8" s="96" t="s">
        <v>6711</v>
      </c>
      <c r="G8" s="42">
        <f>G7+1</f>
        <v>45429</v>
      </c>
      <c r="H8" s="163" t="s">
        <v>6702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422" t="s">
        <v>6728</v>
      </c>
      <c r="E9" s="424" t="s">
        <v>6700</v>
      </c>
      <c r="F9" s="425" t="s">
        <v>6729</v>
      </c>
      <c r="G9" s="42">
        <f>G8</f>
        <v>45429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422" t="s">
        <v>6719</v>
      </c>
      <c r="E10" s="398" t="s">
        <v>6720</v>
      </c>
      <c r="F10" s="96" t="s">
        <v>6721</v>
      </c>
      <c r="G10" s="42">
        <f>G11</f>
        <v>45430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6708</v>
      </c>
      <c r="E11" s="398" t="s">
        <v>6707</v>
      </c>
      <c r="F11" s="96" t="s">
        <v>6718</v>
      </c>
      <c r="G11" s="42">
        <f>G9+1</f>
        <v>45430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6634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6635</v>
      </c>
      <c r="C13" s="94" t="s">
        <v>481</v>
      </c>
      <c r="D13" s="414" t="s">
        <v>6746</v>
      </c>
      <c r="E13" s="427" t="s">
        <v>6733</v>
      </c>
      <c r="F13" s="111" t="s">
        <v>6732</v>
      </c>
      <c r="G13" s="34">
        <f>G5+7</f>
        <v>45433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88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6640</v>
      </c>
      <c r="E15" s="403" t="s">
        <v>6641</v>
      </c>
      <c r="F15" s="419" t="s">
        <v>6649</v>
      </c>
      <c r="G15" s="33">
        <v>45423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715</v>
      </c>
      <c r="C17" s="85" t="s">
        <v>8</v>
      </c>
      <c r="D17" s="404" t="s">
        <v>6669</v>
      </c>
      <c r="E17" s="398" t="s">
        <v>6667</v>
      </c>
      <c r="F17" s="96" t="s">
        <v>6668</v>
      </c>
      <c r="G17" s="42">
        <f>G19</f>
        <v>45426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04" t="s">
        <v>6661</v>
      </c>
      <c r="E18" s="398" t="s">
        <v>6672</v>
      </c>
      <c r="F18" s="96" t="s">
        <v>6670</v>
      </c>
      <c r="G18" s="42">
        <f>G19</f>
        <v>45426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6688</v>
      </c>
      <c r="E19" s="398" t="s">
        <v>6671</v>
      </c>
      <c r="F19" s="96" t="s">
        <v>6680</v>
      </c>
      <c r="G19" s="42">
        <f>G15+3</f>
        <v>45426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6686</v>
      </c>
      <c r="E20" s="405" t="s">
        <v>6685</v>
      </c>
      <c r="F20" s="96" t="s">
        <v>6687</v>
      </c>
      <c r="G20" s="42">
        <f>G19+1</f>
        <v>45427</v>
      </c>
      <c r="H20" s="163" t="s">
        <v>6679</v>
      </c>
      <c r="I20" s="36"/>
      <c r="J20" s="36"/>
      <c r="K20" s="36"/>
      <c r="L20" s="36"/>
    </row>
    <row r="21" spans="2:12" s="1" customFormat="1" ht="13.25" customHeight="1" x14ac:dyDescent="0.25">
      <c r="B21" s="251"/>
      <c r="C21" s="85" t="s">
        <v>26</v>
      </c>
      <c r="D21" s="404" t="s">
        <v>6698</v>
      </c>
      <c r="E21" s="405" t="s">
        <v>30</v>
      </c>
      <c r="F21" s="406" t="s">
        <v>6699</v>
      </c>
      <c r="G21" s="42">
        <f>G20</f>
        <v>45427</v>
      </c>
      <c r="H21" s="190" t="s">
        <v>6678</v>
      </c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JPY156.40-</v>
      </c>
      <c r="C22" s="100"/>
      <c r="D22" s="404"/>
      <c r="E22" s="405"/>
      <c r="F22" s="405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13" t="s">
        <v>6724</v>
      </c>
      <c r="E23" s="413" t="s">
        <v>6725</v>
      </c>
      <c r="F23" s="111" t="s">
        <v>6726</v>
      </c>
      <c r="G23" s="34">
        <f>G15+7</f>
        <v>45430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6600</v>
      </c>
      <c r="E26" s="392" t="s">
        <v>6601</v>
      </c>
      <c r="F26" s="152" t="s">
        <v>6602</v>
      </c>
      <c r="G26" s="42">
        <v>45419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98" t="s">
        <v>6659</v>
      </c>
      <c r="F28" s="96" t="s">
        <v>6644</v>
      </c>
      <c r="G28" s="42">
        <f>G27+2</f>
        <v>45423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6346</v>
      </c>
      <c r="E30" s="398" t="s">
        <v>6642</v>
      </c>
      <c r="F30" s="96" t="s">
        <v>6643</v>
      </c>
      <c r="G30" s="42">
        <f>+G28+1</f>
        <v>45424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6662</v>
      </c>
      <c r="E31" s="398" t="s">
        <v>6663</v>
      </c>
      <c r="F31" s="96" t="s">
        <v>6664</v>
      </c>
      <c r="G31" s="42">
        <f>G30+1</f>
        <v>45425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6660</v>
      </c>
      <c r="E32" s="398" t="s">
        <v>6666</v>
      </c>
      <c r="F32" s="96" t="s">
        <v>6665</v>
      </c>
      <c r="G32" s="42">
        <f>G33</f>
        <v>45426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6673</v>
      </c>
      <c r="E33" s="398" t="s">
        <v>6674</v>
      </c>
      <c r="F33" s="96" t="s">
        <v>6675</v>
      </c>
      <c r="G33" s="42">
        <f>G31+1</f>
        <v>45426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6689</v>
      </c>
      <c r="E34" s="398" t="s">
        <v>6690</v>
      </c>
      <c r="F34" s="96" t="s">
        <v>6682</v>
      </c>
      <c r="G34" s="42">
        <f>G33+1</f>
        <v>45427</v>
      </c>
      <c r="H34" s="163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22" t="s">
        <v>6712</v>
      </c>
      <c r="E35" s="423" t="s">
        <v>6713</v>
      </c>
      <c r="F35" s="425" t="s">
        <v>6714</v>
      </c>
      <c r="G35" s="42">
        <f>G34+1</f>
        <v>45428</v>
      </c>
      <c r="H35" s="190" t="s">
        <v>6684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426" t="s">
        <v>6738</v>
      </c>
      <c r="E37" s="392" t="s">
        <v>6739</v>
      </c>
      <c r="F37" s="152" t="s">
        <v>6740</v>
      </c>
      <c r="G37" s="133">
        <f>G38-1</f>
        <v>45433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JPY156.40-</v>
      </c>
      <c r="C38" s="50" t="s">
        <v>16</v>
      </c>
      <c r="D38" s="387"/>
      <c r="E38" s="384"/>
      <c r="F38" s="58"/>
      <c r="G38" s="42">
        <f>G34+7</f>
        <v>45434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95"/>
      <c r="E39" s="396"/>
      <c r="F39" s="48"/>
      <c r="G39" s="76">
        <f>G38+3</f>
        <v>45437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1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45432.354166666664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1080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IF(WK18・2024!D13="","",WK18・2024!D13)</f>
        <v>1200/07</v>
      </c>
      <c r="E5" s="81" t="str">
        <f>IF(WK18・2024!E13="","",WK18・2024!E13)</f>
        <v>2318/07</v>
      </c>
      <c r="F5" s="419" t="str">
        <f>IF(WK18・2024!F13="","",WK18・2024!F13)</f>
        <v>0824/08</v>
      </c>
      <c r="G5" s="33">
        <v>45419</v>
      </c>
      <c r="H5" s="268"/>
      <c r="I5" s="36"/>
      <c r="J5" s="36"/>
      <c r="K5" s="36"/>
      <c r="L5" s="36"/>
    </row>
    <row r="6" spans="2:12" s="1" customFormat="1" ht="13.25" customHeight="1" x14ac:dyDescent="0.25">
      <c r="B6" s="21" t="s">
        <v>6408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404" t="s">
        <v>6637</v>
      </c>
      <c r="E7" s="405" t="s">
        <v>6638</v>
      </c>
      <c r="F7" s="406" t="s">
        <v>6639</v>
      </c>
      <c r="G7" s="42">
        <f>G5+2</f>
        <v>45421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6653</v>
      </c>
      <c r="E8" s="398" t="s">
        <v>6654</v>
      </c>
      <c r="F8" s="96" t="s">
        <v>6655</v>
      </c>
      <c r="G8" s="42">
        <f>G10</f>
        <v>45422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397" t="s">
        <v>6656</v>
      </c>
      <c r="E9" s="398" t="s">
        <v>6657</v>
      </c>
      <c r="F9" s="96" t="s">
        <v>6658</v>
      </c>
      <c r="G9" s="42">
        <f>G11</f>
        <v>45423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8</v>
      </c>
      <c r="D10" s="397" t="s">
        <v>6652</v>
      </c>
      <c r="E10" s="398" t="s">
        <v>6650</v>
      </c>
      <c r="F10" s="96" t="s">
        <v>6651</v>
      </c>
      <c r="G10" s="42">
        <f>G7+1</f>
        <v>45422</v>
      </c>
      <c r="H10" s="163" t="s">
        <v>6158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6645</v>
      </c>
      <c r="E11" s="398" t="s">
        <v>6646</v>
      </c>
      <c r="F11" s="96" t="s">
        <v>6647</v>
      </c>
      <c r="G11" s="42">
        <f>G8+1</f>
        <v>45423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6540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6541</v>
      </c>
      <c r="C13" s="94" t="s">
        <v>481</v>
      </c>
      <c r="D13" s="414" t="s">
        <v>6648</v>
      </c>
      <c r="E13" s="388"/>
      <c r="F13" s="57"/>
      <c r="G13" s="34">
        <f>G5+7</f>
        <v>45426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IF(WK18・2024!D24="","",WK18・2024!D24)</f>
        <v>0200/04</v>
      </c>
      <c r="E15" s="81" t="str">
        <f>IF(WK18・2024!E24="","",WK18・2024!E24)</f>
        <v>0806/04</v>
      </c>
      <c r="F15" s="419" t="str">
        <f>IF(WK18・2024!F24="","",WK18・2024!F24)</f>
        <v>0054/05</v>
      </c>
      <c r="G15" s="33">
        <v>45416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643</v>
      </c>
      <c r="C17" s="85" t="s">
        <v>8</v>
      </c>
      <c r="D17" s="404" t="s">
        <v>6560</v>
      </c>
      <c r="E17" s="398" t="s">
        <v>6593</v>
      </c>
      <c r="F17" s="96" t="s">
        <v>6594</v>
      </c>
      <c r="G17" s="42">
        <f>G19</f>
        <v>45419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04" t="s">
        <v>6588</v>
      </c>
      <c r="E18" s="398" t="s">
        <v>6598</v>
      </c>
      <c r="F18" s="96" t="s">
        <v>6599</v>
      </c>
      <c r="G18" s="42">
        <f>G19</f>
        <v>45419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6592</v>
      </c>
      <c r="E19" s="398" t="s">
        <v>6611</v>
      </c>
      <c r="F19" s="96" t="s">
        <v>6612</v>
      </c>
      <c r="G19" s="42">
        <f>G15+3</f>
        <v>45419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6617</v>
      </c>
      <c r="E20" s="405" t="s">
        <v>6618</v>
      </c>
      <c r="F20" s="406" t="s">
        <v>6619</v>
      </c>
      <c r="G20" s="42">
        <f>G21</f>
        <v>45420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6303</v>
      </c>
      <c r="E21" s="405" t="s">
        <v>6603</v>
      </c>
      <c r="F21" s="96" t="s">
        <v>6636</v>
      </c>
      <c r="G21" s="42">
        <f>G19+1</f>
        <v>45420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JPY158.94-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13" t="s">
        <v>6633</v>
      </c>
      <c r="E23" s="388"/>
      <c r="F23" s="57"/>
      <c r="G23" s="34">
        <f>G15+7</f>
        <v>45423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6526</v>
      </c>
      <c r="E26" s="151" t="s">
        <v>6527</v>
      </c>
      <c r="F26" s="256" t="s">
        <v>6528</v>
      </c>
      <c r="G26" s="42">
        <v>45412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6574</v>
      </c>
      <c r="E28" s="421" t="s">
        <v>6575</v>
      </c>
      <c r="F28" s="102" t="s">
        <v>6576</v>
      </c>
      <c r="G28" s="42">
        <f>G27+2</f>
        <v>45416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6562</v>
      </c>
      <c r="E30" s="398" t="s">
        <v>6563</v>
      </c>
      <c r="F30" s="96" t="s">
        <v>6564</v>
      </c>
      <c r="G30" s="42">
        <f>+G28+1</f>
        <v>45417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6616</v>
      </c>
      <c r="E31" s="398" t="s">
        <v>6590</v>
      </c>
      <c r="F31" s="96" t="s">
        <v>6591</v>
      </c>
      <c r="G31" s="42">
        <f>G33+1</f>
        <v>45419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6595</v>
      </c>
      <c r="E32" s="398" t="s">
        <v>6596</v>
      </c>
      <c r="F32" s="96" t="s">
        <v>6597</v>
      </c>
      <c r="G32" s="42">
        <f>G31</f>
        <v>45419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6604</v>
      </c>
      <c r="E33" s="398" t="s">
        <v>6605</v>
      </c>
      <c r="F33" s="96" t="s">
        <v>6606</v>
      </c>
      <c r="G33" s="42">
        <f>G30+1</f>
        <v>45418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97" t="s">
        <v>6613</v>
      </c>
      <c r="E34" s="398" t="s">
        <v>6614</v>
      </c>
      <c r="F34" s="96" t="s">
        <v>6615</v>
      </c>
      <c r="G34" s="42">
        <f>G31+1</f>
        <v>45420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6621</v>
      </c>
      <c r="E35" s="409" t="s">
        <v>6622</v>
      </c>
      <c r="F35" s="96" t="s">
        <v>6623</v>
      </c>
      <c r="G35" s="42">
        <f>G34+1</f>
        <v>45421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6620</v>
      </c>
      <c r="E37" s="392" t="s">
        <v>6676</v>
      </c>
      <c r="F37" s="152" t="s">
        <v>6677</v>
      </c>
      <c r="G37" s="133">
        <f>G38-1</f>
        <v>45426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JPY158.94-</v>
      </c>
      <c r="C38" s="85" t="s">
        <v>16</v>
      </c>
      <c r="D38" s="397" t="s">
        <v>6694</v>
      </c>
      <c r="E38" s="398" t="s">
        <v>6696</v>
      </c>
      <c r="F38" s="96" t="s">
        <v>6695</v>
      </c>
      <c r="G38" s="42">
        <f>G34+7</f>
        <v>45427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43" t="s">
        <v>9</v>
      </c>
      <c r="D39" s="399" t="s">
        <v>6697</v>
      </c>
      <c r="E39" s="418" t="s">
        <v>6722</v>
      </c>
      <c r="F39" s="245" t="s">
        <v>6723</v>
      </c>
      <c r="G39" s="76">
        <f>G38+3</f>
        <v>45430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45420.354166666664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1041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19" t="s">
        <v>6539</v>
      </c>
      <c r="G5" s="33">
        <v>45412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404" t="s">
        <v>6582</v>
      </c>
      <c r="E7" s="405" t="s">
        <v>6583</v>
      </c>
      <c r="F7" s="406" t="s">
        <v>6584</v>
      </c>
      <c r="G7" s="42">
        <f>G5+2</f>
        <v>45414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235" t="s">
        <v>6586</v>
      </c>
      <c r="E8" s="398" t="s">
        <v>6585</v>
      </c>
      <c r="F8" s="96" t="s">
        <v>6587</v>
      </c>
      <c r="G8" s="42">
        <f>G9</f>
        <v>45415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6577</v>
      </c>
      <c r="E9" s="398" t="s">
        <v>6556</v>
      </c>
      <c r="F9" s="96" t="s">
        <v>6578</v>
      </c>
      <c r="G9" s="42">
        <f>G7+1</f>
        <v>45415</v>
      </c>
      <c r="H9" s="163" t="s">
        <v>6158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6568</v>
      </c>
      <c r="E10" s="398" t="s">
        <v>6569</v>
      </c>
      <c r="F10" s="96" t="s">
        <v>6570</v>
      </c>
      <c r="G10" s="42">
        <f>G11</f>
        <v>45416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6565</v>
      </c>
      <c r="E11" s="398" t="s">
        <v>6566</v>
      </c>
      <c r="F11" s="96" t="s">
        <v>6567</v>
      </c>
      <c r="G11" s="42">
        <f>G8+1</f>
        <v>45416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6486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6487</v>
      </c>
      <c r="C13" s="94" t="s">
        <v>481</v>
      </c>
      <c r="D13" s="414" t="s">
        <v>6589</v>
      </c>
      <c r="E13" s="413" t="s">
        <v>6607</v>
      </c>
      <c r="F13" s="111" t="s">
        <v>6608</v>
      </c>
      <c r="G13" s="34">
        <f>G5+7</f>
        <v>45419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IF(WK16・2024!D13="","",WK16・2024!D13)</f>
        <v>0800/23</v>
      </c>
      <c r="E15" s="81" t="s">
        <v>6480</v>
      </c>
      <c r="F15" s="419" t="s">
        <v>6506</v>
      </c>
      <c r="G15" s="33">
        <v>45409</v>
      </c>
      <c r="H15" s="268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594</v>
      </c>
      <c r="C17" s="85" t="s">
        <v>8</v>
      </c>
      <c r="D17" s="404" t="s">
        <v>6507</v>
      </c>
      <c r="E17" s="398" t="s">
        <v>6517</v>
      </c>
      <c r="F17" s="96" t="s">
        <v>6518</v>
      </c>
      <c r="G17" s="42">
        <f>G19</f>
        <v>45412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51"/>
      <c r="C18" s="95" t="s">
        <v>7</v>
      </c>
      <c r="D18" s="404" t="s">
        <v>6520</v>
      </c>
      <c r="E18" s="398" t="s">
        <v>6498</v>
      </c>
      <c r="F18" s="96" t="s">
        <v>6521</v>
      </c>
      <c r="G18" s="42">
        <f>G19</f>
        <v>45412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6530</v>
      </c>
      <c r="E19" s="398" t="s">
        <v>6529</v>
      </c>
      <c r="F19" s="96" t="s">
        <v>6531</v>
      </c>
      <c r="G19" s="42">
        <f>G15+3</f>
        <v>45412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6542</v>
      </c>
      <c r="E20" s="405" t="s">
        <v>6543</v>
      </c>
      <c r="F20" s="96" t="s">
        <v>6544</v>
      </c>
      <c r="G20" s="42">
        <f>G19+1</f>
        <v>45413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6545</v>
      </c>
      <c r="E21" s="405" t="s">
        <v>6546</v>
      </c>
      <c r="F21" s="406" t="s">
        <v>6547</v>
      </c>
      <c r="G21" s="42">
        <f>G20</f>
        <v>45413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176" t="s">
        <v>6476</v>
      </c>
      <c r="D22" s="397" t="s">
        <v>6557</v>
      </c>
      <c r="E22" s="398" t="s">
        <v>6558</v>
      </c>
      <c r="F22" s="96" t="s">
        <v>6559</v>
      </c>
      <c r="G22" s="42" t="s">
        <v>6475</v>
      </c>
      <c r="H22" s="254"/>
      <c r="I22" s="36"/>
      <c r="J22" s="36"/>
      <c r="K22" s="36"/>
      <c r="L22" s="36"/>
    </row>
    <row r="23" spans="2:12" s="1" customFormat="1" ht="13.5" customHeight="1" x14ac:dyDescent="0.25">
      <c r="B23" s="251" t="str">
        <f>$B$12</f>
        <v>USD: JPY156.64-</v>
      </c>
      <c r="C23" s="52"/>
      <c r="D23" s="385"/>
      <c r="E23" s="386"/>
      <c r="F23" s="386"/>
      <c r="G23" s="42"/>
      <c r="H23" s="262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13" t="s">
        <v>6571</v>
      </c>
      <c r="E24" s="413" t="s">
        <v>6572</v>
      </c>
      <c r="F24" s="111" t="s">
        <v>6573</v>
      </c>
      <c r="G24" s="34">
        <f>G15+7</f>
        <v>45416</v>
      </c>
      <c r="H24" s="263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389"/>
      <c r="E26" s="390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174" t="s">
        <v>6374</v>
      </c>
      <c r="C27" s="135" t="s">
        <v>24</v>
      </c>
      <c r="D27" s="135" t="s">
        <v>6470</v>
      </c>
      <c r="E27" s="151" t="s">
        <v>6471</v>
      </c>
      <c r="F27" s="256" t="s">
        <v>6472</v>
      </c>
      <c r="G27" s="42">
        <v>45405</v>
      </c>
      <c r="H27" s="163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17</v>
      </c>
      <c r="D31" s="397" t="s">
        <v>6492</v>
      </c>
      <c r="E31" s="398" t="s">
        <v>6503</v>
      </c>
      <c r="F31" s="96" t="s">
        <v>6504</v>
      </c>
      <c r="G31" s="42">
        <f>+G29+1</f>
        <v>45410</v>
      </c>
      <c r="H31" s="27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6523</v>
      </c>
      <c r="E32" s="398" t="s">
        <v>6524</v>
      </c>
      <c r="F32" s="96" t="s">
        <v>6525</v>
      </c>
      <c r="G32" s="42">
        <f>G33</f>
        <v>45412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6534</v>
      </c>
      <c r="E33" s="398" t="s">
        <v>6535</v>
      </c>
      <c r="F33" s="96" t="s">
        <v>6536</v>
      </c>
      <c r="G33" s="42">
        <f>G34+1</f>
        <v>45412</v>
      </c>
      <c r="H33" s="163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397" t="s">
        <v>6549</v>
      </c>
      <c r="E34" s="398" t="s">
        <v>6548</v>
      </c>
      <c r="F34" s="96" t="s">
        <v>6550</v>
      </c>
      <c r="G34" s="42">
        <f>G31+1</f>
        <v>45411</v>
      </c>
      <c r="H34" s="163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97" t="s">
        <v>6554</v>
      </c>
      <c r="E35" s="398" t="s">
        <v>6519</v>
      </c>
      <c r="F35" s="96" t="s">
        <v>6555</v>
      </c>
      <c r="G35" s="42">
        <f>G33+1</f>
        <v>45413</v>
      </c>
      <c r="H35" s="27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97" t="s">
        <v>6579</v>
      </c>
      <c r="E36" s="409" t="s">
        <v>6580</v>
      </c>
      <c r="F36" s="96" t="s">
        <v>6581</v>
      </c>
      <c r="G36" s="42">
        <f>G35+1</f>
        <v>45414</v>
      </c>
      <c r="H36" s="255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24</v>
      </c>
      <c r="D38" s="391" t="s">
        <v>6600</v>
      </c>
      <c r="E38" s="392" t="s">
        <v>6601</v>
      </c>
      <c r="F38" s="152" t="s">
        <v>6602</v>
      </c>
      <c r="G38" s="133">
        <f>G39-1</f>
        <v>45419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tr">
        <f>$B$12</f>
        <v>USD: JPY156.64-</v>
      </c>
      <c r="C39" s="50" t="s">
        <v>16</v>
      </c>
      <c r="D39" s="387"/>
      <c r="E39" s="384"/>
      <c r="F39" s="58"/>
      <c r="G39" s="42">
        <f>G35+7</f>
        <v>45420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95"/>
      <c r="E40" s="396"/>
      <c r="F40" s="48"/>
      <c r="G40" s="76">
        <f>G39+3</f>
        <v>45423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45413.708333333336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1017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19" t="s">
        <v>6469</v>
      </c>
      <c r="G5" s="33">
        <v>45405</v>
      </c>
      <c r="H5" s="268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83"/>
      <c r="E6" s="384"/>
      <c r="F6" s="58"/>
      <c r="G6" s="42"/>
      <c r="H6" s="277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404" t="s">
        <v>6403</v>
      </c>
      <c r="E7" s="405" t="s">
        <v>6403</v>
      </c>
      <c r="F7" s="406" t="s">
        <v>6403</v>
      </c>
      <c r="G7" s="42">
        <f>G5+2</f>
        <v>45407</v>
      </c>
      <c r="H7" s="277" t="s">
        <v>6404</v>
      </c>
      <c r="I7" s="36"/>
      <c r="J7" s="36"/>
      <c r="K7" s="36"/>
      <c r="L7" s="36"/>
    </row>
    <row r="8" spans="2:12" s="1" customFormat="1" ht="13.25" customHeight="1" x14ac:dyDescent="0.25">
      <c r="B8" s="251"/>
      <c r="C8" s="420" t="s">
        <v>6401</v>
      </c>
      <c r="D8" s="397" t="s">
        <v>6493</v>
      </c>
      <c r="E8" s="398" t="s">
        <v>6494</v>
      </c>
      <c r="F8" s="96" t="s">
        <v>6495</v>
      </c>
      <c r="G8" s="129" t="s">
        <v>6402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420" t="s">
        <v>7</v>
      </c>
      <c r="D9" s="397" t="s">
        <v>6488</v>
      </c>
      <c r="E9" s="398" t="s">
        <v>6489</v>
      </c>
      <c r="F9" s="96" t="s">
        <v>6490</v>
      </c>
      <c r="G9" s="129" t="s">
        <v>6402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</v>
      </c>
      <c r="D10" s="397" t="s">
        <v>6477</v>
      </c>
      <c r="E10" s="398" t="s">
        <v>6515</v>
      </c>
      <c r="F10" s="96" t="s">
        <v>6485</v>
      </c>
      <c r="G10" s="42">
        <f>G11</f>
        <v>45408</v>
      </c>
      <c r="H10" s="163" t="s">
        <v>6155</v>
      </c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8</v>
      </c>
      <c r="D11" s="397" t="s">
        <v>6478</v>
      </c>
      <c r="E11" s="398" t="s">
        <v>6516</v>
      </c>
      <c r="F11" s="96" t="s">
        <v>6514</v>
      </c>
      <c r="G11" s="42">
        <f>G7+1</f>
        <v>45408</v>
      </c>
      <c r="H11" s="163" t="s">
        <v>6481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89" t="s">
        <v>244</v>
      </c>
      <c r="D12" s="397" t="s">
        <v>6512</v>
      </c>
      <c r="E12" s="398" t="s">
        <v>6513</v>
      </c>
      <c r="F12" s="96" t="s">
        <v>6480</v>
      </c>
      <c r="G12" s="42">
        <f>G13</f>
        <v>45409</v>
      </c>
      <c r="H12" s="163"/>
      <c r="I12" s="36"/>
      <c r="J12" s="36"/>
      <c r="K12" s="36"/>
      <c r="L12" s="36"/>
    </row>
    <row r="13" spans="2:12" s="1" customFormat="1" ht="13.25" customHeight="1" x14ac:dyDescent="0.25">
      <c r="B13" s="251"/>
      <c r="C13" s="89" t="s">
        <v>479</v>
      </c>
      <c r="D13" s="397" t="s">
        <v>6508</v>
      </c>
      <c r="E13" s="398" t="s">
        <v>6509</v>
      </c>
      <c r="F13" s="96" t="s">
        <v>6502</v>
      </c>
      <c r="G13" s="42">
        <f>G10+1</f>
        <v>45409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408" t="s">
        <v>6417</v>
      </c>
      <c r="C14" s="49"/>
      <c r="D14" s="387"/>
      <c r="E14" s="384"/>
      <c r="F14" s="58"/>
      <c r="G14" s="42"/>
      <c r="H14" s="252"/>
      <c r="I14" s="36"/>
      <c r="J14" s="36"/>
      <c r="K14" s="36"/>
      <c r="L14" s="36"/>
    </row>
    <row r="15" spans="2:12" s="1" customFormat="1" ht="13.5" customHeight="1" x14ac:dyDescent="0.25">
      <c r="B15" s="412" t="s">
        <v>6416</v>
      </c>
      <c r="C15" s="94" t="s">
        <v>481</v>
      </c>
      <c r="D15" s="414" t="s">
        <v>6505</v>
      </c>
      <c r="E15" s="413" t="s">
        <v>6522</v>
      </c>
      <c r="F15" s="111" t="s">
        <v>6532</v>
      </c>
      <c r="G15" s="34">
        <f>G5+7</f>
        <v>45412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402"/>
      <c r="E17" s="403"/>
      <c r="F17" s="103"/>
      <c r="G17" s="33">
        <v>45402</v>
      </c>
      <c r="H17" s="268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4" t="s">
        <v>6396</v>
      </c>
      <c r="C18" s="85"/>
      <c r="D18" s="397"/>
      <c r="E18" s="398"/>
      <c r="F18" s="96"/>
      <c r="G18" s="42"/>
      <c r="H18" s="25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/>
      <c r="E19" s="398"/>
      <c r="F19" s="96"/>
      <c r="G19" s="42">
        <f>G17+3</f>
        <v>45405</v>
      </c>
      <c r="H19" s="166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8</v>
      </c>
      <c r="D20" s="404"/>
      <c r="E20" s="398"/>
      <c r="F20" s="96"/>
      <c r="G20" s="42">
        <f>G19</f>
        <v>45405</v>
      </c>
      <c r="H20" s="166"/>
      <c r="I20" s="36"/>
      <c r="J20" s="36"/>
      <c r="K20" s="36"/>
      <c r="L20" s="36"/>
    </row>
    <row r="21" spans="2:12" s="1" customFormat="1" ht="13.5" customHeight="1" x14ac:dyDescent="0.3">
      <c r="B21" s="251"/>
      <c r="C21" s="95" t="s">
        <v>7</v>
      </c>
      <c r="D21" s="404"/>
      <c r="E21" s="398"/>
      <c r="F21" s="96"/>
      <c r="G21" s="42">
        <f>G19</f>
        <v>45405</v>
      </c>
      <c r="H21" s="321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6</v>
      </c>
      <c r="D22" s="404"/>
      <c r="E22" s="405"/>
      <c r="F22" s="96"/>
      <c r="G22" s="42">
        <f>G19+1</f>
        <v>45406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51"/>
      <c r="C23" s="85" t="s">
        <v>26</v>
      </c>
      <c r="D23" s="404"/>
      <c r="E23" s="405"/>
      <c r="F23" s="406"/>
      <c r="G23" s="42">
        <f>G22</f>
        <v>45406</v>
      </c>
      <c r="H23" s="166"/>
      <c r="I23" s="36"/>
      <c r="J23" s="36"/>
      <c r="K23" s="36"/>
      <c r="L23" s="36"/>
    </row>
    <row r="24" spans="2:12" s="1" customFormat="1" ht="13.5" customHeight="1" x14ac:dyDescent="0.25">
      <c r="B24" s="251" t="str">
        <f>$B$14</f>
        <v>USD: JPY155.67-</v>
      </c>
      <c r="C24" s="100"/>
      <c r="D24" s="404"/>
      <c r="E24" s="405"/>
      <c r="F24" s="405"/>
      <c r="G24" s="42"/>
      <c r="H24" s="262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13"/>
      <c r="E25" s="413"/>
      <c r="F25" s="111"/>
      <c r="G25" s="34">
        <f>G17+7</f>
        <v>45409</v>
      </c>
      <c r="H25" s="263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9" t="s">
        <v>20</v>
      </c>
      <c r="C27" s="73"/>
      <c r="D27" s="389"/>
      <c r="E27" s="390"/>
      <c r="F27" s="75"/>
      <c r="G27" s="79"/>
      <c r="H27" s="264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5" t="s">
        <v>24</v>
      </c>
      <c r="D28" s="391" t="str">
        <f>IF(WK15・2024!D37="","",WK15・2024!D37)</f>
        <v>0930/18</v>
      </c>
      <c r="E28" s="392" t="str">
        <f>IF(WK15・2024!E37="","",WK15・2024!E37)</f>
        <v>1219/18</v>
      </c>
      <c r="F28" s="152" t="str">
        <f>IF(WK15・2024!F37="","",WK15・2024!F37)</f>
        <v>1600/18</v>
      </c>
      <c r="G28" s="42">
        <v>45398</v>
      </c>
      <c r="H28" s="163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97" t="s">
        <v>6459</v>
      </c>
      <c r="E29" s="398" t="str">
        <f>IF(WK15・2024!E38="","",WK15・2024!E38)</f>
        <v>DIRECT</v>
      </c>
      <c r="F29" s="96" t="str">
        <f>IF(WK15・2024!F38="","",WK15・2024!F38)</f>
        <v>1718/19</v>
      </c>
      <c r="G29" s="42">
        <f>+G28+2</f>
        <v>45400</v>
      </c>
      <c r="H29" s="255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97" t="str">
        <f>IF(WK15・2024!D39="","",WK15・2024!D39)</f>
        <v>1230/20</v>
      </c>
      <c r="E30" s="398" t="str">
        <f>IF(WK15・2024!E39="","",WK15・2024!E39)</f>
        <v>1610/20</v>
      </c>
      <c r="F30" s="96" t="str">
        <f>IF(WK15・2024!F39="","",WK15・2024!F39)</f>
        <v>2150/20</v>
      </c>
      <c r="G30" s="42">
        <f>G29+2</f>
        <v>45402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51"/>
      <c r="C31" s="50"/>
      <c r="D31" s="383"/>
      <c r="E31" s="393"/>
      <c r="F31" s="315"/>
      <c r="G31" s="42"/>
      <c r="H31" s="253"/>
      <c r="I31" s="36"/>
      <c r="J31" s="36"/>
      <c r="K31" s="36"/>
      <c r="L31" s="36"/>
    </row>
    <row r="32" spans="2:12" s="1" customFormat="1" ht="13.5" customHeight="1" x14ac:dyDescent="0.25">
      <c r="B32" s="251"/>
      <c r="C32" s="85" t="s">
        <v>17</v>
      </c>
      <c r="D32" s="397" t="s">
        <v>6097</v>
      </c>
      <c r="E32" s="398" t="s">
        <v>6436</v>
      </c>
      <c r="F32" s="96" t="s">
        <v>6437</v>
      </c>
      <c r="G32" s="42">
        <f>+G30+1</f>
        <v>45403</v>
      </c>
      <c r="H32" s="278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6464</v>
      </c>
      <c r="E33" s="398" t="s">
        <v>6463</v>
      </c>
      <c r="F33" s="96" t="s">
        <v>6460</v>
      </c>
      <c r="G33" s="42">
        <f>G32+1</f>
        <v>45404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97" t="s">
        <v>6465</v>
      </c>
      <c r="E34" s="398" t="s">
        <v>6461</v>
      </c>
      <c r="F34" s="96" t="s">
        <v>6466</v>
      </c>
      <c r="G34" s="42">
        <f>G35</f>
        <v>45405</v>
      </c>
      <c r="H34" s="255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8</v>
      </c>
      <c r="D35" s="397" t="s">
        <v>6462</v>
      </c>
      <c r="E35" s="398" t="s">
        <v>6473</v>
      </c>
      <c r="F35" s="96" t="s">
        <v>6474</v>
      </c>
      <c r="G35" s="42">
        <f>G33+1</f>
        <v>45405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97" t="s">
        <v>6482</v>
      </c>
      <c r="E36" s="398" t="s">
        <v>6483</v>
      </c>
      <c r="F36" s="96" t="s">
        <v>6484</v>
      </c>
      <c r="G36" s="42">
        <f>G35+1</f>
        <v>45406</v>
      </c>
      <c r="H36" s="278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97" t="s">
        <v>6499</v>
      </c>
      <c r="E37" s="409" t="s">
        <v>6500</v>
      </c>
      <c r="F37" s="96" t="s">
        <v>6501</v>
      </c>
      <c r="G37" s="42">
        <f>G36+1</f>
        <v>45407</v>
      </c>
      <c r="H37" s="255"/>
      <c r="I37" s="36"/>
      <c r="J37" s="36"/>
      <c r="K37" s="36"/>
      <c r="L37" s="36"/>
    </row>
    <row r="38" spans="2:23" s="1" customFormat="1" ht="13.25" customHeight="1" x14ac:dyDescent="0.25">
      <c r="B38" s="24"/>
      <c r="D38" s="385"/>
      <c r="E38" s="386"/>
      <c r="F38" s="393"/>
      <c r="G38" s="49"/>
      <c r="H38" s="163"/>
      <c r="I38" s="36"/>
      <c r="J38" s="36"/>
      <c r="K38" s="36"/>
      <c r="L38" s="36"/>
      <c r="W38" s="118"/>
    </row>
    <row r="39" spans="2:23" s="1" customFormat="1" ht="13.5" customHeight="1" x14ac:dyDescent="0.25">
      <c r="B39" s="24"/>
      <c r="C39" s="138" t="s">
        <v>24</v>
      </c>
      <c r="D39" s="391" t="s">
        <v>6561</v>
      </c>
      <c r="E39" s="394"/>
      <c r="F39" s="132"/>
      <c r="G39" s="133">
        <f>G40-1</f>
        <v>45412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1" t="str">
        <f>$B$14</f>
        <v>USD: JPY155.67-</v>
      </c>
      <c r="C40" s="50" t="s">
        <v>16</v>
      </c>
      <c r="D40" s="387"/>
      <c r="E40" s="384"/>
      <c r="F40" s="58"/>
      <c r="G40" s="42">
        <f>G36+7</f>
        <v>45413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95"/>
      <c r="E41" s="396"/>
      <c r="F41" s="48"/>
      <c r="G41" s="76">
        <f>G40+3</f>
        <v>45416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4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34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45412.354166666664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970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tr">
        <f>IF(WK15・2024!D13="","",WK15・2024!D13)</f>
        <v>1600/15</v>
      </c>
      <c r="E5" s="403" t="str">
        <f>IF(WK15・2024!E13="","",WK15・2024!E13)</f>
        <v>2240/16</v>
      </c>
      <c r="F5" s="103" t="str">
        <f>IF(WK15・2024!F13="","",WK15・2024!F13)</f>
        <v>0633/17</v>
      </c>
      <c r="G5" s="33">
        <v>45398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404" t="s">
        <v>6419</v>
      </c>
      <c r="E7" s="405" t="s">
        <v>6420</v>
      </c>
      <c r="F7" s="406" t="s">
        <v>6421</v>
      </c>
      <c r="G7" s="42">
        <f>G5+2</f>
        <v>45400</v>
      </c>
      <c r="H7" s="25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6077</v>
      </c>
      <c r="E8" s="398" t="s">
        <v>30</v>
      </c>
      <c r="F8" s="96" t="s">
        <v>6457</v>
      </c>
      <c r="G8" s="42">
        <f>G9</f>
        <v>45401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6458</v>
      </c>
      <c r="E9" s="398" t="s">
        <v>6453</v>
      </c>
      <c r="F9" s="96" t="s">
        <v>6454</v>
      </c>
      <c r="G9" s="42">
        <f>G7+1</f>
        <v>45401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6455</v>
      </c>
      <c r="E10" s="398" t="s">
        <v>30</v>
      </c>
      <c r="F10" s="96" t="s">
        <v>6456</v>
      </c>
      <c r="G10" s="42">
        <f>G11</f>
        <v>45402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6450</v>
      </c>
      <c r="E11" s="398" t="s">
        <v>6451</v>
      </c>
      <c r="F11" s="96" t="s">
        <v>6452</v>
      </c>
      <c r="G11" s="42">
        <f>G8+1</f>
        <v>45402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6372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6373</v>
      </c>
      <c r="C13" s="94" t="s">
        <v>481</v>
      </c>
      <c r="D13" s="414" t="s">
        <v>6129</v>
      </c>
      <c r="E13" s="388"/>
      <c r="F13" s="57"/>
      <c r="G13" s="34">
        <f>G5+7</f>
        <v>45405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tr">
        <f>IF(WK15・2024!D23="","",WK15・2024!D23)</f>
        <v>2300/13</v>
      </c>
      <c r="E15" s="403" t="str">
        <f>IF(WK15・2024!E23="","",WK15・2024!E23)</f>
        <v>0754/16</v>
      </c>
      <c r="F15" s="103" t="s">
        <v>6364</v>
      </c>
      <c r="G15" s="33">
        <v>45395</v>
      </c>
      <c r="H15" s="268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404" t="s">
        <v>6370</v>
      </c>
      <c r="E17" s="398" t="s">
        <v>6371</v>
      </c>
      <c r="F17" s="96" t="s">
        <v>6415</v>
      </c>
      <c r="G17" s="42">
        <f>G15+3</f>
        <v>45398</v>
      </c>
      <c r="H17" s="166" t="s">
        <v>6155</v>
      </c>
      <c r="I17" s="36"/>
      <c r="J17" s="36"/>
      <c r="K17" s="36"/>
      <c r="L17" s="36"/>
    </row>
    <row r="18" spans="2:12" s="1" customFormat="1" ht="13.5" customHeight="1" x14ac:dyDescent="0.3">
      <c r="B18" s="251"/>
      <c r="C18" s="95" t="s">
        <v>7</v>
      </c>
      <c r="D18" s="404" t="s">
        <v>6422</v>
      </c>
      <c r="E18" s="398" t="s">
        <v>6392</v>
      </c>
      <c r="F18" s="96" t="s">
        <v>6423</v>
      </c>
      <c r="G18" s="42">
        <f>G17</f>
        <v>45398</v>
      </c>
      <c r="H18" s="321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6393</v>
      </c>
      <c r="E19" s="398" t="s">
        <v>6431</v>
      </c>
      <c r="F19" s="96" t="s">
        <v>6432</v>
      </c>
      <c r="G19" s="42">
        <f>G17</f>
        <v>45398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6444</v>
      </c>
      <c r="E20" s="405" t="s">
        <v>6445</v>
      </c>
      <c r="F20" s="406" t="s">
        <v>6446</v>
      </c>
      <c r="G20" s="42">
        <f>G21</f>
        <v>45399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6447</v>
      </c>
      <c r="E21" s="405" t="s">
        <v>30</v>
      </c>
      <c r="F21" s="96" t="s">
        <v>6448</v>
      </c>
      <c r="G21" s="42">
        <f>G17+1</f>
        <v>45399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JPY154.27-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13" t="s">
        <v>6449</v>
      </c>
      <c r="E23" s="413" t="s">
        <v>6468</v>
      </c>
      <c r="F23" s="111" t="s">
        <v>6469</v>
      </c>
      <c r="G23" s="34">
        <f>G15+7</f>
        <v>45402</v>
      </c>
      <c r="H23" s="265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391" t="s">
        <v>6316</v>
      </c>
      <c r="E26" s="392" t="s">
        <v>6317</v>
      </c>
      <c r="F26" s="152" t="s">
        <v>6318</v>
      </c>
      <c r="G26" s="42">
        <v>45391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97" t="s">
        <v>6329</v>
      </c>
      <c r="E27" s="398" t="s">
        <v>6330</v>
      </c>
      <c r="F27" s="96" t="s">
        <v>6331</v>
      </c>
      <c r="G27" s="42">
        <f>+G26+2</f>
        <v>45393</v>
      </c>
      <c r="H27" s="255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97" t="s">
        <v>6353</v>
      </c>
      <c r="E28" s="398" t="s">
        <v>6351</v>
      </c>
      <c r="F28" s="96" t="s">
        <v>6352</v>
      </c>
      <c r="G28" s="42">
        <f>G27+2</f>
        <v>45395</v>
      </c>
      <c r="H28" s="248" t="s">
        <v>6361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25" customHeight="1" x14ac:dyDescent="0.25">
      <c r="B30" s="251"/>
      <c r="C30" s="85" t="s">
        <v>17</v>
      </c>
      <c r="D30" s="397" t="s">
        <v>6367</v>
      </c>
      <c r="E30" s="398" t="s">
        <v>6368</v>
      </c>
      <c r="F30" s="96" t="s">
        <v>6369</v>
      </c>
      <c r="G30" s="42">
        <f>+G28+1</f>
        <v>45396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6383</v>
      </c>
      <c r="E31" s="398" t="s">
        <v>6384</v>
      </c>
      <c r="F31" s="96" t="s">
        <v>6385</v>
      </c>
      <c r="G31" s="42">
        <f>G30+1</f>
        <v>45397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6380</v>
      </c>
      <c r="E32" s="398" t="s">
        <v>6381</v>
      </c>
      <c r="F32" s="96" t="s">
        <v>6382</v>
      </c>
      <c r="G32" s="42">
        <f>G33</f>
        <v>45398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6427</v>
      </c>
      <c r="E33" s="398" t="s">
        <v>6426</v>
      </c>
      <c r="F33" s="96" t="s">
        <v>6428</v>
      </c>
      <c r="G33" s="42">
        <f>G31+1</f>
        <v>45398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6424</v>
      </c>
      <c r="E34" s="398" t="s">
        <v>6425</v>
      </c>
      <c r="F34" s="96" t="s">
        <v>6418</v>
      </c>
      <c r="G34" s="42">
        <f>G33+1</f>
        <v>45399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6365</v>
      </c>
      <c r="E35" s="409" t="s">
        <v>6366</v>
      </c>
      <c r="F35" s="96" t="s">
        <v>6365</v>
      </c>
      <c r="G35" s="42">
        <f>G34+1</f>
        <v>45400</v>
      </c>
      <c r="H35" s="255" t="s">
        <v>6363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7" t="s">
        <v>6365</v>
      </c>
      <c r="E37" s="409" t="s">
        <v>6365</v>
      </c>
      <c r="F37" s="96" t="s">
        <v>6365</v>
      </c>
      <c r="G37" s="133">
        <f>G38-1</f>
        <v>45405</v>
      </c>
      <c r="H37" s="163" t="s">
        <v>6410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JPY154.27-</v>
      </c>
      <c r="C38" s="85" t="s">
        <v>16</v>
      </c>
      <c r="D38" s="397" t="s">
        <v>6433</v>
      </c>
      <c r="E38" s="398" t="s">
        <v>6434</v>
      </c>
      <c r="F38" s="96" t="s">
        <v>6435</v>
      </c>
      <c r="G38" s="42">
        <f>G34+7</f>
        <v>45406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43" t="s">
        <v>9</v>
      </c>
      <c r="D39" s="399" t="s">
        <v>6365</v>
      </c>
      <c r="E39" s="417" t="s">
        <v>6365</v>
      </c>
      <c r="F39" s="245" t="s">
        <v>6365</v>
      </c>
      <c r="G39" s="76">
        <f>G38+3</f>
        <v>45409</v>
      </c>
      <c r="H39" s="164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45404.354166666664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5971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tr">
        <f>IF(WK14・2024!D13="","",WK14・2024!D13)</f>
        <v>1130/09</v>
      </c>
      <c r="E5" s="403" t="s">
        <v>6319</v>
      </c>
      <c r="F5" s="103" t="s">
        <v>6320</v>
      </c>
      <c r="G5" s="33">
        <v>45391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404" t="s">
        <v>6341</v>
      </c>
      <c r="E7" s="405" t="s">
        <v>6341</v>
      </c>
      <c r="F7" s="406" t="s">
        <v>6323</v>
      </c>
      <c r="G7" s="42">
        <f>G5+2</f>
        <v>45393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6340</v>
      </c>
      <c r="E8" s="398" t="s">
        <v>6334</v>
      </c>
      <c r="F8" s="96" t="s">
        <v>6348</v>
      </c>
      <c r="G8" s="42">
        <f>G7+1</f>
        <v>45394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6347</v>
      </c>
      <c r="E9" s="398" t="s">
        <v>6335</v>
      </c>
      <c r="F9" s="96" t="s">
        <v>6360</v>
      </c>
      <c r="G9" s="42">
        <f>G8</f>
        <v>45394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6357</v>
      </c>
      <c r="E10" s="398" t="s">
        <v>6358</v>
      </c>
      <c r="F10" s="96" t="s">
        <v>6359</v>
      </c>
      <c r="G10" s="42">
        <f>G11</f>
        <v>45395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6354</v>
      </c>
      <c r="E11" s="398" t="s">
        <v>6355</v>
      </c>
      <c r="F11" s="96" t="s">
        <v>6356</v>
      </c>
      <c r="G11" s="42">
        <f>G9+1</f>
        <v>45395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6255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14" t="s">
        <v>6386</v>
      </c>
      <c r="E13" s="413" t="s">
        <v>6387</v>
      </c>
      <c r="F13" s="111" t="s">
        <v>6388</v>
      </c>
      <c r="G13" s="34">
        <f>G5+7</f>
        <v>45398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6296</v>
      </c>
      <c r="E15" s="403" t="s">
        <v>6297</v>
      </c>
      <c r="F15" s="103" t="s">
        <v>6298</v>
      </c>
      <c r="G15" s="33">
        <v>45388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404" t="s">
        <v>6311</v>
      </c>
      <c r="E17" s="398" t="s">
        <v>6321</v>
      </c>
      <c r="F17" s="96" t="s">
        <v>6322</v>
      </c>
      <c r="G17" s="42">
        <f>G15+3</f>
        <v>45391</v>
      </c>
      <c r="H17" s="166" t="s">
        <v>6155</v>
      </c>
      <c r="I17" s="36"/>
      <c r="J17" s="36"/>
      <c r="K17" s="36"/>
      <c r="L17" s="36"/>
    </row>
    <row r="18" spans="2:12" s="1" customFormat="1" ht="13.5" customHeight="1" x14ac:dyDescent="0.3">
      <c r="B18" s="251"/>
      <c r="C18" s="95" t="s">
        <v>7</v>
      </c>
      <c r="D18" s="404" t="s">
        <v>6324</v>
      </c>
      <c r="E18" s="398" t="s">
        <v>6325</v>
      </c>
      <c r="F18" s="96" t="s">
        <v>6310</v>
      </c>
      <c r="G18" s="42">
        <f>G17</f>
        <v>45391</v>
      </c>
      <c r="H18" s="321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6332</v>
      </c>
      <c r="E19" s="398" t="s">
        <v>6333</v>
      </c>
      <c r="F19" s="96" t="s">
        <v>6308</v>
      </c>
      <c r="G19" s="42">
        <f>G17</f>
        <v>45391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6263</v>
      </c>
      <c r="D20" s="404" t="s">
        <v>6342</v>
      </c>
      <c r="E20" s="405" t="s">
        <v>6343</v>
      </c>
      <c r="F20" s="96" t="s">
        <v>6344</v>
      </c>
      <c r="G20" s="42">
        <f>G17+1</f>
        <v>45392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6309</v>
      </c>
      <c r="E21" s="405" t="s">
        <v>6345</v>
      </c>
      <c r="F21" s="406" t="s">
        <v>6346</v>
      </c>
      <c r="G21" s="42">
        <f>G20</f>
        <v>45392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408" t="str">
        <f>$B$12</f>
        <v>USD: JPY152.29-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13" t="s">
        <v>6389</v>
      </c>
      <c r="E23" s="413" t="s">
        <v>6390</v>
      </c>
      <c r="F23" s="111" t="s">
        <v>6391</v>
      </c>
      <c r="G23" s="34">
        <f>G15+7</f>
        <v>45395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tr">
        <f>IF(WK13・2024!D37="","",WK13・2024!D37)</f>
        <v>1300/02</v>
      </c>
      <c r="E26" s="392" t="str">
        <f>IF(WK13・2024!E37="","",WK13・2024!E37)</f>
        <v>1503/02</v>
      </c>
      <c r="F26" s="152" t="str">
        <f>IF(WK13・2024!F37="","",WK13・2024!F37)</f>
        <v>2030/02</v>
      </c>
      <c r="G26" s="42">
        <v>45384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97" t="s">
        <v>6240</v>
      </c>
      <c r="E27" s="398" t="str">
        <f>IF(WK13・2024!E38="","",WK13・2024!E38)</f>
        <v>DIRECT</v>
      </c>
      <c r="F27" s="96" t="s">
        <v>6241</v>
      </c>
      <c r="G27" s="42">
        <f>+G26+2</f>
        <v>45386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6269</v>
      </c>
      <c r="E28" s="398" t="s">
        <v>6270</v>
      </c>
      <c r="F28" s="96" t="s">
        <v>6271</v>
      </c>
      <c r="G28" s="42">
        <f>G27+2</f>
        <v>45388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6289</v>
      </c>
      <c r="E30" s="398" t="s">
        <v>6290</v>
      </c>
      <c r="F30" s="96" t="s">
        <v>6291</v>
      </c>
      <c r="G30" s="42">
        <f>+G28+1</f>
        <v>45389</v>
      </c>
      <c r="H30" s="278" t="s">
        <v>6313</v>
      </c>
      <c r="I30" s="36"/>
      <c r="J30" s="36"/>
      <c r="K30" s="36"/>
      <c r="L30" s="36"/>
    </row>
    <row r="31" spans="2:12" s="1" customFormat="1" ht="12.65" customHeight="1" x14ac:dyDescent="0.25">
      <c r="B31" s="24"/>
      <c r="C31" s="85" t="s">
        <v>7</v>
      </c>
      <c r="D31" s="397" t="s">
        <v>6305</v>
      </c>
      <c r="E31" s="398" t="s">
        <v>6306</v>
      </c>
      <c r="F31" s="96" t="s">
        <v>6307</v>
      </c>
      <c r="G31" s="42">
        <f>G32</f>
        <v>45391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97" t="s">
        <v>6303</v>
      </c>
      <c r="E32" s="398" t="s">
        <v>6314</v>
      </c>
      <c r="F32" s="96" t="s">
        <v>6315</v>
      </c>
      <c r="G32" s="42">
        <f>G33+1</f>
        <v>45391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6326</v>
      </c>
      <c r="E33" s="398" t="s">
        <v>6327</v>
      </c>
      <c r="F33" s="96" t="s">
        <v>6328</v>
      </c>
      <c r="G33" s="42">
        <f>G30+1</f>
        <v>45390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6336</v>
      </c>
      <c r="E34" s="398" t="s">
        <v>6337</v>
      </c>
      <c r="F34" s="96" t="s">
        <v>6338</v>
      </c>
      <c r="G34" s="42">
        <f>G32+1</f>
        <v>45392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6339</v>
      </c>
      <c r="E35" s="409" t="s">
        <v>6349</v>
      </c>
      <c r="F35" s="96" t="s">
        <v>6350</v>
      </c>
      <c r="G35" s="42">
        <f>G34+1</f>
        <v>45393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6429</v>
      </c>
      <c r="E37" s="392" t="s">
        <v>6430</v>
      </c>
      <c r="F37" s="152" t="s">
        <v>6412</v>
      </c>
      <c r="G37" s="133">
        <f>G38-1</f>
        <v>45398</v>
      </c>
      <c r="H37" s="163" t="s">
        <v>6399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JPY152.29-</v>
      </c>
      <c r="C38" s="85" t="s">
        <v>16</v>
      </c>
      <c r="D38" s="397" t="s">
        <v>6413</v>
      </c>
      <c r="E38" s="398" t="s">
        <v>6414</v>
      </c>
      <c r="F38" s="96" t="s">
        <v>6443</v>
      </c>
      <c r="G38" s="42">
        <f>G34+7</f>
        <v>45399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43" t="s">
        <v>9</v>
      </c>
      <c r="D39" s="399" t="s">
        <v>6440</v>
      </c>
      <c r="E39" s="418" t="s">
        <v>6441</v>
      </c>
      <c r="F39" s="245" t="s">
        <v>6442</v>
      </c>
      <c r="G39" s="76">
        <f>G38+3</f>
        <v>45402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45392.354166666664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5968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">
        <v>6233</v>
      </c>
      <c r="E5" s="403" t="s">
        <v>6234</v>
      </c>
      <c r="F5" s="103" t="s">
        <v>6235</v>
      </c>
      <c r="G5" s="33">
        <v>45384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404" t="s">
        <v>6252</v>
      </c>
      <c r="E7" s="405" t="s">
        <v>6253</v>
      </c>
      <c r="F7" s="406" t="s">
        <v>6254</v>
      </c>
      <c r="G7" s="42">
        <f>G5+2</f>
        <v>45386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6276</v>
      </c>
      <c r="E8" s="398" t="s">
        <v>6275</v>
      </c>
      <c r="F8" s="96" t="s">
        <v>6277</v>
      </c>
      <c r="G8" s="42">
        <f>G9</f>
        <v>45387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6286</v>
      </c>
      <c r="E9" s="398" t="s">
        <v>6287</v>
      </c>
      <c r="F9" s="96" t="s">
        <v>6288</v>
      </c>
      <c r="G9" s="42">
        <f>G7+1</f>
        <v>45387</v>
      </c>
      <c r="H9" s="163" t="s">
        <v>5488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6281</v>
      </c>
      <c r="E10" s="398" t="s">
        <v>6282</v>
      </c>
      <c r="F10" s="96" t="s">
        <v>6283</v>
      </c>
      <c r="G10" s="42">
        <f>G11</f>
        <v>45388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6266</v>
      </c>
      <c r="D11" s="397" t="s">
        <v>6278</v>
      </c>
      <c r="E11" s="398" t="s">
        <v>6279</v>
      </c>
      <c r="F11" s="96" t="s">
        <v>6280</v>
      </c>
      <c r="G11" s="42">
        <f>G8+1</f>
        <v>45388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6211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6212</v>
      </c>
      <c r="C13" s="94" t="s">
        <v>481</v>
      </c>
      <c r="D13" s="414" t="s">
        <v>6302</v>
      </c>
      <c r="E13" s="388"/>
      <c r="F13" s="57"/>
      <c r="G13" s="34">
        <f>G5+7</f>
        <v>45391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6222</v>
      </c>
      <c r="E15" s="403" t="s">
        <v>6223</v>
      </c>
      <c r="F15" s="103" t="s">
        <v>6224</v>
      </c>
      <c r="G15" s="33">
        <v>45381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25" customHeight="1" x14ac:dyDescent="0.25">
      <c r="B17" s="26" t="s">
        <v>5969</v>
      </c>
      <c r="C17" s="85" t="s">
        <v>8</v>
      </c>
      <c r="D17" s="404" t="s">
        <v>6246</v>
      </c>
      <c r="E17" s="398" t="s">
        <v>6231</v>
      </c>
      <c r="F17" s="96" t="s">
        <v>6247</v>
      </c>
      <c r="G17" s="42">
        <f>G18</f>
        <v>45384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404" t="s">
        <v>6257</v>
      </c>
      <c r="E18" s="398" t="s">
        <v>6258</v>
      </c>
      <c r="F18" s="96" t="s">
        <v>6259</v>
      </c>
      <c r="G18" s="42">
        <f>G15+3</f>
        <v>45384</v>
      </c>
      <c r="H18" s="166" t="s">
        <v>6155</v>
      </c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404" t="s">
        <v>6260</v>
      </c>
      <c r="E19" s="398" t="s">
        <v>6261</v>
      </c>
      <c r="F19" s="96" t="s">
        <v>6262</v>
      </c>
      <c r="G19" s="42">
        <f>G18</f>
        <v>45384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6292</v>
      </c>
      <c r="E20" s="405" t="s">
        <v>6293</v>
      </c>
      <c r="F20" s="96" t="s">
        <v>6294</v>
      </c>
      <c r="G20" s="42">
        <f>G18+1</f>
        <v>45385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6272</v>
      </c>
      <c r="E21" s="405" t="s">
        <v>6273</v>
      </c>
      <c r="F21" s="406" t="s">
        <v>6274</v>
      </c>
      <c r="G21" s="42">
        <f>G20</f>
        <v>45385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USD@JPY152.48-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13" t="s">
        <v>6299</v>
      </c>
      <c r="E23" s="413" t="s">
        <v>6300</v>
      </c>
      <c r="F23" s="111" t="s">
        <v>6301</v>
      </c>
      <c r="G23" s="34">
        <f>G15+7</f>
        <v>45388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391" t="s">
        <v>6166</v>
      </c>
      <c r="E26" s="392" t="s">
        <v>6167</v>
      </c>
      <c r="F26" s="152" t="s">
        <v>6168</v>
      </c>
      <c r="G26" s="42">
        <v>45377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97" t="s">
        <v>6186</v>
      </c>
      <c r="E27" s="398" t="s">
        <v>6187</v>
      </c>
      <c r="F27" s="96" t="s">
        <v>6185</v>
      </c>
      <c r="G27" s="42">
        <f>+G26+2</f>
        <v>45379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6208</v>
      </c>
      <c r="E28" s="398" t="s">
        <v>6209</v>
      </c>
      <c r="F28" s="96" t="s">
        <v>6210</v>
      </c>
      <c r="G28" s="42">
        <f>G27+2</f>
        <v>45381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6219</v>
      </c>
      <c r="E30" s="398" t="s">
        <v>6220</v>
      </c>
      <c r="F30" s="96" t="s">
        <v>6221</v>
      </c>
      <c r="G30" s="42">
        <f>+G28+1</f>
        <v>45382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6236</v>
      </c>
      <c r="E31" s="398" t="s">
        <v>6237</v>
      </c>
      <c r="F31" s="96" t="s">
        <v>6238</v>
      </c>
      <c r="G31" s="42">
        <f>G30+1</f>
        <v>45383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6225</v>
      </c>
      <c r="E32" s="398" t="s">
        <v>6243</v>
      </c>
      <c r="F32" s="96" t="s">
        <v>6244</v>
      </c>
      <c r="G32" s="42">
        <f>G33</f>
        <v>45384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6249</v>
      </c>
      <c r="E33" s="398" t="s">
        <v>6250</v>
      </c>
      <c r="F33" s="96" t="s">
        <v>6251</v>
      </c>
      <c r="G33" s="42">
        <f>G31+1</f>
        <v>45384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6264</v>
      </c>
      <c r="E34" s="398" t="s">
        <v>6232</v>
      </c>
      <c r="F34" s="96" t="s">
        <v>6265</v>
      </c>
      <c r="G34" s="42">
        <f>G33+1</f>
        <v>45385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6284</v>
      </c>
      <c r="E35" s="409" t="s">
        <v>6248</v>
      </c>
      <c r="F35" s="96" t="s">
        <v>6285</v>
      </c>
      <c r="G35" s="42">
        <f>G34+1</f>
        <v>45386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6304</v>
      </c>
      <c r="E37" s="394"/>
      <c r="F37" s="132"/>
      <c r="G37" s="133">
        <f>G38-1</f>
        <v>45391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USD@JPY152.48-</v>
      </c>
      <c r="C38" s="50" t="s">
        <v>16</v>
      </c>
      <c r="D38" s="387"/>
      <c r="E38" s="384"/>
      <c r="F38" s="58"/>
      <c r="G38" s="42">
        <f>G34+7</f>
        <v>45392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95"/>
      <c r="E39" s="396"/>
      <c r="F39" s="48"/>
      <c r="G39" s="76">
        <f>G38+3</f>
        <v>45395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45390.354166666664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774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">
        <v>6153</v>
      </c>
      <c r="E5" s="403" t="s">
        <v>6149</v>
      </c>
      <c r="F5" s="103" t="s">
        <v>6163</v>
      </c>
      <c r="G5" s="33">
        <v>45377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404" t="s">
        <v>6189</v>
      </c>
      <c r="E7" s="405" t="s">
        <v>6189</v>
      </c>
      <c r="F7" s="406" t="s">
        <v>6188</v>
      </c>
      <c r="G7" s="42">
        <f>G5+2</f>
        <v>45379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6200</v>
      </c>
      <c r="E8" s="398" t="s">
        <v>6201</v>
      </c>
      <c r="F8" s="96" t="s">
        <v>6202</v>
      </c>
      <c r="G8" s="42">
        <f>G7+1</f>
        <v>45380</v>
      </c>
      <c r="H8" s="163" t="s">
        <v>6177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397" t="s">
        <v>6197</v>
      </c>
      <c r="E9" s="398" t="s">
        <v>6198</v>
      </c>
      <c r="F9" s="96" t="s">
        <v>6199</v>
      </c>
      <c r="G9" s="42">
        <f>G11</f>
        <v>45381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</v>
      </c>
      <c r="D10" s="397" t="s">
        <v>6193</v>
      </c>
      <c r="E10" s="398" t="s">
        <v>6194</v>
      </c>
      <c r="F10" s="96" t="s">
        <v>6195</v>
      </c>
      <c r="G10" s="42">
        <f>G8</f>
        <v>45380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6191</v>
      </c>
      <c r="E11" s="398" t="s">
        <v>6192</v>
      </c>
      <c r="F11" s="96" t="s">
        <v>6196</v>
      </c>
      <c r="G11" s="42">
        <f>G10+1</f>
        <v>45381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6125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1" t="s">
        <v>6126</v>
      </c>
      <c r="C13" s="94" t="s">
        <v>6190</v>
      </c>
      <c r="D13" s="414" t="s">
        <v>6226</v>
      </c>
      <c r="E13" s="388"/>
      <c r="F13" s="57"/>
      <c r="G13" s="34">
        <f>G5+7</f>
        <v>45384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6139</v>
      </c>
      <c r="E15" s="403" t="s">
        <v>6146</v>
      </c>
      <c r="F15" s="103" t="s">
        <v>6147</v>
      </c>
      <c r="G15" s="33">
        <v>45374</v>
      </c>
      <c r="H15" s="268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5859</v>
      </c>
      <c r="C17" s="85" t="s">
        <v>26</v>
      </c>
      <c r="D17" s="404" t="s">
        <v>6173</v>
      </c>
      <c r="E17" s="405" t="s">
        <v>6172</v>
      </c>
      <c r="F17" s="406" t="s">
        <v>6171</v>
      </c>
      <c r="G17" s="42">
        <f>G18</f>
        <v>45378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404" t="s">
        <v>6169</v>
      </c>
      <c r="E18" s="405" t="s">
        <v>6161</v>
      </c>
      <c r="F18" s="96" t="s">
        <v>6178</v>
      </c>
      <c r="G18" s="42">
        <f>G20+1</f>
        <v>45378</v>
      </c>
      <c r="H18" s="16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6181</v>
      </c>
      <c r="E19" s="398" t="s">
        <v>6180</v>
      </c>
      <c r="F19" s="96" t="s">
        <v>6174</v>
      </c>
      <c r="G19" s="42">
        <f>G20</f>
        <v>45377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404" t="s">
        <v>6214</v>
      </c>
      <c r="E20" s="398" t="s">
        <v>6213</v>
      </c>
      <c r="F20" s="96" t="s">
        <v>6215</v>
      </c>
      <c r="G20" s="42">
        <f>G15+3</f>
        <v>45377</v>
      </c>
      <c r="H20" s="166"/>
      <c r="I20" s="36"/>
      <c r="J20" s="36"/>
      <c r="K20" s="36"/>
      <c r="L20" s="36"/>
    </row>
    <row r="21" spans="2:12" s="1" customFormat="1" ht="13.25" customHeight="1" x14ac:dyDescent="0.3">
      <c r="B21" s="251"/>
      <c r="C21" s="95" t="s">
        <v>7</v>
      </c>
      <c r="D21" s="404" t="s">
        <v>6176</v>
      </c>
      <c r="E21" s="398" t="s">
        <v>6295</v>
      </c>
      <c r="F21" s="96" t="s">
        <v>6207</v>
      </c>
      <c r="G21" s="42">
        <f>G20</f>
        <v>45377</v>
      </c>
      <c r="H21" s="321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USD@JPY152.61-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13" t="s">
        <v>6216</v>
      </c>
      <c r="E23" s="413" t="s">
        <v>6217</v>
      </c>
      <c r="F23" s="111" t="s">
        <v>6218</v>
      </c>
      <c r="G23" s="34">
        <f>G15+7</f>
        <v>45381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">
        <v>6106</v>
      </c>
      <c r="E26" s="392" t="s">
        <v>6107</v>
      </c>
      <c r="F26" s="152" t="s">
        <v>6108</v>
      </c>
      <c r="G26" s="42">
        <v>45370</v>
      </c>
      <c r="H26" s="172"/>
      <c r="I26" s="36"/>
      <c r="J26" s="36"/>
      <c r="K26" s="36"/>
      <c r="L26" s="36"/>
    </row>
    <row r="27" spans="2:12" s="1" customFormat="1" ht="28.25" customHeight="1" x14ac:dyDescent="0.25">
      <c r="B27" s="26" t="s">
        <v>5860</v>
      </c>
      <c r="C27" s="104" t="s">
        <v>16</v>
      </c>
      <c r="D27" s="397" t="s">
        <v>6120</v>
      </c>
      <c r="E27" s="398" t="s">
        <v>6112</v>
      </c>
      <c r="F27" s="96" t="s">
        <v>6136</v>
      </c>
      <c r="G27" s="42">
        <f>+G26+2</f>
        <v>45372</v>
      </c>
      <c r="H27" s="410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6143</v>
      </c>
      <c r="E28" s="398" t="s">
        <v>6144</v>
      </c>
      <c r="F28" s="96" t="s">
        <v>6145</v>
      </c>
      <c r="G28" s="42">
        <f>G27+2</f>
        <v>45374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6150</v>
      </c>
      <c r="E30" s="398" t="s">
        <v>6149</v>
      </c>
      <c r="F30" s="96" t="s">
        <v>6160</v>
      </c>
      <c r="G30" s="42">
        <f>+G28+1</f>
        <v>45375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6162</v>
      </c>
      <c r="E31" s="398" t="s">
        <v>6159</v>
      </c>
      <c r="F31" s="96" t="s">
        <v>6170</v>
      </c>
      <c r="G31" s="42">
        <f>G32+1</f>
        <v>45377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6164</v>
      </c>
      <c r="E32" s="398" t="s">
        <v>6165</v>
      </c>
      <c r="F32" s="96" t="s">
        <v>6179</v>
      </c>
      <c r="G32" s="42">
        <f>G30+1</f>
        <v>45376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97" t="s">
        <v>6184</v>
      </c>
      <c r="E33" s="398" t="s">
        <v>6183</v>
      </c>
      <c r="F33" s="96" t="s">
        <v>6182</v>
      </c>
      <c r="G33" s="42">
        <f>G31</f>
        <v>45377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6205</v>
      </c>
      <c r="E34" s="398" t="s">
        <v>6175</v>
      </c>
      <c r="F34" s="96" t="s">
        <v>6206</v>
      </c>
      <c r="G34" s="42">
        <f>G31+1</f>
        <v>45378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6203</v>
      </c>
      <c r="E35" s="409" t="s">
        <v>6203</v>
      </c>
      <c r="F35" s="96" t="s">
        <v>6204</v>
      </c>
      <c r="G35" s="42">
        <f>G34+1</f>
        <v>45379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6227</v>
      </c>
      <c r="E37" s="392" t="s">
        <v>6228</v>
      </c>
      <c r="F37" s="152" t="s">
        <v>6229</v>
      </c>
      <c r="G37" s="133">
        <f>G38-1</f>
        <v>45384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USD@JPY152.61-</v>
      </c>
      <c r="C38" s="85" t="s">
        <v>16</v>
      </c>
      <c r="D38" s="397" t="s">
        <v>6239</v>
      </c>
      <c r="E38" s="398" t="s">
        <v>6230</v>
      </c>
      <c r="F38" s="96" t="s">
        <v>6242</v>
      </c>
      <c r="G38" s="42">
        <f>G34+7</f>
        <v>45385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9" t="s">
        <v>9</v>
      </c>
      <c r="D39" s="415" t="s">
        <v>6267</v>
      </c>
      <c r="E39" s="416" t="s">
        <v>6268</v>
      </c>
      <c r="F39" s="222" t="s">
        <v>6245</v>
      </c>
      <c r="G39" s="76">
        <f>G38+3</f>
        <v>45388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0</v>
      </c>
      <c r="C1" s="591"/>
      <c r="D1" s="9"/>
      <c r="E1" s="9"/>
      <c r="F1" s="9"/>
      <c r="G1" s="9"/>
      <c r="H1" s="9"/>
      <c r="I1" s="592">
        <v>45757.520833333336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3126</v>
      </c>
      <c r="C2" s="593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4" t="s">
        <v>12</v>
      </c>
      <c r="E4" s="595"/>
      <c r="F4" s="594" t="s">
        <v>13</v>
      </c>
      <c r="G4" s="595"/>
      <c r="H4" s="596" t="s">
        <v>2</v>
      </c>
      <c r="I4" s="59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9794</v>
      </c>
      <c r="E5" s="522">
        <v>45747</v>
      </c>
      <c r="F5" s="519" t="s">
        <v>9185</v>
      </c>
      <c r="G5" s="520">
        <v>45748</v>
      </c>
      <c r="H5" s="403" t="s">
        <v>9798</v>
      </c>
      <c r="I5" s="520">
        <v>45749</v>
      </c>
      <c r="J5" s="33">
        <v>45748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97" t="s">
        <v>9802</v>
      </c>
      <c r="E8" s="523">
        <v>45750</v>
      </c>
      <c r="F8" s="397" t="s">
        <v>9129</v>
      </c>
      <c r="G8" s="523">
        <v>45751</v>
      </c>
      <c r="H8" s="397" t="s">
        <v>9131</v>
      </c>
      <c r="I8" s="535">
        <v>45751</v>
      </c>
      <c r="J8" s="42">
        <f>J5+2</f>
        <v>45750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9808</v>
      </c>
      <c r="E9" s="517">
        <v>45751</v>
      </c>
      <c r="F9" s="397" t="s">
        <v>9245</v>
      </c>
      <c r="G9" s="517">
        <v>45752</v>
      </c>
      <c r="H9" s="397" t="s">
        <v>9328</v>
      </c>
      <c r="I9" s="518">
        <v>45752</v>
      </c>
      <c r="J9" s="42">
        <f>J8+1</f>
        <v>45751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9413</v>
      </c>
      <c r="E10" s="524">
        <v>45752</v>
      </c>
      <c r="F10" s="397" t="s">
        <v>9297</v>
      </c>
      <c r="G10" s="524">
        <v>45752</v>
      </c>
      <c r="H10" s="397" t="s">
        <v>9809</v>
      </c>
      <c r="I10" s="518">
        <v>45752</v>
      </c>
      <c r="J10" s="42">
        <f>J9</f>
        <v>45751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9810</v>
      </c>
      <c r="E11" s="524">
        <v>45752</v>
      </c>
      <c r="F11" s="422" t="s">
        <v>9156</v>
      </c>
      <c r="G11" s="524">
        <v>45752</v>
      </c>
      <c r="H11" s="422" t="s">
        <v>9812</v>
      </c>
      <c r="I11" s="525">
        <v>45752</v>
      </c>
      <c r="J11" s="42">
        <f>J12</f>
        <v>45752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9742</v>
      </c>
      <c r="E12" s="524">
        <v>45753</v>
      </c>
      <c r="F12" s="422" t="s">
        <v>9813</v>
      </c>
      <c r="G12" s="524">
        <v>45753</v>
      </c>
      <c r="H12" s="422" t="s">
        <v>9814</v>
      </c>
      <c r="I12" s="525">
        <v>45753</v>
      </c>
      <c r="J12" s="42">
        <f>J10+1</f>
        <v>45752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9575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9786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9787</v>
      </c>
      <c r="C15" s="55" t="s">
        <v>481</v>
      </c>
      <c r="D15" s="526" t="s">
        <v>9413</v>
      </c>
      <c r="E15" s="527">
        <v>45755</v>
      </c>
      <c r="F15" s="526"/>
      <c r="G15" s="528"/>
      <c r="H15" s="396"/>
      <c r="I15" s="529"/>
      <c r="J15" s="34">
        <f>J5+7</f>
        <v>45755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402" t="s">
        <v>9287</v>
      </c>
      <c r="E17" s="515">
        <v>45744</v>
      </c>
      <c r="F17" s="402" t="s">
        <v>9648</v>
      </c>
      <c r="G17" s="552">
        <v>45745</v>
      </c>
      <c r="H17" s="553" t="s">
        <v>9682</v>
      </c>
      <c r="I17" s="552">
        <v>45745</v>
      </c>
      <c r="J17" s="33">
        <v>45745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9581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50"/>
      <c r="C20" s="95" t="s">
        <v>5</v>
      </c>
      <c r="D20" s="397" t="s">
        <v>2149</v>
      </c>
      <c r="E20" s="523">
        <v>45747</v>
      </c>
      <c r="F20" s="397" t="s">
        <v>9670</v>
      </c>
      <c r="G20" s="518">
        <v>45748</v>
      </c>
      <c r="H20" s="398" t="s">
        <v>9297</v>
      </c>
      <c r="I20" s="518">
        <v>45748</v>
      </c>
      <c r="J20" s="42">
        <f>J17+3</f>
        <v>45748</v>
      </c>
      <c r="K20" s="253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97" t="s">
        <v>9111</v>
      </c>
      <c r="E21" s="523">
        <v>45748</v>
      </c>
      <c r="F21" s="397" t="s">
        <v>9292</v>
      </c>
      <c r="G21" s="518">
        <v>45748</v>
      </c>
      <c r="H21" s="398" t="s">
        <v>9796</v>
      </c>
      <c r="I21" s="518">
        <v>45748</v>
      </c>
      <c r="J21" s="42">
        <f>J20</f>
        <v>45748</v>
      </c>
      <c r="K21" s="255" t="s">
        <v>9045</v>
      </c>
      <c r="L21" s="36"/>
      <c r="M21" s="36"/>
      <c r="N21" s="36"/>
      <c r="O21" s="36"/>
    </row>
    <row r="22" spans="2:15" s="1" customFormat="1" ht="13" customHeight="1" x14ac:dyDescent="0.25">
      <c r="B22" s="550"/>
      <c r="C22" s="85" t="s">
        <v>8</v>
      </c>
      <c r="D22" s="397" t="s">
        <v>9797</v>
      </c>
      <c r="E22" s="523">
        <v>45748</v>
      </c>
      <c r="F22" s="397" t="s">
        <v>9530</v>
      </c>
      <c r="G22" s="518">
        <v>45749</v>
      </c>
      <c r="H22" s="398" t="s">
        <v>9795</v>
      </c>
      <c r="I22" s="518">
        <v>45749</v>
      </c>
      <c r="J22" s="42">
        <f>J20</f>
        <v>45748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26</v>
      </c>
      <c r="D23" s="397" t="s">
        <v>9522</v>
      </c>
      <c r="E23" s="523">
        <v>45749</v>
      </c>
      <c r="F23" s="397" t="s">
        <v>9284</v>
      </c>
      <c r="G23" s="535">
        <v>45749</v>
      </c>
      <c r="H23" s="398" t="s">
        <v>9731</v>
      </c>
      <c r="I23" s="535">
        <v>45749</v>
      </c>
      <c r="J23" s="42">
        <f>J24</f>
        <v>45749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7" t="s">
        <v>9184</v>
      </c>
      <c r="E24" s="523">
        <v>45749</v>
      </c>
      <c r="F24" s="397" t="s">
        <v>9266</v>
      </c>
      <c r="G24" s="535">
        <v>45750</v>
      </c>
      <c r="H24" s="398" t="s">
        <v>9737</v>
      </c>
      <c r="I24" s="518">
        <v>45750</v>
      </c>
      <c r="J24" s="42">
        <f>J21+1</f>
        <v>45749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JPY151.58-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13" t="s">
        <v>9605</v>
      </c>
      <c r="E27" s="539">
        <v>45752</v>
      </c>
      <c r="F27" s="414" t="s">
        <v>9231</v>
      </c>
      <c r="G27" s="540">
        <v>45752</v>
      </c>
      <c r="H27" s="413" t="s">
        <v>9817</v>
      </c>
      <c r="I27" s="540">
        <v>45752</v>
      </c>
      <c r="J27" s="34">
        <f>J17+7</f>
        <v>45752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391" t="s">
        <v>9493</v>
      </c>
      <c r="E30" s="514">
        <v>45740</v>
      </c>
      <c r="F30" s="391" t="s">
        <v>9783</v>
      </c>
      <c r="G30" s="516">
        <v>45741</v>
      </c>
      <c r="H30" s="392" t="s">
        <v>9784</v>
      </c>
      <c r="I30" s="516">
        <v>45742</v>
      </c>
      <c r="J30" s="42">
        <v>45741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97" t="s">
        <v>9788</v>
      </c>
      <c r="E31" s="517">
        <v>45742</v>
      </c>
      <c r="F31" s="397" t="s">
        <v>9789</v>
      </c>
      <c r="G31" s="518">
        <v>45743</v>
      </c>
      <c r="H31" s="398" t="s">
        <v>9709</v>
      </c>
      <c r="I31" s="518">
        <v>45744</v>
      </c>
      <c r="J31" s="42">
        <f>J30+2</f>
        <v>45743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9422</v>
      </c>
      <c r="E32" s="517">
        <v>45744</v>
      </c>
      <c r="F32" s="397" t="s">
        <v>9790</v>
      </c>
      <c r="G32" s="518">
        <v>45745</v>
      </c>
      <c r="H32" s="398" t="s">
        <v>9247</v>
      </c>
      <c r="I32" s="518">
        <v>45745</v>
      </c>
      <c r="J32" s="42">
        <f>J31+2</f>
        <v>45745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9310</v>
      </c>
      <c r="E35" s="517">
        <v>45746</v>
      </c>
      <c r="F35" s="397" t="s">
        <v>9223</v>
      </c>
      <c r="G35" s="518">
        <v>45747</v>
      </c>
      <c r="H35" s="398" t="s">
        <v>9792</v>
      </c>
      <c r="I35" s="518">
        <v>45747</v>
      </c>
      <c r="J35" s="42">
        <f>J32+1</f>
        <v>45746</v>
      </c>
      <c r="K35" s="255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97" t="s">
        <v>9514</v>
      </c>
      <c r="E36" s="517">
        <v>45748</v>
      </c>
      <c r="F36" s="397" t="s">
        <v>9296</v>
      </c>
      <c r="G36" s="518">
        <v>45748</v>
      </c>
      <c r="H36" s="398" t="s">
        <v>9196</v>
      </c>
      <c r="I36" s="518">
        <v>45748</v>
      </c>
      <c r="J36" s="42">
        <f>J38</f>
        <v>45748</v>
      </c>
      <c r="K36" s="163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9286</v>
      </c>
      <c r="E37" s="517">
        <v>45748</v>
      </c>
      <c r="F37" s="397" t="s">
        <v>9336</v>
      </c>
      <c r="G37" s="518">
        <v>45748</v>
      </c>
      <c r="H37" s="398" t="s">
        <v>9310</v>
      </c>
      <c r="I37" s="518">
        <v>45748</v>
      </c>
      <c r="J37" s="42">
        <f>J35+1</f>
        <v>45747</v>
      </c>
      <c r="K37" s="255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97" t="s">
        <v>9799</v>
      </c>
      <c r="E38" s="517">
        <v>45748</v>
      </c>
      <c r="F38" s="397" t="s">
        <v>9482</v>
      </c>
      <c r="G38" s="518">
        <v>45749</v>
      </c>
      <c r="H38" s="398" t="s">
        <v>9237</v>
      </c>
      <c r="I38" s="518">
        <v>45749</v>
      </c>
      <c r="J38" s="42">
        <f>J37+1</f>
        <v>45748</v>
      </c>
      <c r="K38" s="255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9805</v>
      </c>
      <c r="E39" s="524">
        <v>45750</v>
      </c>
      <c r="F39" s="422" t="s">
        <v>9415</v>
      </c>
      <c r="G39" s="525">
        <v>45750</v>
      </c>
      <c r="H39" s="398" t="s">
        <v>9211</v>
      </c>
      <c r="I39" s="518">
        <v>45750</v>
      </c>
      <c r="J39" s="42">
        <f>J36+1</f>
        <v>45749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9306</v>
      </c>
      <c r="E40" s="517">
        <v>45751</v>
      </c>
      <c r="F40" s="557" t="s">
        <v>9811</v>
      </c>
      <c r="G40" s="543">
        <v>45751</v>
      </c>
      <c r="H40" s="398" t="s">
        <v>9323</v>
      </c>
      <c r="I40" s="518">
        <v>45751</v>
      </c>
      <c r="J40" s="42">
        <f>J39+1</f>
        <v>45750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9686</v>
      </c>
      <c r="E43" s="544">
        <v>45753</v>
      </c>
      <c r="F43" s="391" t="s">
        <v>9098</v>
      </c>
      <c r="G43" s="516">
        <v>45755</v>
      </c>
      <c r="H43" s="392" t="s">
        <v>9193</v>
      </c>
      <c r="I43" s="516">
        <v>45756</v>
      </c>
      <c r="J43" s="133">
        <f>J40+5</f>
        <v>45755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JPY151.58-</v>
      </c>
      <c r="C44" s="50" t="s">
        <v>540</v>
      </c>
      <c r="D44" s="397" t="s">
        <v>9823</v>
      </c>
      <c r="E44" s="517">
        <v>45756</v>
      </c>
      <c r="F44" s="397" t="s">
        <v>9302</v>
      </c>
      <c r="G44" s="518">
        <v>45756</v>
      </c>
      <c r="H44" s="398" t="s">
        <v>9239</v>
      </c>
      <c r="I44" s="518">
        <v>45757</v>
      </c>
      <c r="J44" s="42">
        <f>J43+1</f>
        <v>45756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95" t="s">
        <v>9829</v>
      </c>
      <c r="E45" s="572">
        <v>45757</v>
      </c>
      <c r="F45" s="395" t="s">
        <v>9830</v>
      </c>
      <c r="G45" s="529">
        <v>45758</v>
      </c>
      <c r="H45" s="396" t="s">
        <v>9831</v>
      </c>
      <c r="I45" s="529">
        <v>45758</v>
      </c>
      <c r="J45" s="76">
        <f>J44+3</f>
        <v>45759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45378.354166666664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706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">
        <v>6103</v>
      </c>
      <c r="E5" s="403" t="s">
        <v>6111</v>
      </c>
      <c r="F5" s="103" t="s">
        <v>6110</v>
      </c>
      <c r="G5" s="33">
        <v>45370</v>
      </c>
      <c r="H5" s="401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400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404" t="s">
        <v>6113</v>
      </c>
      <c r="E7" s="405" t="s">
        <v>6114</v>
      </c>
      <c r="F7" s="406" t="s">
        <v>6115</v>
      </c>
      <c r="G7" s="42">
        <f>G5+2</f>
        <v>45372</v>
      </c>
      <c r="H7" s="277" t="s">
        <v>6082</v>
      </c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6128</v>
      </c>
      <c r="E8" s="398" t="s">
        <v>6129</v>
      </c>
      <c r="F8" s="398" t="s">
        <v>6130</v>
      </c>
      <c r="G8" s="42">
        <f>G7+1</f>
        <v>45373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397" t="s">
        <v>6140</v>
      </c>
      <c r="E9" s="398" t="s">
        <v>6131</v>
      </c>
      <c r="F9" s="96" t="s">
        <v>6139</v>
      </c>
      <c r="G9" s="42">
        <f>G11</f>
        <v>45374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</v>
      </c>
      <c r="D10" s="397" t="s">
        <v>6132</v>
      </c>
      <c r="E10" s="398" t="s">
        <v>6151</v>
      </c>
      <c r="F10" s="398" t="s">
        <v>6152</v>
      </c>
      <c r="G10" s="42">
        <f>G8</f>
        <v>45373</v>
      </c>
      <c r="H10" s="166" t="s">
        <v>6025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6133</v>
      </c>
      <c r="E11" s="398" t="s">
        <v>6134</v>
      </c>
      <c r="F11" s="96" t="s">
        <v>6141</v>
      </c>
      <c r="G11" s="42">
        <f>G10+1</f>
        <v>45374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6058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14" t="s">
        <v>6154</v>
      </c>
      <c r="E13" s="388"/>
      <c r="F13" s="57"/>
      <c r="G13" s="34">
        <f>G5+7</f>
        <v>45377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6"/>
      <c r="E14" s="296"/>
      <c r="F14" s="296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6071</v>
      </c>
      <c r="E15" s="403" t="s">
        <v>6072</v>
      </c>
      <c r="F15" s="103" t="s">
        <v>6073</v>
      </c>
      <c r="G15" s="33">
        <v>45367</v>
      </c>
      <c r="H15" s="268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404" t="s">
        <v>6087</v>
      </c>
      <c r="E17" s="405" t="s">
        <v>6090</v>
      </c>
      <c r="F17" s="96" t="s">
        <v>6091</v>
      </c>
      <c r="G17" s="42">
        <f>G20+1</f>
        <v>45371</v>
      </c>
      <c r="H17" s="163" t="s">
        <v>6086</v>
      </c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26</v>
      </c>
      <c r="D18" s="404" t="s">
        <v>6088</v>
      </c>
      <c r="E18" s="405" t="s">
        <v>6116</v>
      </c>
      <c r="F18" s="406" t="s">
        <v>6089</v>
      </c>
      <c r="G18" s="42">
        <f>G17</f>
        <v>45371</v>
      </c>
      <c r="H18" s="166" t="s">
        <v>6081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6119</v>
      </c>
      <c r="E19" s="398" t="s">
        <v>6118</v>
      </c>
      <c r="F19" s="96" t="s">
        <v>6117</v>
      </c>
      <c r="G19" s="42">
        <f>G20</f>
        <v>45370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5</v>
      </c>
      <c r="D20" s="404" t="s">
        <v>6098</v>
      </c>
      <c r="E20" s="398" t="s">
        <v>6099</v>
      </c>
      <c r="F20" s="96" t="s">
        <v>6100</v>
      </c>
      <c r="G20" s="42">
        <f>G15+3</f>
        <v>45370</v>
      </c>
      <c r="H20" s="277" t="s">
        <v>6080</v>
      </c>
      <c r="I20" s="36"/>
      <c r="J20" s="36"/>
      <c r="K20" s="36"/>
      <c r="L20" s="36"/>
    </row>
    <row r="21" spans="2:12" s="1" customFormat="1" ht="13.5" customHeight="1" x14ac:dyDescent="0.3">
      <c r="B21" s="251"/>
      <c r="C21" s="95" t="s">
        <v>6104</v>
      </c>
      <c r="D21" s="404" t="s">
        <v>6101</v>
      </c>
      <c r="E21" s="398" t="s">
        <v>6099</v>
      </c>
      <c r="F21" s="96" t="s">
        <v>6102</v>
      </c>
      <c r="G21" s="42">
        <f>G20</f>
        <v>45370</v>
      </c>
      <c r="H21" s="321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USD@JPY149.30-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13" t="s">
        <v>6148</v>
      </c>
      <c r="E23" s="388"/>
      <c r="F23" s="57"/>
      <c r="G23" s="34">
        <f>G15+7</f>
        <v>45374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391" t="s">
        <v>6036</v>
      </c>
      <c r="E26" s="392" t="s">
        <v>6037</v>
      </c>
      <c r="F26" s="152" t="s">
        <v>6038</v>
      </c>
      <c r="G26" s="42">
        <v>45363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97" t="s">
        <v>6039</v>
      </c>
      <c r="E27" s="398" t="s">
        <v>392</v>
      </c>
      <c r="F27" s="96" t="s">
        <v>6044</v>
      </c>
      <c r="G27" s="42">
        <f>+G26+2</f>
        <v>45365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6045</v>
      </c>
      <c r="E28" s="398" t="s">
        <v>6060</v>
      </c>
      <c r="F28" s="96" t="s">
        <v>6061</v>
      </c>
      <c r="G28" s="42">
        <f>G27+2</f>
        <v>45367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6074</v>
      </c>
      <c r="E30" s="398" t="s">
        <v>6075</v>
      </c>
      <c r="F30" s="96" t="s">
        <v>6076</v>
      </c>
      <c r="G30" s="42">
        <f>+G28+1</f>
        <v>45368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6084</v>
      </c>
      <c r="E31" s="398" t="s">
        <v>6085</v>
      </c>
      <c r="F31" s="96" t="s">
        <v>6092</v>
      </c>
      <c r="G31" s="42">
        <f>G32+1</f>
        <v>45370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6093</v>
      </c>
      <c r="E32" s="398" t="s">
        <v>6094</v>
      </c>
      <c r="F32" s="96" t="s">
        <v>6105</v>
      </c>
      <c r="G32" s="42">
        <f>G30+1</f>
        <v>45369</v>
      </c>
      <c r="H32" s="277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97" t="s">
        <v>6096</v>
      </c>
      <c r="E33" s="398" t="s">
        <v>6109</v>
      </c>
      <c r="F33" s="96" t="s">
        <v>6123</v>
      </c>
      <c r="G33" s="42">
        <f>G31</f>
        <v>45370</v>
      </c>
      <c r="H33" s="255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6124</v>
      </c>
      <c r="E34" s="398" t="s">
        <v>6097</v>
      </c>
      <c r="F34" s="96" t="s">
        <v>6127</v>
      </c>
      <c r="G34" s="42">
        <f>G31+1</f>
        <v>45371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6121</v>
      </c>
      <c r="E35" s="409" t="s">
        <v>6122</v>
      </c>
      <c r="F35" s="96" t="s">
        <v>6135</v>
      </c>
      <c r="G35" s="42">
        <f>G34+1</f>
        <v>45372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6138</v>
      </c>
      <c r="E37" s="394"/>
      <c r="F37" s="132"/>
      <c r="G37" s="133">
        <f>G38-1</f>
        <v>45377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USD@JPY149.30-</v>
      </c>
      <c r="C38" s="50" t="s">
        <v>16</v>
      </c>
      <c r="D38" s="387"/>
      <c r="E38" s="384"/>
      <c r="F38" s="58"/>
      <c r="G38" s="42">
        <f>G34+7</f>
        <v>45378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95"/>
      <c r="E39" s="396"/>
      <c r="F39" s="48"/>
      <c r="G39" s="76">
        <f>G38+3</f>
        <v>45381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45372.354166666664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641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IF(WK10・2024!D13="","",WK10・2024!D13)</f>
        <v>12/0830</v>
      </c>
      <c r="E5" s="83" t="str">
        <f>IF(WK10・2024!E13="","",WK10・2024!E13)</f>
        <v>13/0130</v>
      </c>
      <c r="F5" s="84" t="str">
        <f>IF(WK10・2024!F13="","",WK10・2024!F13)</f>
        <v>13/1000</v>
      </c>
      <c r="G5" s="33">
        <v>45363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6" t="s">
        <v>6025</v>
      </c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6"/>
      <c r="I9" s="36"/>
      <c r="J9" s="36"/>
      <c r="K9" s="36"/>
      <c r="L9" s="36"/>
    </row>
    <row r="10" spans="2:12" s="1" customFormat="1" ht="13.25" customHeight="1" x14ac:dyDescent="0.25">
      <c r="B10" s="251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6"/>
      <c r="I11" s="36"/>
      <c r="J11" s="36"/>
      <c r="K11" s="36"/>
      <c r="L11" s="36"/>
    </row>
    <row r="12" spans="2:12" s="1" customFormat="1" ht="13.5" customHeight="1" x14ac:dyDescent="0.25">
      <c r="B12" s="251" t="s">
        <v>5982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IF(WK10・2024!D23="","",WK10・2024!D23)</f>
        <v>10/1000</v>
      </c>
      <c r="E15" s="81" t="str">
        <f>IF(WK10・2024!E23="","",WK10・2024!E23)</f>
        <v>11/0100</v>
      </c>
      <c r="F15" s="103" t="str">
        <f>IF(WK10・2024!F23="","",WK10・2024!F23)</f>
        <v>11/0830</v>
      </c>
      <c r="G15" s="33">
        <v>45360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6" t="s">
        <v>6013</v>
      </c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19" t="s">
        <v>6017</v>
      </c>
      <c r="E19" s="112" t="s">
        <v>6030</v>
      </c>
      <c r="F19" s="96" t="s">
        <v>6031</v>
      </c>
      <c r="G19" s="42">
        <f>G21</f>
        <v>45363</v>
      </c>
      <c r="H19" s="166"/>
      <c r="I19" s="36"/>
      <c r="J19" s="36"/>
      <c r="K19" s="36"/>
      <c r="L19" s="36"/>
    </row>
    <row r="20" spans="2:12" s="1" customFormat="1" ht="13.5" customHeight="1" x14ac:dyDescent="0.3">
      <c r="B20" s="251"/>
      <c r="C20" s="95" t="s">
        <v>7</v>
      </c>
      <c r="D20" s="86" t="s">
        <v>6033</v>
      </c>
      <c r="E20" s="101" t="s">
        <v>6032</v>
      </c>
      <c r="F20" s="120" t="s">
        <v>6034</v>
      </c>
      <c r="G20" s="42">
        <f>G21</f>
        <v>45363</v>
      </c>
      <c r="H20" s="32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20" t="s">
        <v>6062</v>
      </c>
      <c r="G21" s="42">
        <f>G15+3</f>
        <v>45363</v>
      </c>
      <c r="H21" s="166" t="s">
        <v>6025</v>
      </c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USD@JPY148.97-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6" t="str">
        <f>IF(WK09・2024!D37="","",WK09・2024!D37)</f>
        <v>03/1800</v>
      </c>
      <c r="E26" s="151" t="str">
        <f>IF(WK09・2024!E37="","",WK09・2024!E37)</f>
        <v>05/1510</v>
      </c>
      <c r="F26" s="256" t="str">
        <f>IF(WK09・2024!F37="","",WK09・2024!F37)</f>
        <v>05/2000</v>
      </c>
      <c r="G26" s="42">
        <v>45356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tr">
        <f>IF(WK09・2024!D38="","",WK09・2024!D38)</f>
        <v>06/1200</v>
      </c>
      <c r="E27" s="101" t="str">
        <f>IF(WK09・2024!E38="","",WK09・2024!E38)</f>
        <v>DIRECT</v>
      </c>
      <c r="F27" s="102" t="str">
        <f>IF(WK09・2024!F38="","",WK09・2024!F38)</f>
        <v>06/2300</v>
      </c>
      <c r="G27" s="42">
        <f>+G26+2</f>
        <v>45358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IF(WK09・2024!D39="","",WK09・2024!D39)</f>
        <v>07/1900</v>
      </c>
      <c r="E28" s="101" t="str">
        <f>IF(WK09・2024!E39="","",WK09・2024!E39)</f>
        <v>08/1920</v>
      </c>
      <c r="F28" s="102" t="str">
        <f>IF(WK09・2024!F39="","",WK09・2024!F39)</f>
        <v>09/0120</v>
      </c>
      <c r="G28" s="42">
        <f>G27+2</f>
        <v>45360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6011</v>
      </c>
      <c r="E31" s="112" t="s">
        <v>6005</v>
      </c>
      <c r="F31" s="96" t="s">
        <v>6012</v>
      </c>
      <c r="G31" s="42">
        <f>G30+1</f>
        <v>45362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70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5" t="s">
        <v>6054</v>
      </c>
      <c r="F35" s="96" t="s">
        <v>6070</v>
      </c>
      <c r="G35" s="42">
        <f>G34+1</f>
        <v>45365</v>
      </c>
      <c r="H35" s="342" t="s">
        <v>6053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6083</v>
      </c>
      <c r="E37" s="131"/>
      <c r="F37" s="132"/>
      <c r="G37" s="133">
        <f>G38-1</f>
        <v>45370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45365.354166666664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5828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IF(WK09・2024!D13="","",WK09・2024!D13)</f>
        <v>04/1810</v>
      </c>
      <c r="E5" s="83" t="str">
        <f>IF(WK09・2024!E13="","",WK09・2024!E13)</f>
        <v>06/0748</v>
      </c>
      <c r="F5" s="84" t="str">
        <f>IF(WK09・2024!F13="","",WK09・2024!F13)</f>
        <v>06/1635</v>
      </c>
      <c r="G5" s="33">
        <v>45356</v>
      </c>
      <c r="H5" s="268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5921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82" t="s">
        <v>6022</v>
      </c>
      <c r="G13" s="34">
        <f>G5+7</f>
        <v>45363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IF(WK09・2024!D23="","",WK09・2024!D23)</f>
        <v>01/1136</v>
      </c>
      <c r="E15" s="81" t="str">
        <f>IF(WK09・2024!E23="","",WK09・2024!E23)</f>
        <v>01/1818</v>
      </c>
      <c r="F15" s="103" t="str">
        <f>IF(WK09・2024!F23="","",WK09・2024!F23)</f>
        <v>02/0600</v>
      </c>
      <c r="G15" s="33">
        <v>45353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20" t="s">
        <v>5951</v>
      </c>
      <c r="G17" s="42">
        <f>G15+3</f>
        <v>45356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1705</v>
      </c>
      <c r="D18" s="319" t="s">
        <v>5946</v>
      </c>
      <c r="E18" s="112" t="s">
        <v>4066</v>
      </c>
      <c r="F18" s="96" t="s">
        <v>5977</v>
      </c>
      <c r="G18" s="42">
        <f>G17</f>
        <v>45356</v>
      </c>
      <c r="H18" s="166" t="s">
        <v>5976</v>
      </c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1703</v>
      </c>
      <c r="D19" s="86" t="s">
        <v>5974</v>
      </c>
      <c r="E19" s="101" t="s">
        <v>5984</v>
      </c>
      <c r="F19" s="120" t="s">
        <v>5985</v>
      </c>
      <c r="G19" s="42">
        <f>G17</f>
        <v>45356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6"/>
      <c r="I20" s="36"/>
      <c r="J20" s="36"/>
      <c r="K20" s="36"/>
      <c r="L20" s="36"/>
    </row>
    <row r="21" spans="2:12" s="1" customFormat="1" ht="13.25" customHeight="1" x14ac:dyDescent="0.25">
      <c r="B21" s="251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3" t="s">
        <v>5975</v>
      </c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USD@JPY150.76-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380" t="str">
        <f>IF(WK07・2024!D37="","",WK07・2024!D37)</f>
        <v>24/1000</v>
      </c>
      <c r="E26" s="151" t="str">
        <f>IF(WK07・2024!E37="","",WK07・2024!E37)</f>
        <v>27/1528</v>
      </c>
      <c r="F26" s="256" t="str">
        <f>IF(WK07・2024!F37="","",WK07・2024!F37)</f>
        <v>27/2030</v>
      </c>
      <c r="G26" s="42">
        <v>45349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tr">
        <f>IF(WK07・2024!D38="","",WK07・2024!D38)</f>
        <v>28/1415</v>
      </c>
      <c r="E27" s="101" t="str">
        <f>IF(WK07・2024!E38="","",WK07・2024!E38)</f>
        <v>DIRECT</v>
      </c>
      <c r="F27" s="102" t="str">
        <f>IF(WK07・2024!F38="","",WK07・2024!F38)</f>
        <v>29/0136</v>
      </c>
      <c r="G27" s="42">
        <f>+G26+2</f>
        <v>45351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IF(WK07・2024!D39="","",WK07・2024!D39)</f>
        <v>01/0030</v>
      </c>
      <c r="E28" s="101" t="s">
        <v>5941</v>
      </c>
      <c r="F28" s="102" t="s">
        <v>5942</v>
      </c>
      <c r="G28" s="42">
        <f>G27+2</f>
        <v>45353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5949</v>
      </c>
      <c r="E31" s="112" t="s">
        <v>30</v>
      </c>
      <c r="F31" s="96" t="s">
        <v>5947</v>
      </c>
      <c r="G31" s="42">
        <f>G30+1</f>
        <v>45355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5" t="s">
        <v>5966</v>
      </c>
      <c r="F35" s="96" t="s">
        <v>5967</v>
      </c>
      <c r="G35" s="42">
        <f>G34+1</f>
        <v>45358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5987</v>
      </c>
      <c r="E37" s="151" t="s">
        <v>6019</v>
      </c>
      <c r="F37" s="152" t="s">
        <v>6024</v>
      </c>
      <c r="G37" s="133">
        <f>G38-1</f>
        <v>45363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99" t="s">
        <v>6042</v>
      </c>
      <c r="E39" s="396" t="s">
        <v>6056</v>
      </c>
      <c r="F39" s="48" t="s">
        <v>6057</v>
      </c>
      <c r="G39" s="76">
        <f>G38+3</f>
        <v>45367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591" t="s">
        <v>0</v>
      </c>
      <c r="C1" s="591"/>
      <c r="D1" s="9"/>
      <c r="E1" s="9"/>
      <c r="F1" s="592">
        <v>45362.354166666664</v>
      </c>
      <c r="G1" s="592"/>
      <c r="H1" s="14"/>
      <c r="I1" s="15"/>
      <c r="J1" s="15"/>
      <c r="K1" s="16"/>
      <c r="L1" s="12"/>
    </row>
    <row r="2" spans="2:24" s="1" customFormat="1" ht="13.5" customHeight="1" x14ac:dyDescent="0.25">
      <c r="B2" s="593" t="s">
        <v>536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tr">
        <f>IF(WK08・2024!D13="","",WK08・2024!D13)</f>
        <v>26/2230</v>
      </c>
      <c r="E5" s="83" t="str">
        <f>IF(WK08・2024!E13="","",WK08・2024!E13)</f>
        <v>27/0330</v>
      </c>
      <c r="F5" s="84" t="str">
        <f>IF(WK08・2024!F13="","",WK08・2024!F13)</f>
        <v>27/1300</v>
      </c>
      <c r="G5" s="33">
        <v>45349</v>
      </c>
      <c r="H5" s="268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7"/>
      <c r="I7" s="36"/>
      <c r="J7" s="36"/>
      <c r="K7" s="36"/>
      <c r="L7" s="36"/>
    </row>
    <row r="8" spans="2:24" s="1" customFormat="1" ht="13.5" customHeight="1" x14ac:dyDescent="0.25">
      <c r="B8" s="251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3"/>
      <c r="I8" s="36"/>
      <c r="J8" s="36"/>
      <c r="K8" s="36"/>
      <c r="L8" s="36"/>
    </row>
    <row r="9" spans="2:24" s="1" customFormat="1" ht="13.5" customHeight="1" x14ac:dyDescent="0.25">
      <c r="B9" s="251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3"/>
      <c r="I9" s="36"/>
      <c r="J9" s="36"/>
      <c r="K9" s="36"/>
      <c r="L9" s="36"/>
    </row>
    <row r="10" spans="2:24" s="1" customFormat="1" ht="13.5" customHeight="1" x14ac:dyDescent="0.25">
      <c r="B10" s="251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3"/>
      <c r="I10" s="36"/>
      <c r="J10" s="36"/>
      <c r="K10" s="36"/>
      <c r="L10" s="36"/>
    </row>
    <row r="11" spans="2:24" s="1" customFormat="1" ht="13.25" customHeight="1" x14ac:dyDescent="0.25">
      <c r="B11" s="251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3"/>
      <c r="I11" s="36"/>
      <c r="J11" s="36"/>
      <c r="K11" s="36"/>
      <c r="L11" s="36"/>
    </row>
    <row r="12" spans="2:24" s="1" customFormat="1" ht="13.5" customHeight="1" x14ac:dyDescent="0.25">
      <c r="B12" s="251" t="s">
        <v>5861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4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22" t="str">
        <f>IF(WK07・2024!D23="","",WK07・2024!D23)</f>
        <v>19/0535</v>
      </c>
      <c r="E15" s="81" t="s">
        <v>2534</v>
      </c>
      <c r="F15" s="103" t="s">
        <v>5881</v>
      </c>
      <c r="G15" s="33">
        <v>45346</v>
      </c>
      <c r="H15" s="268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20" t="s">
        <v>5889</v>
      </c>
      <c r="G17" s="42">
        <f>G19</f>
        <v>45349</v>
      </c>
      <c r="H17" s="321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19" t="s">
        <v>5902</v>
      </c>
      <c r="E18" s="112" t="s">
        <v>5890</v>
      </c>
      <c r="F18" s="96" t="s">
        <v>4405</v>
      </c>
      <c r="G18" s="42">
        <f>G19</f>
        <v>45349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20" t="s">
        <v>5906</v>
      </c>
      <c r="G19" s="42">
        <f>G15+3</f>
        <v>45349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USD@JPY151.39-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6" t="str">
        <f>IF(WK06・2024!D37="","",WK06・2024!D37)</f>
        <v>11/2030</v>
      </c>
      <c r="E26" s="151" t="str">
        <f>IF(WK06・2024!E37="","",WK06・2024!E37)</f>
        <v>20/1510</v>
      </c>
      <c r="F26" s="256" t="str">
        <f>IF(WK06・2024!F37="","",WK06・2024!F37)</f>
        <v>20/1930</v>
      </c>
      <c r="G26" s="42">
        <v>45342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tr">
        <f>IF(WK06・2024!D38="","",WK06・2024!D38)</f>
        <v>22/1212</v>
      </c>
      <c r="E27" s="101" t="str">
        <f>IF(WK06・2024!E38="","",WK06・2024!E38)</f>
        <v>22/1442</v>
      </c>
      <c r="F27" s="102" t="str">
        <f>IF(WK06・2024!F38="","",WK06・2024!F38)</f>
        <v>23/0242</v>
      </c>
      <c r="G27" s="42">
        <f>+G26+2</f>
        <v>45344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IF(WK06・2024!D39="","",WK06・2024!D39)</f>
        <v>23/1900</v>
      </c>
      <c r="E28" s="101" t="str">
        <f>IF(WK06・2024!E39="","",WK06・2024!E39)</f>
        <v>24/0720</v>
      </c>
      <c r="F28" s="102" t="str">
        <f>IF(WK06・2024!F39="","",WK06・2024!F39)</f>
        <v>24/1620</v>
      </c>
      <c r="G28" s="42">
        <f>G27+2</f>
        <v>45346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351</v>
      </c>
      <c r="E33" s="112" t="s">
        <v>5916</v>
      </c>
      <c r="F33" s="96" t="s">
        <v>5917</v>
      </c>
      <c r="G33" s="42">
        <f>G30+1</f>
        <v>45348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8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5" t="s">
        <v>5924</v>
      </c>
      <c r="F35" s="96" t="s">
        <v>5929</v>
      </c>
      <c r="G35" s="42">
        <f>G34+1</f>
        <v>45351</v>
      </c>
      <c r="H35" s="255" t="s">
        <v>5910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5944</v>
      </c>
      <c r="E37" s="151" t="s">
        <v>5959</v>
      </c>
      <c r="F37" s="152" t="s">
        <v>5960</v>
      </c>
      <c r="G37" s="133">
        <f>G38-1</f>
        <v>45356</v>
      </c>
      <c r="H37" s="163" t="s">
        <v>5943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43" t="s">
        <v>9</v>
      </c>
      <c r="D39" s="242" t="s">
        <v>2393</v>
      </c>
      <c r="E39" s="244" t="s">
        <v>5991</v>
      </c>
      <c r="F39" s="245" t="s">
        <v>5992</v>
      </c>
      <c r="G39" s="76">
        <f>G38+3</f>
        <v>45360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45349.354166666664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474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IF(WK06・2024!D13="","",WK06・2024!D13)</f>
        <v>17/0900</v>
      </c>
      <c r="E5" s="83" t="s">
        <v>5847</v>
      </c>
      <c r="F5" s="84" t="s">
        <v>5848</v>
      </c>
      <c r="G5" s="33">
        <v>45342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5834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81" t="s">
        <v>5896</v>
      </c>
      <c r="G13" s="34">
        <f>G5+7</f>
        <v>45349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/>
      <c r="E15" s="81"/>
      <c r="F15" s="103"/>
      <c r="G15" s="140" t="s">
        <v>23</v>
      </c>
      <c r="H15" s="268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20"/>
      <c r="G17" s="129" t="str">
        <f>G15</f>
        <v>SKIP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19"/>
      <c r="E18" s="112"/>
      <c r="F18" s="96"/>
      <c r="G18" s="129" t="str">
        <f>G17</f>
        <v>SKIP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86"/>
      <c r="E19" s="101"/>
      <c r="F19" s="120"/>
      <c r="G19" s="129" t="str">
        <f>G17</f>
        <v>SKIP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86"/>
      <c r="E20" s="87"/>
      <c r="F20" s="96"/>
      <c r="G20" s="129" t="str">
        <f>G17</f>
        <v>SKIP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/>
      <c r="E21" s="87"/>
      <c r="F21" s="88"/>
      <c r="G21" s="129" t="str">
        <f>G20</f>
        <v>SKIP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USD@JPY150.99-</v>
      </c>
      <c r="C22" s="100"/>
      <c r="D22" s="100"/>
      <c r="E22" s="87"/>
      <c r="F22" s="87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41" t="str">
        <f>G15</f>
        <v>SKIP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8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4" t="s">
        <v>5695</v>
      </c>
      <c r="C26" s="135" t="s">
        <v>24</v>
      </c>
      <c r="D26" s="136"/>
      <c r="E26" s="151"/>
      <c r="F26" s="256"/>
      <c r="G26" s="129" t="s">
        <v>23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9" t="str">
        <f>+G26</f>
        <v>SKIP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9" t="str">
        <f>G27</f>
        <v>SKIP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85"/>
      <c r="D29" s="105"/>
      <c r="E29" s="235"/>
      <c r="F29" s="99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/>
      <c r="E30" s="107"/>
      <c r="F30" s="96"/>
      <c r="G30" s="129" t="str">
        <f>+G28</f>
        <v>SKIP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/>
      <c r="E31" s="112"/>
      <c r="F31" s="96"/>
      <c r="G31" s="129" t="str">
        <f>G30</f>
        <v>SKIP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/>
      <c r="E32" s="107"/>
      <c r="F32" s="96"/>
      <c r="G32" s="129" t="str">
        <f>G31</f>
        <v>SKIP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9" t="str">
        <f>G32</f>
        <v>SKIP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9" t="str">
        <f>G32</f>
        <v>SKIP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5"/>
      <c r="F35" s="96"/>
      <c r="G35" s="129" t="str">
        <f>G34</f>
        <v>SKIP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C36" s="235"/>
      <c r="D36" s="100"/>
      <c r="E36" s="87"/>
      <c r="F36" s="235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/>
      <c r="E37" s="151"/>
      <c r="F37" s="152"/>
      <c r="G37" s="258" t="str">
        <f>G38</f>
        <v>SKIP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USD@JPY150.99-</v>
      </c>
      <c r="C38" s="85" t="s">
        <v>16</v>
      </c>
      <c r="D38" s="106"/>
      <c r="E38" s="101"/>
      <c r="F38" s="96"/>
      <c r="G38" s="129" t="str">
        <f>G34</f>
        <v>SKIP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43" t="s">
        <v>9</v>
      </c>
      <c r="D39" s="242"/>
      <c r="E39" s="244"/>
      <c r="F39" s="245"/>
      <c r="G39" s="273" t="str">
        <f>G38</f>
        <v>SKIP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77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45352.354166666664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5689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40" t="s">
        <v>23</v>
      </c>
      <c r="H5" s="268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5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9" t="str">
        <f>G5</f>
        <v>SKIP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/>
      <c r="E8" s="91"/>
      <c r="F8" s="92"/>
      <c r="G8" s="129" t="str">
        <f>G7</f>
        <v>SKIP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90"/>
      <c r="E9" s="91"/>
      <c r="F9" s="92"/>
      <c r="G9" s="129" t="str">
        <f>G8</f>
        <v>SKIP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90"/>
      <c r="E10" s="91"/>
      <c r="F10" s="92"/>
      <c r="G10" s="129" t="str">
        <f>G11</f>
        <v>SKIP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/>
      <c r="E11" s="91"/>
      <c r="F11" s="92"/>
      <c r="G11" s="129" t="str">
        <f>G9</f>
        <v>SKIP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5785</v>
      </c>
      <c r="C12" s="89"/>
      <c r="D12" s="90"/>
      <c r="E12" s="91"/>
      <c r="F12" s="92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41" t="str">
        <f>G5</f>
        <v>SKIP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IF(WK06・2024!D23="","",WK06・2024!D23)</f>
        <v>09/0600</v>
      </c>
      <c r="E15" s="81" t="str">
        <f>IF(WK06・2024!E23="","",WK06・2024!E23)</f>
        <v>13/0106</v>
      </c>
      <c r="F15" s="103" t="str">
        <f>IF(WK06・2024!F23="","",WK06・2024!F23)</f>
        <v>13/0942</v>
      </c>
      <c r="G15" s="33">
        <v>45332</v>
      </c>
      <c r="H15" s="268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20" t="s">
        <v>5838</v>
      </c>
      <c r="G19" s="42">
        <f>G15+3</f>
        <v>45335</v>
      </c>
      <c r="H19" s="166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8</v>
      </c>
      <c r="D20" s="319" t="s">
        <v>5843</v>
      </c>
      <c r="E20" s="112" t="s">
        <v>5844</v>
      </c>
      <c r="F20" s="96" t="s">
        <v>5570</v>
      </c>
      <c r="G20" s="42">
        <f>G19</f>
        <v>45335</v>
      </c>
      <c r="H20" s="166"/>
      <c r="I20" s="36"/>
      <c r="J20" s="36"/>
      <c r="K20" s="36"/>
      <c r="L20" s="36"/>
    </row>
    <row r="21" spans="2:12" s="1" customFormat="1" ht="13.5" customHeight="1" x14ac:dyDescent="0.3">
      <c r="B21" s="251"/>
      <c r="C21" s="95" t="s">
        <v>1707</v>
      </c>
      <c r="D21" s="86" t="s">
        <v>516</v>
      </c>
      <c r="E21" s="101" t="s">
        <v>5845</v>
      </c>
      <c r="F21" s="120" t="s">
        <v>1741</v>
      </c>
      <c r="G21" s="42">
        <f>G19</f>
        <v>45335</v>
      </c>
      <c r="H21" s="378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USD@JPY150.39-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41">
        <f>G15+7+3</f>
        <v>45342</v>
      </c>
      <c r="H23" s="265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36" t="str">
        <f>IF(WK05・2024!D37="","",WK05・2024!D37)</f>
        <v>07/1300</v>
      </c>
      <c r="E26" s="151" t="str">
        <f>IF(WK05・2024!E37="","",WK05・2024!E37)</f>
        <v>07/1700</v>
      </c>
      <c r="F26" s="256" t="str">
        <f>IF(WK05・2024!F37="","",WK05・2024!F37)</f>
        <v>08/1630</v>
      </c>
      <c r="G26" s="42">
        <v>45328</v>
      </c>
      <c r="H26" s="163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tr">
        <f>IF(WK05・2024!D38="","",WK05・2024!D38)</f>
        <v>09/1030</v>
      </c>
      <c r="E27" s="101" t="str">
        <f>IF(WK05・2024!E38="","",WK05・2024!E38)</f>
        <v>DIRECT</v>
      </c>
      <c r="F27" s="102" t="str">
        <f>IF(WK05・2024!F38="","",WK05・2024!F38)</f>
        <v>10/1030</v>
      </c>
      <c r="G27" s="42">
        <f>+G26+2</f>
        <v>45330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IF(WK05・2024!D39="","",WK05・2024!D39)</f>
        <v>11/0900</v>
      </c>
      <c r="E28" s="101" t="str">
        <f>IF(WK05・2024!E39="","",WK05・2024!E39)</f>
        <v>DIRECT</v>
      </c>
      <c r="F28" s="102" t="str">
        <f>IF(WK05・2024!F39="","",WK05・2024!F39)</f>
        <v>11/1450</v>
      </c>
      <c r="G28" s="42">
        <f>G27+2</f>
        <v>45332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5806</v>
      </c>
      <c r="D31" s="106" t="s">
        <v>5038</v>
      </c>
      <c r="E31" s="112" t="s">
        <v>757</v>
      </c>
      <c r="F31" s="96" t="s">
        <v>5814</v>
      </c>
      <c r="G31" s="42">
        <v>45335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379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5" t="s">
        <v>95</v>
      </c>
      <c r="F35" s="96" t="s">
        <v>5819</v>
      </c>
      <c r="G35" s="42">
        <f>G34+1</f>
        <v>45337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255" t="s">
        <v>5884</v>
      </c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80" t="s">
        <v>2836</v>
      </c>
      <c r="E37" s="151" t="s">
        <v>5903</v>
      </c>
      <c r="F37" s="152" t="s">
        <v>5904</v>
      </c>
      <c r="G37" s="258">
        <f>G38-1</f>
        <v>45349</v>
      </c>
      <c r="H37" s="255" t="s">
        <v>5885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9">
        <f>G34+7+7</f>
        <v>45350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43" t="s">
        <v>9</v>
      </c>
      <c r="D39" s="242" t="s">
        <v>5913</v>
      </c>
      <c r="E39" s="47"/>
      <c r="F39" s="48"/>
      <c r="G39" s="273">
        <f>G38+3</f>
        <v>45353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5776</v>
      </c>
      <c r="C1" s="591"/>
      <c r="D1" s="9"/>
      <c r="E1" s="9"/>
      <c r="F1" s="592">
        <v>45348.354166666664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5522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IF(WK05・2024!D13="","",WK05・2024!D13)</f>
        <v>09/0100</v>
      </c>
      <c r="E5" s="83" t="str">
        <f>IF(WK05・2024!E13="","",WK05・2024!E13)</f>
        <v>09/1350</v>
      </c>
      <c r="F5" s="84" t="str">
        <f>IF(WK05・2024!F13="","",WK05・2024!F13)</f>
        <v>09/2224</v>
      </c>
      <c r="G5" s="33">
        <v>45328</v>
      </c>
      <c r="H5" s="268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5725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41">
        <f>G5+7+6</f>
        <v>45341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IF(WK05・2024!D23="","",WK05・2024!D23)</f>
        <v>02/1000</v>
      </c>
      <c r="E15" s="81" t="str">
        <f>IF(WK05・2024!E23="","",WK05・2024!E23)</f>
        <v>03/0524</v>
      </c>
      <c r="F15" s="103" t="str">
        <f>IF(WK05・2024!F23="","",WK05・2024!F23)</f>
        <v>03/2012</v>
      </c>
      <c r="G15" s="33">
        <v>45325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20" t="s">
        <v>5759</v>
      </c>
      <c r="G17" s="42">
        <f>G15+3</f>
        <v>45328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19" t="s">
        <v>5760</v>
      </c>
      <c r="E18" s="112" t="s">
        <v>5750</v>
      </c>
      <c r="F18" s="96" t="s">
        <v>5752</v>
      </c>
      <c r="G18" s="42">
        <f>G17</f>
        <v>45328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86" t="s">
        <v>5766</v>
      </c>
      <c r="E19" s="101" t="s">
        <v>5751</v>
      </c>
      <c r="F19" s="120" t="s">
        <v>5767</v>
      </c>
      <c r="G19" s="42">
        <f>G17</f>
        <v>45328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USD@JPY147.49-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65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6" t="str">
        <f>IF(WK04・2024!D37="","",WK04・2024!D37)</f>
        <v>27/2300</v>
      </c>
      <c r="E26" s="151" t="str">
        <f>IF(WK04・2024!E37="","",WK04・2024!E37)</f>
        <v>30/1458</v>
      </c>
      <c r="F26" s="256" t="str">
        <f>IF(WK04・2024!F37="","",WK04・2024!F37)</f>
        <v>30/2030</v>
      </c>
      <c r="G26" s="42">
        <v>45321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tr">
        <f>IF(WK04・2024!D38="","",WK04・2024!D38)</f>
        <v>31/1215</v>
      </c>
      <c r="E27" s="101" t="str">
        <f>IF(WK04・2024!E38="","",WK04・2024!E38)</f>
        <v>31/1318</v>
      </c>
      <c r="F27" s="102" t="str">
        <f>IF(WK04・2024!F38="","",WK04・2024!F38)</f>
        <v>01/0154</v>
      </c>
      <c r="G27" s="42">
        <f>+G26+2</f>
        <v>45323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IF(WK04・2024!D39="","",WK04・2024!D39)</f>
        <v>01/2300</v>
      </c>
      <c r="E28" s="101" t="s">
        <v>5732</v>
      </c>
      <c r="F28" s="102" t="s">
        <v>5733</v>
      </c>
      <c r="G28" s="42">
        <f>G27+2</f>
        <v>45325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55" t="s">
        <v>5761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2250</v>
      </c>
      <c r="E32" s="112" t="s">
        <v>5770</v>
      </c>
      <c r="F32" s="96" t="s">
        <v>5771</v>
      </c>
      <c r="G32" s="42">
        <v>45328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5" t="s">
        <v>30</v>
      </c>
      <c r="F35" s="96" t="s">
        <v>5795</v>
      </c>
      <c r="G35" s="42">
        <f>G34+1</f>
        <v>45330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5796</v>
      </c>
      <c r="E37" s="151" t="s">
        <v>5852</v>
      </c>
      <c r="F37" s="152" t="s">
        <v>3991</v>
      </c>
      <c r="G37" s="258">
        <f>G38-1</f>
        <v>45342</v>
      </c>
      <c r="H37" s="255" t="s">
        <v>5854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9">
        <f>G34+7+7</f>
        <v>45343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43" t="s">
        <v>9</v>
      </c>
      <c r="D39" s="242" t="s">
        <v>5875</v>
      </c>
      <c r="E39" s="244" t="s">
        <v>5876</v>
      </c>
      <c r="F39" s="245" t="s">
        <v>5877</v>
      </c>
      <c r="G39" s="273">
        <f>G38+3</f>
        <v>45346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45335.354166666664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382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IF(WK04・2024!D13="","",WK04・2024!D13)</f>
        <v>30/1000</v>
      </c>
      <c r="E5" s="83" t="s">
        <v>5718</v>
      </c>
      <c r="F5" s="84" t="s">
        <v>5719</v>
      </c>
      <c r="G5" s="33">
        <v>45321</v>
      </c>
      <c r="H5" s="268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5656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IF(WK04・2024!D23="","",WK04・2024!D23)</f>
        <v>26/1000</v>
      </c>
      <c r="E15" s="81" t="str">
        <f>IF(WK04・2024!E23="","",WK04・2024!E23)</f>
        <v>27/0200</v>
      </c>
      <c r="F15" s="103" t="str">
        <f>IF(WK04・2024!F23="","",WK04・2024!F23)</f>
        <v>27/1206</v>
      </c>
      <c r="G15" s="33">
        <v>45318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20" t="s">
        <v>5688</v>
      </c>
      <c r="G17" s="42">
        <f>G15+3</f>
        <v>45321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19" t="s">
        <v>3674</v>
      </c>
      <c r="E18" s="112" t="s">
        <v>5682</v>
      </c>
      <c r="F18" s="96" t="s">
        <v>5699</v>
      </c>
      <c r="G18" s="42">
        <f>G17</f>
        <v>45321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/>
      <c r="C19" s="95" t="s">
        <v>7</v>
      </c>
      <c r="D19" s="86" t="s">
        <v>5698</v>
      </c>
      <c r="E19" s="101" t="s">
        <v>5683</v>
      </c>
      <c r="F19" s="120" t="s">
        <v>1079</v>
      </c>
      <c r="G19" s="42">
        <f>G17</f>
        <v>45321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USD@JPY148.58-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36" t="str">
        <f>IF(WK03・2024!D37="","",WK03・2024!D37)</f>
        <v>26/2130</v>
      </c>
      <c r="E26" s="151" t="s">
        <v>5659</v>
      </c>
      <c r="F26" s="256" t="s">
        <v>5660</v>
      </c>
      <c r="G26" s="42">
        <v>45314</v>
      </c>
      <c r="H26" s="163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tr">
        <f>IF(WK03・2024!D38="","",WK03・2024!D38)</f>
        <v>27/1930</v>
      </c>
      <c r="E27" s="101" t="str">
        <f>IF(WK03・2024!E38="","",WK03・2024!E38)</f>
        <v>27/2230</v>
      </c>
      <c r="F27" s="102" t="str">
        <f>IF(WK03・2024!F38="","",WK03・2024!F38)</f>
        <v>28/1120</v>
      </c>
      <c r="G27" s="42">
        <f>+G26+2</f>
        <v>45316</v>
      </c>
      <c r="H27" s="19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IF(WK03・2024!D39="","",WK03・2024!D39)</f>
        <v>29/0930</v>
      </c>
      <c r="E28" s="101" t="str">
        <f>IF(WK03・2024!E39="","",WK03・2024!E39)</f>
        <v>29/1254</v>
      </c>
      <c r="F28" s="102" t="str">
        <f>IF(WK03・2024!F39="","",WK03・2024!F39)</f>
        <v>29/1800</v>
      </c>
      <c r="G28" s="42">
        <f>G27+2</f>
        <v>45318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5" t="s">
        <v>5720</v>
      </c>
      <c r="F31" s="96" t="s">
        <v>5721</v>
      </c>
      <c r="G31" s="42">
        <f>G35+1</f>
        <v>45323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3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106" t="s">
        <v>2163</v>
      </c>
      <c r="E34" s="112" t="s">
        <v>5747</v>
      </c>
      <c r="F34" s="96" t="s">
        <v>5737</v>
      </c>
      <c r="G34" s="42">
        <f>G30+1</f>
        <v>45320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8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5229</v>
      </c>
      <c r="E37" s="151" t="s">
        <v>5774</v>
      </c>
      <c r="F37" s="152" t="s">
        <v>5782</v>
      </c>
      <c r="G37" s="133">
        <f>G38-1</f>
        <v>45328</v>
      </c>
      <c r="H37" s="163" t="s">
        <v>5783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43" t="s">
        <v>9</v>
      </c>
      <c r="D39" s="242" t="s">
        <v>2198</v>
      </c>
      <c r="E39" s="244" t="s">
        <v>5799</v>
      </c>
      <c r="F39" s="245" t="s">
        <v>5800</v>
      </c>
      <c r="G39" s="76">
        <f>G38+3</f>
        <v>45332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45327.354166666664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213</v>
      </c>
      <c r="C2" s="593"/>
      <c r="D2" s="11"/>
      <c r="E2" s="11"/>
      <c r="F2" s="352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47" t="s">
        <v>14</v>
      </c>
      <c r="D5" s="353" t="str">
        <f>IF(WK03・2024!D13="","",WK03・2024!D13)</f>
        <v>22/2000</v>
      </c>
      <c r="E5" s="354" t="s">
        <v>5645</v>
      </c>
      <c r="F5" s="355" t="s">
        <v>2285</v>
      </c>
      <c r="G5" s="33">
        <v>45314</v>
      </c>
      <c r="H5" s="165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61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6" t="s">
        <v>10</v>
      </c>
      <c r="D7" s="344" t="s">
        <v>5680</v>
      </c>
      <c r="E7" s="364" t="s">
        <v>5681</v>
      </c>
      <c r="F7" s="275" t="s">
        <v>5661</v>
      </c>
      <c r="G7" s="42">
        <f>G5+2</f>
        <v>45316</v>
      </c>
      <c r="H7" s="261"/>
      <c r="I7" s="36"/>
      <c r="J7" s="36"/>
      <c r="K7" s="36"/>
      <c r="L7" s="36"/>
    </row>
    <row r="8" spans="2:12" s="1" customFormat="1" ht="13.5" customHeight="1" x14ac:dyDescent="0.25">
      <c r="B8" s="251"/>
      <c r="C8" s="282" t="s">
        <v>5646</v>
      </c>
      <c r="D8" s="366" t="s">
        <v>5662</v>
      </c>
      <c r="E8" s="367" t="s">
        <v>5663</v>
      </c>
      <c r="F8" s="281" t="s">
        <v>5664</v>
      </c>
      <c r="G8" s="42">
        <v>45318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282" t="s">
        <v>5</v>
      </c>
      <c r="D9" s="366" t="s">
        <v>5665</v>
      </c>
      <c r="E9" s="367" t="s">
        <v>68</v>
      </c>
      <c r="F9" s="281" t="s">
        <v>5666</v>
      </c>
      <c r="G9" s="42">
        <v>45317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282" t="s">
        <v>5647</v>
      </c>
      <c r="D10" s="366" t="s">
        <v>5667</v>
      </c>
      <c r="E10" s="367" t="s">
        <v>68</v>
      </c>
      <c r="F10" s="281" t="s">
        <v>5668</v>
      </c>
      <c r="G10" s="42">
        <v>45317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282" t="s">
        <v>479</v>
      </c>
      <c r="D11" s="366" t="s">
        <v>2599</v>
      </c>
      <c r="E11" s="367" t="s">
        <v>5658</v>
      </c>
      <c r="F11" s="281" t="s">
        <v>5669</v>
      </c>
      <c r="G11" s="42">
        <f>G9+1</f>
        <v>45318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5594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68" t="s">
        <v>481</v>
      </c>
      <c r="D13" s="369" t="s">
        <v>5717</v>
      </c>
      <c r="E13" s="55"/>
      <c r="F13" s="57"/>
      <c r="G13" s="34">
        <f>G5+7</f>
        <v>45321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47" t="s">
        <v>14</v>
      </c>
      <c r="D15" s="348" t="str">
        <f>IF(WK03・2024!D23="","",WK03・2024!D23)</f>
        <v>20/0200</v>
      </c>
      <c r="E15" s="347" t="s">
        <v>5607</v>
      </c>
      <c r="F15" s="349" t="s">
        <v>5608</v>
      </c>
      <c r="G15" s="33">
        <v>45311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6" t="s">
        <v>5618</v>
      </c>
      <c r="D17" s="344" t="s">
        <v>5627</v>
      </c>
      <c r="E17" s="345" t="s">
        <v>5628</v>
      </c>
      <c r="F17" s="346" t="s">
        <v>5629</v>
      </c>
      <c r="G17" s="42">
        <f>G15+3</f>
        <v>45314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276" t="s">
        <v>1705</v>
      </c>
      <c r="D18" s="350" t="s">
        <v>5633</v>
      </c>
      <c r="E18" s="351" t="s">
        <v>5633</v>
      </c>
      <c r="F18" s="280" t="s">
        <v>5634</v>
      </c>
      <c r="G18" s="42">
        <f>G17</f>
        <v>45314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343" t="s">
        <v>7</v>
      </c>
      <c r="D19" s="344" t="s">
        <v>5637</v>
      </c>
      <c r="E19" s="345" t="s">
        <v>5638</v>
      </c>
      <c r="F19" s="346" t="s">
        <v>5635</v>
      </c>
      <c r="G19" s="42">
        <f>G17</f>
        <v>45314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276" t="s">
        <v>26</v>
      </c>
      <c r="D20" s="344" t="s">
        <v>5636</v>
      </c>
      <c r="E20" s="364" t="s">
        <v>5625</v>
      </c>
      <c r="F20" s="280" t="s">
        <v>5626</v>
      </c>
      <c r="G20" s="42">
        <f>G17+1</f>
        <v>45315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276" t="s">
        <v>5624</v>
      </c>
      <c r="D21" s="344" t="s">
        <v>5643</v>
      </c>
      <c r="E21" s="364" t="s">
        <v>5632</v>
      </c>
      <c r="F21" s="275" t="s">
        <v>5642</v>
      </c>
      <c r="G21" s="42">
        <f>G20</f>
        <v>45315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USD@JPY149.20-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70" t="s">
        <v>14</v>
      </c>
      <c r="D23" s="368" t="s">
        <v>5670</v>
      </c>
      <c r="E23" s="368" t="s">
        <v>5671</v>
      </c>
      <c r="F23" s="371" t="s">
        <v>5672</v>
      </c>
      <c r="G23" s="34">
        <f>G15+7</f>
        <v>45318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56" t="s">
        <v>24</v>
      </c>
      <c r="D26" s="357" t="str">
        <f>IF(WK02・2024!D37="","",WK02・2024!D37)</f>
        <v>14/1328</v>
      </c>
      <c r="E26" s="358" t="str">
        <f>IF(WK02・2024!E37="","",WK02・2024!E37)</f>
        <v>16/1527</v>
      </c>
      <c r="F26" s="359" t="str">
        <f>IF(WK02・2024!F37="","",WK02・2024!F37)</f>
        <v>16/2030</v>
      </c>
      <c r="G26" s="42">
        <v>45307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60" t="s">
        <v>16</v>
      </c>
      <c r="D27" s="276" t="str">
        <f>IF(WK02・2024!D38="","",WK02・2024!D38)</f>
        <v>17/1300</v>
      </c>
      <c r="E27" s="345" t="str">
        <f>IF(WK02・2024!E38="","",WK02・2024!E38)</f>
        <v>DIRECT</v>
      </c>
      <c r="F27" s="361" t="str">
        <f>IF(WK02・2024!F38="","",WK02・2024!F38)</f>
        <v>17/2000</v>
      </c>
      <c r="G27" s="42">
        <f>+G26+2</f>
        <v>45309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276" t="s">
        <v>9</v>
      </c>
      <c r="D28" s="276" t="str">
        <f>IF(WK02・2024!D39="","",WK02・2024!D39)</f>
        <v>18/1900</v>
      </c>
      <c r="E28" s="345" t="str">
        <f>IF(WK02・2024!E39="","",WK02・2024!E39)</f>
        <v>19/1750</v>
      </c>
      <c r="F28" s="361" t="str">
        <f>IF(WK02・2024!F39="","",WK02・2024!F39)</f>
        <v>20/0050</v>
      </c>
      <c r="G28" s="42">
        <f>G27+2</f>
        <v>45311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276" t="s">
        <v>17</v>
      </c>
      <c r="D30" s="362" t="s">
        <v>5603</v>
      </c>
      <c r="E30" s="279" t="s">
        <v>5604</v>
      </c>
      <c r="F30" s="280" t="s">
        <v>5605</v>
      </c>
      <c r="G30" s="42">
        <f>+G28+1</f>
        <v>45312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276" t="s">
        <v>5</v>
      </c>
      <c r="D31" s="362" t="s">
        <v>5622</v>
      </c>
      <c r="E31" s="351" t="s">
        <v>30</v>
      </c>
      <c r="F31" s="280" t="s">
        <v>5623</v>
      </c>
      <c r="G31" s="42">
        <f>G30+1</f>
        <v>45313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276" t="s">
        <v>1707</v>
      </c>
      <c r="D32" s="362" t="s">
        <v>5630</v>
      </c>
      <c r="E32" s="279" t="s">
        <v>5619</v>
      </c>
      <c r="F32" s="280" t="s">
        <v>5631</v>
      </c>
      <c r="G32" s="42">
        <f>G31+1</f>
        <v>45314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276" t="s">
        <v>5618</v>
      </c>
      <c r="D33" s="362" t="s">
        <v>57</v>
      </c>
      <c r="E33" s="279" t="s">
        <v>68</v>
      </c>
      <c r="F33" s="280" t="s">
        <v>3069</v>
      </c>
      <c r="G33" s="42">
        <f>G32</f>
        <v>45314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363" t="s">
        <v>550</v>
      </c>
      <c r="D34" s="362" t="s">
        <v>5639</v>
      </c>
      <c r="E34" s="345" t="s">
        <v>5640</v>
      </c>
      <c r="F34" s="280" t="s">
        <v>5641</v>
      </c>
      <c r="G34" s="42">
        <f>G32+1</f>
        <v>45315</v>
      </c>
      <c r="H34" s="170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6" t="s">
        <v>10</v>
      </c>
      <c r="D35" s="276" t="s">
        <v>5649</v>
      </c>
      <c r="E35" s="365" t="s">
        <v>30</v>
      </c>
      <c r="F35" s="280" t="s">
        <v>5650</v>
      </c>
      <c r="G35" s="42">
        <f>G34+1</f>
        <v>45316</v>
      </c>
      <c r="H35" s="342" t="s">
        <v>5654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356" t="s">
        <v>24</v>
      </c>
      <c r="D37" s="357" t="s">
        <v>5651</v>
      </c>
      <c r="E37" s="358" t="s">
        <v>5705</v>
      </c>
      <c r="F37" s="372" t="s">
        <v>5706</v>
      </c>
      <c r="G37" s="133">
        <f>G38-1</f>
        <v>45321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USD@JPY149.20-</v>
      </c>
      <c r="C38" s="276" t="s">
        <v>16</v>
      </c>
      <c r="D38" s="362" t="s">
        <v>5712</v>
      </c>
      <c r="E38" s="345" t="s">
        <v>5713</v>
      </c>
      <c r="F38" s="280" t="s">
        <v>5714</v>
      </c>
      <c r="G38" s="42">
        <f>G34+7</f>
        <v>45322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73" t="s">
        <v>9</v>
      </c>
      <c r="D39" s="374" t="s">
        <v>5715</v>
      </c>
      <c r="E39" s="375" t="s">
        <v>5742</v>
      </c>
      <c r="F39" s="376" t="s">
        <v>5743</v>
      </c>
      <c r="G39" s="76">
        <f>G38+3</f>
        <v>45325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45321.354166666664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189</v>
      </c>
      <c r="C2" s="593"/>
      <c r="D2" s="11"/>
      <c r="E2" s="11"/>
      <c r="F2" s="352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47" t="s">
        <v>14</v>
      </c>
      <c r="D5" s="353" t="str">
        <f>IF(WK02・2024!D13="","",WK02・2024!D13)</f>
        <v>15/1600</v>
      </c>
      <c r="E5" s="354" t="s">
        <v>5569</v>
      </c>
      <c r="F5" s="355" t="s">
        <v>5567</v>
      </c>
      <c r="G5" s="33">
        <v>45307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6" t="s">
        <v>10</v>
      </c>
      <c r="D7" s="344" t="s">
        <v>3589</v>
      </c>
      <c r="E7" s="364" t="s">
        <v>30</v>
      </c>
      <c r="F7" s="275" t="s">
        <v>5595</v>
      </c>
      <c r="G7" s="42">
        <f>G5+2</f>
        <v>45309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282" t="s">
        <v>5590</v>
      </c>
      <c r="D8" s="366" t="s">
        <v>5600</v>
      </c>
      <c r="E8" s="367" t="s">
        <v>5601</v>
      </c>
      <c r="F8" s="281" t="s">
        <v>5602</v>
      </c>
      <c r="G8" s="42">
        <f>G7+1</f>
        <v>45310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282" t="s">
        <v>5591</v>
      </c>
      <c r="D9" s="366" t="s">
        <v>5616</v>
      </c>
      <c r="E9" s="367" t="s">
        <v>30</v>
      </c>
      <c r="F9" s="281" t="s">
        <v>4185</v>
      </c>
      <c r="G9" s="42">
        <f>G8</f>
        <v>45310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282" t="s">
        <v>244</v>
      </c>
      <c r="D10" s="366" t="s">
        <v>5614</v>
      </c>
      <c r="E10" s="367" t="s">
        <v>5596</v>
      </c>
      <c r="F10" s="281" t="s">
        <v>5615</v>
      </c>
      <c r="G10" s="42">
        <f>G11</f>
        <v>45311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282" t="s">
        <v>479</v>
      </c>
      <c r="D11" s="366" t="s">
        <v>5611</v>
      </c>
      <c r="E11" s="367" t="s">
        <v>5612</v>
      </c>
      <c r="F11" s="281" t="s">
        <v>5613</v>
      </c>
      <c r="G11" s="42">
        <f>G9+1</f>
        <v>45311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5531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68" t="s">
        <v>481</v>
      </c>
      <c r="D13" s="369" t="s">
        <v>5644</v>
      </c>
      <c r="E13" s="55"/>
      <c r="F13" s="57"/>
      <c r="G13" s="34">
        <f>G5+7</f>
        <v>45314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47" t="s">
        <v>14</v>
      </c>
      <c r="D15" s="348" t="str">
        <f>IF(WK02・2024!D23="","",WK02・2024!D23)</f>
        <v>13/0700</v>
      </c>
      <c r="E15" s="347" t="s">
        <v>5544</v>
      </c>
      <c r="F15" s="349" t="s">
        <v>5546</v>
      </c>
      <c r="G15" s="33">
        <v>45304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6" t="s">
        <v>5</v>
      </c>
      <c r="D17" s="344" t="s">
        <v>5556</v>
      </c>
      <c r="E17" s="345" t="s">
        <v>5563</v>
      </c>
      <c r="F17" s="346" t="s">
        <v>5564</v>
      </c>
      <c r="G17" s="42">
        <f>G15+3</f>
        <v>45307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51"/>
      <c r="C18" s="343" t="s">
        <v>7</v>
      </c>
      <c r="D18" s="344" t="s">
        <v>5561</v>
      </c>
      <c r="E18" s="345" t="s">
        <v>5555</v>
      </c>
      <c r="F18" s="346" t="s">
        <v>5570</v>
      </c>
      <c r="G18" s="42">
        <f>G17</f>
        <v>45307</v>
      </c>
      <c r="H18" s="321"/>
      <c r="I18" s="36"/>
      <c r="J18" s="36"/>
      <c r="K18" s="36"/>
      <c r="L18" s="36"/>
    </row>
    <row r="19" spans="2:12" s="1" customFormat="1" ht="13.25" customHeight="1" x14ac:dyDescent="0.25">
      <c r="B19" s="251"/>
      <c r="C19" s="276" t="s">
        <v>8</v>
      </c>
      <c r="D19" s="350" t="s">
        <v>5581</v>
      </c>
      <c r="E19" s="351" t="s">
        <v>2000</v>
      </c>
      <c r="F19" s="280" t="s">
        <v>4594</v>
      </c>
      <c r="G19" s="42">
        <f>G17</f>
        <v>45307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276" t="s">
        <v>6</v>
      </c>
      <c r="D20" s="344" t="s">
        <v>5584</v>
      </c>
      <c r="E20" s="364" t="s">
        <v>5586</v>
      </c>
      <c r="F20" s="280" t="s">
        <v>5585</v>
      </c>
      <c r="G20" s="42">
        <f>G17+1</f>
        <v>45308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276" t="s">
        <v>26</v>
      </c>
      <c r="D21" s="344" t="s">
        <v>5562</v>
      </c>
      <c r="E21" s="364" t="s">
        <v>2002</v>
      </c>
      <c r="F21" s="275" t="s">
        <v>5588</v>
      </c>
      <c r="G21" s="42">
        <f>G20</f>
        <v>45308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USD@JPY146.09-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70" t="s">
        <v>14</v>
      </c>
      <c r="D23" s="368" t="s">
        <v>5606</v>
      </c>
      <c r="E23" s="55"/>
      <c r="F23" s="57"/>
      <c r="G23" s="34">
        <f>G15+7</f>
        <v>45311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56" t="s">
        <v>24</v>
      </c>
      <c r="D26" s="357" t="str">
        <f>IF(WK01・2024!D37="","",WK01・2024!D37)</f>
        <v>10/0436</v>
      </c>
      <c r="E26" s="358" t="str">
        <f>IF(WK01・2024!E37="","",WK01・2024!E37)</f>
        <v>10/0608</v>
      </c>
      <c r="F26" s="359" t="str">
        <f>IF(WK01・2024!F37="","",WK01・2024!F37)</f>
        <v>10/1130</v>
      </c>
      <c r="G26" s="42">
        <v>45300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60" t="s">
        <v>16</v>
      </c>
      <c r="D27" s="276" t="str">
        <f>IF(WK01・2024!D38="","",WK01・2024!D38)</f>
        <v>11/0806</v>
      </c>
      <c r="E27" s="345" t="str">
        <f>IF(WK01・2024!E38="","",WK01・2024!E38)</f>
        <v>11/1818</v>
      </c>
      <c r="F27" s="361" t="str">
        <f>IF(WK01・2024!F38="","",WK01・2024!F38)</f>
        <v>12/0443</v>
      </c>
      <c r="G27" s="42">
        <f>+G26+2</f>
        <v>45302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276" t="s">
        <v>9</v>
      </c>
      <c r="D28" s="276" t="str">
        <f>IF(WK01・2024!D39="","",WK01・2024!D39)</f>
        <v>13/0300</v>
      </c>
      <c r="E28" s="345" t="str">
        <f>IF(WK01・2024!E39="","",WK01・2024!E39)</f>
        <v>DIRECT</v>
      </c>
      <c r="F28" s="361" t="str">
        <f>IF(WK01・2024!F39="","",WK01・2024!F39)</f>
        <v>13/1050</v>
      </c>
      <c r="G28" s="42">
        <f>G27+2</f>
        <v>45304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25" customHeight="1" x14ac:dyDescent="0.25">
      <c r="B30" s="251"/>
      <c r="C30" s="276" t="s">
        <v>17</v>
      </c>
      <c r="D30" s="362" t="s">
        <v>5547</v>
      </c>
      <c r="E30" s="279" t="s">
        <v>30</v>
      </c>
      <c r="F30" s="280" t="s">
        <v>5557</v>
      </c>
      <c r="G30" s="42">
        <f>+G28+1</f>
        <v>45305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276" t="s">
        <v>7</v>
      </c>
      <c r="D31" s="362" t="s">
        <v>5558</v>
      </c>
      <c r="E31" s="279" t="s">
        <v>5565</v>
      </c>
      <c r="F31" s="280" t="s">
        <v>5566</v>
      </c>
      <c r="G31" s="42">
        <f>G32</f>
        <v>45307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276" t="s">
        <v>8</v>
      </c>
      <c r="D32" s="362" t="s">
        <v>5571</v>
      </c>
      <c r="E32" s="279" t="s">
        <v>5555</v>
      </c>
      <c r="F32" s="280" t="s">
        <v>5572</v>
      </c>
      <c r="G32" s="42">
        <f>G33+1</f>
        <v>45307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276" t="s">
        <v>5</v>
      </c>
      <c r="D33" s="362" t="s">
        <v>5587</v>
      </c>
      <c r="E33" s="351" t="s">
        <v>5583</v>
      </c>
      <c r="F33" s="280" t="s">
        <v>5584</v>
      </c>
      <c r="G33" s="42">
        <f>G30+1</f>
        <v>45306</v>
      </c>
      <c r="H33" s="163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63" t="s">
        <v>5560</v>
      </c>
      <c r="D34" s="362" t="s">
        <v>5582</v>
      </c>
      <c r="E34" s="345" t="s">
        <v>5579</v>
      </c>
      <c r="F34" s="280" t="s">
        <v>5589</v>
      </c>
      <c r="G34" s="42">
        <f>G32+1</f>
        <v>45308</v>
      </c>
      <c r="H34" s="34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6" t="s">
        <v>10</v>
      </c>
      <c r="D35" s="276" t="s">
        <v>5597</v>
      </c>
      <c r="E35" s="365" t="s">
        <v>5597</v>
      </c>
      <c r="F35" s="280" t="s">
        <v>5598</v>
      </c>
      <c r="G35" s="42">
        <f>G34+1</f>
        <v>45309</v>
      </c>
      <c r="H35" s="255" t="s">
        <v>5599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342" t="s">
        <v>5617</v>
      </c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356" t="s">
        <v>24</v>
      </c>
      <c r="D37" s="357" t="s">
        <v>5677</v>
      </c>
      <c r="E37" s="358" t="s">
        <v>5678</v>
      </c>
      <c r="F37" s="372" t="s">
        <v>5679</v>
      </c>
      <c r="G37" s="133">
        <f>G38-1</f>
        <v>45314</v>
      </c>
      <c r="H37" s="163" t="s">
        <v>5620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USD@JPY146.09-</v>
      </c>
      <c r="C38" s="276" t="s">
        <v>16</v>
      </c>
      <c r="D38" s="362" t="s">
        <v>5673</v>
      </c>
      <c r="E38" s="345" t="s">
        <v>5674</v>
      </c>
      <c r="F38" s="280" t="s">
        <v>5675</v>
      </c>
      <c r="G38" s="42">
        <f>G34+7</f>
        <v>45315</v>
      </c>
      <c r="H38" s="190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73" t="s">
        <v>9</v>
      </c>
      <c r="D39" s="374" t="s">
        <v>5676</v>
      </c>
      <c r="E39" s="375" t="s">
        <v>5685</v>
      </c>
      <c r="F39" s="376" t="s">
        <v>5684</v>
      </c>
      <c r="G39" s="76">
        <f>G38+3</f>
        <v>45318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695"/>
  <sheetViews>
    <sheetView zoomScale="75" zoomScaleNormal="75" workbookViewId="0">
      <selection activeCell="H44" sqref="H44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0</v>
      </c>
      <c r="C1" s="591"/>
      <c r="D1" s="9"/>
      <c r="E1" s="9"/>
      <c r="F1" s="9"/>
      <c r="G1" s="9"/>
      <c r="H1" s="9"/>
      <c r="I1" s="592">
        <v>45750.6875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9573</v>
      </c>
      <c r="C2" s="593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4" t="s">
        <v>12</v>
      </c>
      <c r="E4" s="595"/>
      <c r="F4" s="594" t="s">
        <v>13</v>
      </c>
      <c r="G4" s="595"/>
      <c r="H4" s="596" t="s">
        <v>2</v>
      </c>
      <c r="I4" s="59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/>
      <c r="E5" s="522"/>
      <c r="F5" s="519"/>
      <c r="G5" s="520"/>
      <c r="H5" s="403"/>
      <c r="I5" s="520"/>
      <c r="J5" s="140" t="s">
        <v>9749</v>
      </c>
      <c r="K5" s="268" t="s">
        <v>9750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407"/>
      <c r="E6" s="522"/>
      <c r="F6" s="397"/>
      <c r="G6" s="518"/>
      <c r="H6" s="398"/>
      <c r="I6" s="518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9578</v>
      </c>
      <c r="C7" s="85"/>
      <c r="D7" s="557"/>
      <c r="E7" s="588"/>
      <c r="F7" s="391"/>
      <c r="G7" s="517"/>
      <c r="H7" s="397"/>
      <c r="I7" s="518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/>
      <c r="E8" s="523"/>
      <c r="F8" s="397"/>
      <c r="G8" s="523"/>
      <c r="H8" s="397"/>
      <c r="I8" s="535"/>
      <c r="J8" s="129" t="str">
        <f>J5</f>
        <v>SKIP</v>
      </c>
      <c r="K8" s="277"/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/>
      <c r="E9" s="517"/>
      <c r="F9" s="397"/>
      <c r="G9" s="517"/>
      <c r="H9" s="397"/>
      <c r="I9" s="518"/>
      <c r="J9" s="129" t="str">
        <f>J8</f>
        <v>SKIP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/>
      <c r="E10" s="524"/>
      <c r="F10" s="397"/>
      <c r="G10" s="524"/>
      <c r="H10" s="397"/>
      <c r="I10" s="518"/>
      <c r="J10" s="129" t="str">
        <f>J9</f>
        <v>SKIP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/>
      <c r="E11" s="524"/>
      <c r="F11" s="422"/>
      <c r="G11" s="524"/>
      <c r="H11" s="422"/>
      <c r="I11" s="525"/>
      <c r="J11" s="129" t="str">
        <f>J12</f>
        <v>SKIP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/>
      <c r="E12" s="524"/>
      <c r="F12" s="422"/>
      <c r="G12" s="524"/>
      <c r="H12" s="422"/>
      <c r="I12" s="525"/>
      <c r="J12" s="129" t="str">
        <f>J10</f>
        <v>SKIP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9751</v>
      </c>
      <c r="C13" s="95"/>
      <c r="D13" s="422"/>
      <c r="E13" s="524"/>
      <c r="F13" s="422"/>
      <c r="G13" s="525"/>
      <c r="H13" s="424"/>
      <c r="I13" s="525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9752</v>
      </c>
      <c r="C14" s="89"/>
      <c r="D14" s="397"/>
      <c r="E14" s="517"/>
      <c r="F14" s="397"/>
      <c r="G14" s="518"/>
      <c r="H14" s="398"/>
      <c r="I14" s="518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9753</v>
      </c>
      <c r="C15" s="94" t="s">
        <v>481</v>
      </c>
      <c r="D15" s="475"/>
      <c r="E15" s="536"/>
      <c r="F15" s="475"/>
      <c r="G15" s="537"/>
      <c r="H15" s="418"/>
      <c r="I15" s="538"/>
      <c r="J15" s="141" t="str">
        <f>J5</f>
        <v>SKIP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402" t="s">
        <v>9357</v>
      </c>
      <c r="E17" s="515">
        <v>45737</v>
      </c>
      <c r="F17" s="402" t="s">
        <v>9740</v>
      </c>
      <c r="G17" s="552">
        <v>45737</v>
      </c>
      <c r="H17" s="553" t="s">
        <v>9759</v>
      </c>
      <c r="I17" s="552">
        <v>45738</v>
      </c>
      <c r="J17" s="33">
        <v>45738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9580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7</v>
      </c>
      <c r="D20" s="397" t="s">
        <v>9201</v>
      </c>
      <c r="E20" s="523">
        <v>45740</v>
      </c>
      <c r="F20" s="397" t="s">
        <v>9195</v>
      </c>
      <c r="G20" s="518">
        <v>45740</v>
      </c>
      <c r="H20" s="398" t="s">
        <v>9084</v>
      </c>
      <c r="I20" s="518">
        <v>45740</v>
      </c>
      <c r="J20" s="42">
        <f>J21</f>
        <v>45741</v>
      </c>
      <c r="K20" s="255"/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397" t="s">
        <v>9292</v>
      </c>
      <c r="E21" s="523">
        <v>45740</v>
      </c>
      <c r="F21" s="397" t="s">
        <v>9331</v>
      </c>
      <c r="G21" s="518">
        <v>45740</v>
      </c>
      <c r="H21" s="398" t="s">
        <v>9768</v>
      </c>
      <c r="I21" s="518">
        <v>45740</v>
      </c>
      <c r="J21" s="42">
        <f>J17+3</f>
        <v>45741</v>
      </c>
      <c r="K21" s="255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50"/>
      <c r="C22" s="85" t="s">
        <v>8</v>
      </c>
      <c r="D22" s="397" t="s">
        <v>9228</v>
      </c>
      <c r="E22" s="523">
        <v>45740</v>
      </c>
      <c r="F22" s="397" t="s">
        <v>9106</v>
      </c>
      <c r="G22" s="518">
        <v>45741</v>
      </c>
      <c r="H22" s="398" t="s">
        <v>9101</v>
      </c>
      <c r="I22" s="518">
        <v>45741</v>
      </c>
      <c r="J22" s="42">
        <f>J21</f>
        <v>45741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7" t="s">
        <v>9086</v>
      </c>
      <c r="E23" s="523">
        <v>45741</v>
      </c>
      <c r="F23" s="397" t="s">
        <v>9169</v>
      </c>
      <c r="G23" s="535">
        <v>45742</v>
      </c>
      <c r="H23" s="398" t="s">
        <v>9778</v>
      </c>
      <c r="I23" s="518">
        <v>45742</v>
      </c>
      <c r="J23" s="42">
        <f>J20+1</f>
        <v>45742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26</v>
      </c>
      <c r="D24" s="397" t="s">
        <v>9455</v>
      </c>
      <c r="E24" s="523">
        <v>45742</v>
      </c>
      <c r="F24" s="397" t="s">
        <v>9204</v>
      </c>
      <c r="G24" s="535">
        <v>45742</v>
      </c>
      <c r="H24" s="398" t="s">
        <v>9237</v>
      </c>
      <c r="I24" s="535">
        <v>45742</v>
      </c>
      <c r="J24" s="42">
        <f>J23</f>
        <v>45742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JPY150.69-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13" t="s">
        <v>9287</v>
      </c>
      <c r="E27" s="539">
        <v>45744</v>
      </c>
      <c r="F27" s="414" t="s">
        <v>9793</v>
      </c>
      <c r="G27" s="540">
        <v>45745</v>
      </c>
      <c r="H27" s="413" t="s">
        <v>9681</v>
      </c>
      <c r="I27" s="540">
        <v>45745</v>
      </c>
      <c r="J27" s="34">
        <f>J17+7</f>
        <v>45745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391" t="s">
        <v>9747</v>
      </c>
      <c r="E30" s="514">
        <v>45732</v>
      </c>
      <c r="F30" s="391" t="s">
        <v>9748</v>
      </c>
      <c r="G30" s="516">
        <v>45734</v>
      </c>
      <c r="H30" s="392" t="s">
        <v>9666</v>
      </c>
      <c r="I30" s="516">
        <v>45734</v>
      </c>
      <c r="J30" s="42">
        <v>45734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97" t="s">
        <v>9601</v>
      </c>
      <c r="E31" s="517">
        <v>45735</v>
      </c>
      <c r="F31" s="397" t="s">
        <v>9745</v>
      </c>
      <c r="G31" s="518">
        <v>45735</v>
      </c>
      <c r="H31" s="398" t="s">
        <v>9449</v>
      </c>
      <c r="I31" s="518">
        <v>45736</v>
      </c>
      <c r="J31" s="42">
        <f>J30+2</f>
        <v>45736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9743</v>
      </c>
      <c r="E32" s="517">
        <v>45737</v>
      </c>
      <c r="F32" s="397" t="s">
        <v>9328</v>
      </c>
      <c r="G32" s="518">
        <v>45738</v>
      </c>
      <c r="H32" s="398" t="s">
        <v>9760</v>
      </c>
      <c r="I32" s="518">
        <v>45738</v>
      </c>
      <c r="J32" s="42">
        <f>J31+2</f>
        <v>45738</v>
      </c>
      <c r="K32" s="172" t="s">
        <v>9757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589" t="s">
        <v>9758</v>
      </c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9765</v>
      </c>
      <c r="E35" s="517">
        <v>45740</v>
      </c>
      <c r="F35" s="397" t="s">
        <v>9766</v>
      </c>
      <c r="G35" s="518">
        <v>45740</v>
      </c>
      <c r="H35" s="398" t="s">
        <v>9767</v>
      </c>
      <c r="I35" s="518">
        <v>45740</v>
      </c>
      <c r="J35" s="42">
        <f>J32+1</f>
        <v>45739</v>
      </c>
      <c r="K35" s="255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97" t="s">
        <v>9624</v>
      </c>
      <c r="E36" s="517">
        <v>45741</v>
      </c>
      <c r="F36" s="397" t="s">
        <v>9775</v>
      </c>
      <c r="G36" s="518">
        <v>45713</v>
      </c>
      <c r="H36" s="398" t="s">
        <v>9413</v>
      </c>
      <c r="I36" s="518">
        <v>45741</v>
      </c>
      <c r="J36" s="42">
        <f>J37</f>
        <v>45741</v>
      </c>
      <c r="K36" s="163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97" t="s">
        <v>9771</v>
      </c>
      <c r="E37" s="517">
        <v>45742</v>
      </c>
      <c r="F37" s="397" t="s">
        <v>9772</v>
      </c>
      <c r="G37" s="518">
        <v>45742</v>
      </c>
      <c r="H37" s="398" t="s">
        <v>9613</v>
      </c>
      <c r="I37" s="518">
        <v>45742</v>
      </c>
      <c r="J37" s="42">
        <f>J38+1</f>
        <v>45741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97" t="s">
        <v>9111</v>
      </c>
      <c r="E38" s="517">
        <v>45742</v>
      </c>
      <c r="F38" s="397" t="s">
        <v>9519</v>
      </c>
      <c r="G38" s="518">
        <v>45742</v>
      </c>
      <c r="H38" s="398" t="s">
        <v>9199</v>
      </c>
      <c r="I38" s="518">
        <v>45742</v>
      </c>
      <c r="J38" s="42">
        <f>J35+1</f>
        <v>45740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9779</v>
      </c>
      <c r="E39" s="524">
        <v>45743</v>
      </c>
      <c r="F39" s="422" t="s">
        <v>9777</v>
      </c>
      <c r="G39" s="525">
        <v>45743</v>
      </c>
      <c r="H39" s="398" t="s">
        <v>9413</v>
      </c>
      <c r="I39" s="518">
        <v>45743</v>
      </c>
      <c r="J39" s="42">
        <f>J36+1</f>
        <v>45742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9101</v>
      </c>
      <c r="E40" s="517">
        <v>45743</v>
      </c>
      <c r="F40" s="557" t="s">
        <v>9205</v>
      </c>
      <c r="G40" s="543">
        <v>45743</v>
      </c>
      <c r="H40" s="398" t="s">
        <v>9781</v>
      </c>
      <c r="I40" s="518">
        <v>45743</v>
      </c>
      <c r="J40" s="42">
        <f>J39+1</f>
        <v>45743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8" t="s">
        <v>539</v>
      </c>
      <c r="D43" s="426" t="s">
        <v>9245</v>
      </c>
      <c r="E43" s="544">
        <v>45746</v>
      </c>
      <c r="F43" s="391" t="s">
        <v>9166</v>
      </c>
      <c r="G43" s="516">
        <v>45748</v>
      </c>
      <c r="H43" s="392" t="s">
        <v>9502</v>
      </c>
      <c r="I43" s="516">
        <v>45748</v>
      </c>
      <c r="J43" s="133">
        <f>J40+5</f>
        <v>45748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JPY150.69-</v>
      </c>
      <c r="C44" s="50" t="s">
        <v>540</v>
      </c>
      <c r="D44" s="397" t="s">
        <v>9613</v>
      </c>
      <c r="E44" s="517">
        <v>45749</v>
      </c>
      <c r="F44" s="397" t="s">
        <v>9111</v>
      </c>
      <c r="G44" s="518">
        <v>45749</v>
      </c>
      <c r="H44" s="398" t="s">
        <v>9800</v>
      </c>
      <c r="I44" s="518">
        <v>45750</v>
      </c>
      <c r="J44" s="42">
        <f>J43+1</f>
        <v>45749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99" t="s">
        <v>9801</v>
      </c>
      <c r="E45" s="545">
        <v>45750</v>
      </c>
      <c r="F45" s="395" t="s">
        <v>9803</v>
      </c>
      <c r="G45" s="529">
        <v>45751</v>
      </c>
      <c r="H45" s="396" t="s">
        <v>9804</v>
      </c>
      <c r="I45" s="529">
        <v>45752</v>
      </c>
      <c r="J45" s="76">
        <f>J44+3</f>
        <v>45752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45313.354166666664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65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IF(WK01・2024!D13="","",WK01・2024!D13)</f>
        <v>08/1700</v>
      </c>
      <c r="E5" s="83" t="s">
        <v>5487</v>
      </c>
      <c r="F5" s="84" t="s">
        <v>5508</v>
      </c>
      <c r="G5" s="33">
        <v>45300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5496</v>
      </c>
      <c r="E15" s="81" t="s">
        <v>5494</v>
      </c>
      <c r="F15" s="103" t="s">
        <v>5495</v>
      </c>
      <c r="G15" s="33">
        <v>45297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5431</v>
      </c>
      <c r="C17" s="85" t="s">
        <v>8</v>
      </c>
      <c r="D17" s="319" t="s">
        <v>453</v>
      </c>
      <c r="E17" s="112" t="s">
        <v>5497</v>
      </c>
      <c r="F17" s="96" t="s">
        <v>156</v>
      </c>
      <c r="G17" s="42">
        <f>G18</f>
        <v>45300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5</v>
      </c>
      <c r="D18" s="86" t="s">
        <v>5506</v>
      </c>
      <c r="E18" s="101" t="s">
        <v>5477</v>
      </c>
      <c r="F18" s="120" t="s">
        <v>5509</v>
      </c>
      <c r="G18" s="42">
        <f>G15+3</f>
        <v>45300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USD@JPY145.68-</v>
      </c>
      <c r="C19" s="95" t="s">
        <v>7</v>
      </c>
      <c r="D19" s="86" t="s">
        <v>5498</v>
      </c>
      <c r="E19" s="101" t="s">
        <v>5501</v>
      </c>
      <c r="F19" s="120" t="s">
        <v>5514</v>
      </c>
      <c r="G19" s="42">
        <f>G18</f>
        <v>45300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5" t="s">
        <v>24</v>
      </c>
      <c r="D26" s="136" t="str">
        <f>IF(WK52・2023!D37="","",WK52・2023!D37)</f>
        <v>31/0000</v>
      </c>
      <c r="E26" s="151" t="str">
        <f>IF(WK52・2023!E37="","",WK52・2023!E37)</f>
        <v>02/1542</v>
      </c>
      <c r="F26" s="256" t="str">
        <f>IF(WK52・2023!F37="","",WK52・2023!F37)</f>
        <v>02/2130</v>
      </c>
      <c r="G26" s="42">
        <v>45293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tr">
        <f>IF(WK52・2023!D38="","",WK52・2023!D38)</f>
        <v>03/1300</v>
      </c>
      <c r="E27" s="101" t="str">
        <f>IF(WK52・2023!E38="","",WK52・2023!E38)</f>
        <v>DIRECT</v>
      </c>
      <c r="F27" s="102" t="str">
        <f>IF(WK52・2023!F38="","",WK52・2023!F38)</f>
        <v>04/0000</v>
      </c>
      <c r="G27" s="42">
        <f>+G26+2</f>
        <v>45295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USD@JPY145.68-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5479</v>
      </c>
      <c r="E33" s="112" t="s">
        <v>5507</v>
      </c>
      <c r="F33" s="96" t="s">
        <v>736</v>
      </c>
      <c r="G33" s="42">
        <f>G30+1</f>
        <v>45299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8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9" t="s">
        <v>5537</v>
      </c>
      <c r="G35" s="42">
        <f>G34+1</f>
        <v>45302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5573</v>
      </c>
      <c r="E37" s="151" t="s">
        <v>5574</v>
      </c>
      <c r="F37" s="152" t="s">
        <v>5575</v>
      </c>
      <c r="G37" s="133">
        <f>G38-1</f>
        <v>45307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 t="s">
        <v>2281</v>
      </c>
      <c r="E39" s="244" t="s">
        <v>5609</v>
      </c>
      <c r="F39" s="245" t="s">
        <v>5610</v>
      </c>
      <c r="G39" s="76">
        <f>G38+3</f>
        <v>45311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45306.354166666664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2332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IF(WK52・2023!D23="","",WK52・2023!D23)</f>
        <v>30/1200</v>
      </c>
      <c r="E5" s="83" t="s">
        <v>881</v>
      </c>
      <c r="F5" s="84" t="s">
        <v>5455</v>
      </c>
      <c r="G5" s="33">
        <v>45293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9" t="s">
        <v>5392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IF(WK51・2023!D23="","","")</f>
        <v/>
      </c>
      <c r="E15" s="81"/>
      <c r="F15" s="103"/>
      <c r="G15" s="140" t="s">
        <v>5390</v>
      </c>
      <c r="H15" s="268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20"/>
      <c r="G17" s="129" t="str">
        <f>G15</f>
        <v>SKIP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150</v>
      </c>
      <c r="D18" s="319"/>
      <c r="E18" s="112"/>
      <c r="F18" s="96"/>
      <c r="G18" s="129" t="str">
        <f>G17</f>
        <v>SKIP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USD@JPY142.75-</v>
      </c>
      <c r="C19" s="95" t="s">
        <v>151</v>
      </c>
      <c r="D19" s="86"/>
      <c r="E19" s="101"/>
      <c r="F19" s="120"/>
      <c r="G19" s="129" t="str">
        <f>G17</f>
        <v>SKIP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RMB@JPY19.89-</v>
      </c>
      <c r="C20" s="85" t="s">
        <v>6</v>
      </c>
      <c r="D20" s="86"/>
      <c r="E20" s="87"/>
      <c r="F20" s="96"/>
      <c r="G20" s="129" t="str">
        <f>G17</f>
        <v>SKIP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/>
      <c r="E21" s="87"/>
      <c r="F21" s="88"/>
      <c r="G21" s="129" t="str">
        <f>G20</f>
        <v>SKIP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41" t="str">
        <f>G15</f>
        <v>SKIP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5" t="s">
        <v>24</v>
      </c>
      <c r="D26" s="136" t="str">
        <f>IF(WK51・2023!D37="","",WK51・2023!D37)</f>
        <v>27/0530</v>
      </c>
      <c r="E26" s="151" t="str">
        <f>IF(WK51・2023!E37="","",WK51・2023!E37)</f>
        <v>27/2000</v>
      </c>
      <c r="F26" s="256" t="str">
        <f>IF(WK51・2023!F37="","",WK51・2023!F37)</f>
        <v>28/0049</v>
      </c>
      <c r="G26" s="42">
        <v>45286</v>
      </c>
      <c r="H26" s="33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tr">
        <f>IF(WK51・2023!D38="","",WK51・2023!D38)</f>
        <v>28/1830</v>
      </c>
      <c r="E27" s="101" t="s">
        <v>5440</v>
      </c>
      <c r="F27" s="102" t="s">
        <v>5439</v>
      </c>
      <c r="G27" s="42">
        <f>+G26+2</f>
        <v>45288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62" t="s">
        <v>5463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USD@JPY142.75-</v>
      </c>
      <c r="C29" s="50"/>
      <c r="D29" s="314"/>
      <c r="F29" s="315"/>
      <c r="G29" s="42"/>
      <c r="H29" s="33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9">
        <f>G33+1-2</f>
        <v>45295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2723</v>
      </c>
      <c r="D32" s="106" t="s">
        <v>418</v>
      </c>
      <c r="E32" s="112" t="s">
        <v>5462</v>
      </c>
      <c r="F32" s="329" t="s">
        <v>5469</v>
      </c>
      <c r="G32" s="129">
        <f>G30+1+4</f>
        <v>45296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9">
        <f>G32+1-1</f>
        <v>45296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9">
        <f>G33</f>
        <v>45296</v>
      </c>
      <c r="H34" s="255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51" t="s">
        <v>5492</v>
      </c>
      <c r="F35" s="96" t="s">
        <v>5493</v>
      </c>
      <c r="G35" s="129">
        <f>G31+1+1</f>
        <v>45297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13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5515</v>
      </c>
      <c r="E37" s="151" t="s">
        <v>5516</v>
      </c>
      <c r="F37" s="152" t="s">
        <v>5517</v>
      </c>
      <c r="G37" s="133">
        <f>G38-1</f>
        <v>45300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 t="s">
        <v>5548</v>
      </c>
      <c r="E39" s="244" t="s">
        <v>5541</v>
      </c>
      <c r="F39" s="245" t="s">
        <v>5549</v>
      </c>
      <c r="G39" s="76">
        <f>G38+3</f>
        <v>45304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45296.625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5339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IF(WK51・2023!D13="","",WK51・2023!D13)</f>
        <v>25/1800</v>
      </c>
      <c r="E5" s="83" t="s">
        <v>5405</v>
      </c>
      <c r="F5" s="84" t="s">
        <v>5404</v>
      </c>
      <c r="G5" s="33">
        <v>45286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7"/>
      <c r="I7" s="36"/>
      <c r="J7" s="36"/>
      <c r="K7" s="36"/>
      <c r="L7" s="36"/>
    </row>
    <row r="8" spans="2:12" s="1" customFormat="1" ht="13.5" customHeight="1" x14ac:dyDescent="0.25">
      <c r="B8" s="33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5362</v>
      </c>
      <c r="C10" s="89" t="s">
        <v>244</v>
      </c>
      <c r="D10" s="90"/>
      <c r="E10" s="91"/>
      <c r="F10" s="92"/>
      <c r="G10" s="129" t="s">
        <v>5341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IF(WK51・2023!D23="","",WK51・2023!D23)</f>
        <v>23/0830</v>
      </c>
      <c r="E15" s="81" t="s">
        <v>5373</v>
      </c>
      <c r="F15" s="103" t="s">
        <v>5374</v>
      </c>
      <c r="G15" s="33">
        <v>45283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20" t="s">
        <v>5408</v>
      </c>
      <c r="G17" s="42">
        <f>G15+3</f>
        <v>45286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4778</v>
      </c>
      <c r="D18" s="319" t="s">
        <v>1579</v>
      </c>
      <c r="E18" s="112" t="s">
        <v>5400</v>
      </c>
      <c r="F18" s="96" t="s">
        <v>5412</v>
      </c>
      <c r="G18" s="42">
        <f>G17</f>
        <v>45286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20" t="s">
        <v>5413</v>
      </c>
      <c r="G19" s="42">
        <f>G17</f>
        <v>45286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41">
        <f>G15+7+2</f>
        <v>45292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5" t="s">
        <v>24</v>
      </c>
      <c r="D26" s="136" t="s">
        <v>5347</v>
      </c>
      <c r="E26" s="151" t="s">
        <v>5348</v>
      </c>
      <c r="F26" s="152" t="s">
        <v>5349</v>
      </c>
      <c r="G26" s="42">
        <v>45279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55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USD@JPY143.25-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5345</v>
      </c>
      <c r="D32" s="106" t="s">
        <v>5406</v>
      </c>
      <c r="E32" s="112" t="s">
        <v>5396</v>
      </c>
      <c r="F32" s="96" t="s">
        <v>5409</v>
      </c>
      <c r="G32" s="42">
        <f>G30+1</f>
        <v>45285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5" t="s">
        <v>95</v>
      </c>
      <c r="F35" s="96" t="s">
        <v>5437</v>
      </c>
      <c r="G35" s="42">
        <f>G34+1</f>
        <v>45288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5438</v>
      </c>
      <c r="E37" s="151" t="s">
        <v>5456</v>
      </c>
      <c r="F37" s="152" t="s">
        <v>5457</v>
      </c>
      <c r="G37" s="133">
        <f>G38-1</f>
        <v>45293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 t="s">
        <v>5474</v>
      </c>
      <c r="E39" s="244" t="s">
        <v>5475</v>
      </c>
      <c r="F39" s="48" t="s">
        <v>5476</v>
      </c>
      <c r="G39" s="76">
        <f>G38+3</f>
        <v>45297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17968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45288.354166666664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5303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IF(WK50・2023!D13="","",WK50・2023!D13)</f>
        <v>18/2230</v>
      </c>
      <c r="E5" s="83" t="s">
        <v>5328</v>
      </c>
      <c r="F5" s="84" t="s">
        <v>5332</v>
      </c>
      <c r="G5" s="33">
        <v>45279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55"/>
      <c r="I8" s="36"/>
      <c r="J8" s="36"/>
      <c r="K8" s="36"/>
      <c r="L8" s="36"/>
    </row>
    <row r="9" spans="2:12" s="1" customFormat="1" ht="13.5" customHeight="1" x14ac:dyDescent="0.25">
      <c r="B9" s="251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IF(WK50・2023!D23="","",WK50・2023!D23)</f>
        <v>15/1100</v>
      </c>
      <c r="E15" s="81" t="s">
        <v>5307</v>
      </c>
      <c r="F15" s="103" t="s">
        <v>5308</v>
      </c>
      <c r="G15" s="33">
        <v>45276</v>
      </c>
      <c r="H15" s="268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20" t="s">
        <v>788</v>
      </c>
      <c r="G17" s="42">
        <f>G15+3</f>
        <v>45279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319" t="s">
        <v>5323</v>
      </c>
      <c r="E18" s="112" t="s">
        <v>5324</v>
      </c>
      <c r="F18" s="96" t="s">
        <v>5333</v>
      </c>
      <c r="G18" s="42">
        <f>+G19</f>
        <v>45279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USD@JPY143.21-</v>
      </c>
      <c r="C19" s="95" t="s">
        <v>8</v>
      </c>
      <c r="D19" s="86" t="s">
        <v>5325</v>
      </c>
      <c r="E19" s="101" t="s">
        <v>5326</v>
      </c>
      <c r="F19" s="120" t="s">
        <v>5327</v>
      </c>
      <c r="G19" s="42">
        <f>G17</f>
        <v>45279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3534</v>
      </c>
      <c r="E26" s="151" t="s">
        <v>5318</v>
      </c>
      <c r="F26" s="152" t="s">
        <v>5319</v>
      </c>
      <c r="G26" s="42">
        <v>45272</v>
      </c>
      <c r="H26" s="172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USD@JPY143.21-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5369</v>
      </c>
      <c r="E32" s="112" t="s">
        <v>935</v>
      </c>
      <c r="F32" s="96" t="s">
        <v>5387</v>
      </c>
      <c r="G32" s="42">
        <f>+G33</f>
        <v>45279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5" t="s">
        <v>5376</v>
      </c>
      <c r="F35" s="96" t="s">
        <v>5377</v>
      </c>
      <c r="G35" s="42">
        <f>+G34+1</f>
        <v>45281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5393</v>
      </c>
      <c r="E37" s="151" t="s">
        <v>5414</v>
      </c>
      <c r="F37" s="152" t="s">
        <v>5416</v>
      </c>
      <c r="G37" s="133">
        <f>+G35+5</f>
        <v>45286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45278.354166666664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5249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IF(WK49・2023!D13="","",WK49・2023!D13)</f>
        <v>11/1700</v>
      </c>
      <c r="E5" s="83" t="s">
        <v>5266</v>
      </c>
      <c r="F5" s="84" t="s">
        <v>5267</v>
      </c>
      <c r="G5" s="33">
        <v>45272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5</v>
      </c>
      <c r="D8" s="195" t="s">
        <v>5296</v>
      </c>
      <c r="E8" s="196" t="s">
        <v>5298</v>
      </c>
      <c r="F8" s="198" t="s">
        <v>5297</v>
      </c>
      <c r="G8" s="42">
        <f>G7+1</f>
        <v>45275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5243</v>
      </c>
      <c r="C9" s="197" t="s">
        <v>8</v>
      </c>
      <c r="D9" s="195" t="s">
        <v>5299</v>
      </c>
      <c r="E9" s="196" t="s">
        <v>5300</v>
      </c>
      <c r="F9" s="198" t="s">
        <v>5301</v>
      </c>
      <c r="G9" s="42">
        <f>G8</f>
        <v>45275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5244</v>
      </c>
      <c r="C10" s="197" t="s">
        <v>244</v>
      </c>
      <c r="D10" s="195" t="s">
        <v>5302</v>
      </c>
      <c r="E10" s="196" t="s">
        <v>5313</v>
      </c>
      <c r="F10" s="198" t="s">
        <v>5314</v>
      </c>
      <c r="G10" s="42">
        <f>+G8+1</f>
        <v>45276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5315</v>
      </c>
      <c r="E11" s="196" t="s">
        <v>5316</v>
      </c>
      <c r="F11" s="198" t="s">
        <v>5317</v>
      </c>
      <c r="G11" s="42">
        <f>+G10</f>
        <v>45276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323" t="str">
        <f>IF(WK49・2023!D23="","",WK49・2023!D23)</f>
        <v>08/1430</v>
      </c>
      <c r="E15" s="187" t="s">
        <v>2190</v>
      </c>
      <c r="F15" s="194" t="s">
        <v>459</v>
      </c>
      <c r="G15" s="33">
        <v>45269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27" t="s">
        <v>7</v>
      </c>
      <c r="D17" s="333" t="s">
        <v>5250</v>
      </c>
      <c r="E17" s="334" t="s">
        <v>5265</v>
      </c>
      <c r="F17" s="329" t="s">
        <v>5020</v>
      </c>
      <c r="G17" s="42">
        <f>+G18</f>
        <v>45272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332" t="s">
        <v>8</v>
      </c>
      <c r="D18" s="330" t="s">
        <v>5276</v>
      </c>
      <c r="E18" s="328" t="s">
        <v>5277</v>
      </c>
      <c r="F18" s="331" t="s">
        <v>5278</v>
      </c>
      <c r="G18" s="42">
        <f>G19</f>
        <v>45272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USD@JPY145.29-</v>
      </c>
      <c r="C19" s="327" t="s">
        <v>5</v>
      </c>
      <c r="D19" s="330" t="s">
        <v>5279</v>
      </c>
      <c r="E19" s="328" t="s">
        <v>5268</v>
      </c>
      <c r="F19" s="120" t="s">
        <v>5280</v>
      </c>
      <c r="G19" s="42">
        <f>G15+3</f>
        <v>45272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327" t="s">
        <v>5290</v>
      </c>
      <c r="D21" s="330" t="s">
        <v>5294</v>
      </c>
      <c r="E21" s="335" t="s">
        <v>5294</v>
      </c>
      <c r="F21" s="329" t="s">
        <v>5295</v>
      </c>
      <c r="G21" s="42">
        <f>G19+1</f>
        <v>45273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4" t="s">
        <v>24</v>
      </c>
      <c r="D26" s="215" t="s">
        <v>4956</v>
      </c>
      <c r="E26" s="216" t="s">
        <v>5256</v>
      </c>
      <c r="F26" s="217" t="s">
        <v>5257</v>
      </c>
      <c r="G26" s="42">
        <v>45265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4" t="s">
        <v>16</v>
      </c>
      <c r="D27" s="146" t="s">
        <v>5255</v>
      </c>
      <c r="E27" s="147" t="s">
        <v>5258</v>
      </c>
      <c r="F27" s="148" t="s">
        <v>5259</v>
      </c>
      <c r="G27" s="42">
        <f>+G26+2</f>
        <v>45267</v>
      </c>
      <c r="H27" s="255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2186</v>
      </c>
      <c r="E28" s="147" t="s">
        <v>5260</v>
      </c>
      <c r="F28" s="148" t="s">
        <v>5261</v>
      </c>
      <c r="G28" s="42">
        <f>G27+2</f>
        <v>45269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USD@JPY145.29-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RMB@JPY20.23-</v>
      </c>
      <c r="C30" s="327" t="s">
        <v>17</v>
      </c>
      <c r="D30" s="336" t="s">
        <v>3783</v>
      </c>
      <c r="E30" s="337" t="s">
        <v>5262</v>
      </c>
      <c r="F30" s="329" t="s">
        <v>5263</v>
      </c>
      <c r="G30" s="42">
        <f>+G28+1</f>
        <v>45270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327" t="s">
        <v>5</v>
      </c>
      <c r="D31" s="336" t="s">
        <v>5270</v>
      </c>
      <c r="E31" s="334" t="s">
        <v>5271</v>
      </c>
      <c r="F31" s="329" t="s">
        <v>5272</v>
      </c>
      <c r="G31" s="42">
        <f>+G33</f>
        <v>45272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327" t="s">
        <v>5269</v>
      </c>
      <c r="D32" s="336" t="s">
        <v>5291</v>
      </c>
      <c r="E32" s="337" t="s">
        <v>5292</v>
      </c>
      <c r="F32" s="329" t="s">
        <v>5293</v>
      </c>
      <c r="G32" s="42">
        <f>+G30+1</f>
        <v>45271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5283</v>
      </c>
      <c r="E34" s="147" t="s">
        <v>5281</v>
      </c>
      <c r="F34" s="148" t="s">
        <v>5282</v>
      </c>
      <c r="G34" s="42">
        <f>G32+2</f>
        <v>45273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2467</v>
      </c>
      <c r="E35" s="213" t="s">
        <v>5288</v>
      </c>
      <c r="F35" s="148" t="s">
        <v>5289</v>
      </c>
      <c r="G35" s="42">
        <f>+G34+1</f>
        <v>45274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/>
      <c r="E37" s="131"/>
      <c r="F37" s="132"/>
      <c r="G37" s="133">
        <f>+G35+5</f>
        <v>45279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45271.354166666664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5195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IF(WK48・2023!D13="","",WK48・2023!D13)</f>
        <v>04/1600</v>
      </c>
      <c r="E5" s="83" t="s">
        <v>5208</v>
      </c>
      <c r="F5" s="84" t="s">
        <v>5209</v>
      </c>
      <c r="G5" s="33">
        <v>45265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5196</v>
      </c>
      <c r="C9" s="197" t="s">
        <v>5207</v>
      </c>
      <c r="D9" s="195" t="s">
        <v>933</v>
      </c>
      <c r="E9" s="196" t="s">
        <v>5240</v>
      </c>
      <c r="F9" s="198" t="s">
        <v>5241</v>
      </c>
      <c r="G9" s="42">
        <f>G7+1</f>
        <v>45268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5009</v>
      </c>
      <c r="C10" s="197" t="s">
        <v>244</v>
      </c>
      <c r="D10" s="195" t="s">
        <v>2190</v>
      </c>
      <c r="E10" s="196" t="s">
        <v>3761</v>
      </c>
      <c r="F10" s="198" t="s">
        <v>5254</v>
      </c>
      <c r="G10" s="42">
        <f>+G9+1</f>
        <v>45269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2904</v>
      </c>
      <c r="E11" s="196" t="s">
        <v>5252</v>
      </c>
      <c r="F11" s="198" t="s">
        <v>5253</v>
      </c>
      <c r="G11" s="42">
        <f>+G10</f>
        <v>45269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24" t="s">
        <v>14</v>
      </c>
      <c r="D15" s="325" t="str">
        <f>IF(WK48・2023!D23="","",WK48・2023!D23)</f>
        <v>01/1930</v>
      </c>
      <c r="E15" s="324" t="s">
        <v>626</v>
      </c>
      <c r="F15" s="326" t="s">
        <v>2292</v>
      </c>
      <c r="G15" s="33">
        <v>45262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27"/>
      <c r="D16" s="327"/>
      <c r="E16" s="328"/>
      <c r="F16" s="329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27" t="s">
        <v>5</v>
      </c>
      <c r="D17" s="330" t="s">
        <v>5211</v>
      </c>
      <c r="E17" s="328" t="s">
        <v>5210</v>
      </c>
      <c r="F17" s="331" t="s">
        <v>5212</v>
      </c>
      <c r="G17" s="42">
        <f>G15+3</f>
        <v>45265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332" t="s">
        <v>8</v>
      </c>
      <c r="D18" s="330" t="s">
        <v>5215</v>
      </c>
      <c r="E18" s="328" t="s">
        <v>5214</v>
      </c>
      <c r="F18" s="331" t="s">
        <v>5213</v>
      </c>
      <c r="G18" s="42">
        <f>G17</f>
        <v>45265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USD@JPY149.14-</v>
      </c>
      <c r="C19" s="327" t="s">
        <v>7</v>
      </c>
      <c r="D19" s="333" t="s">
        <v>5227</v>
      </c>
      <c r="E19" s="334" t="s">
        <v>5228</v>
      </c>
      <c r="F19" s="329" t="s">
        <v>2377</v>
      </c>
      <c r="G19" s="42">
        <f>+G18</f>
        <v>45265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RMB@JPY20.83-</v>
      </c>
      <c r="C20" s="327" t="s">
        <v>6</v>
      </c>
      <c r="D20" s="330" t="s">
        <v>5231</v>
      </c>
      <c r="E20" s="335" t="s">
        <v>5232</v>
      </c>
      <c r="F20" s="329" t="s">
        <v>5233</v>
      </c>
      <c r="G20" s="42">
        <f>G17+1</f>
        <v>45266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2599</v>
      </c>
      <c r="E26" s="151" t="s">
        <v>2261</v>
      </c>
      <c r="F26" s="152" t="s">
        <v>5202</v>
      </c>
      <c r="G26" s="42">
        <v>45258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USD@JPY149.14-</v>
      </c>
      <c r="C29" s="236"/>
      <c r="D29" s="310"/>
      <c r="E29" s="238"/>
      <c r="F29" s="311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437</v>
      </c>
      <c r="E31" s="112" t="s">
        <v>5216</v>
      </c>
      <c r="F31" s="96" t="s">
        <v>5217</v>
      </c>
      <c r="G31" s="42">
        <f>+G33</f>
        <v>45265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5" t="s">
        <v>5236</v>
      </c>
      <c r="F35" s="96" t="s">
        <v>5230</v>
      </c>
      <c r="G35" s="42">
        <f>+G34+1</f>
        <v>45267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3534</v>
      </c>
      <c r="E37" s="131"/>
      <c r="F37" s="132"/>
      <c r="G37" s="133">
        <f>+G35+5</f>
        <v>45272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45265.354166666664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5131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IF(WK47・2023!D13="","",WK47・2023!D13)</f>
        <v>27/2000</v>
      </c>
      <c r="E5" s="83" t="s">
        <v>5161</v>
      </c>
      <c r="F5" s="84" t="s">
        <v>5162</v>
      </c>
      <c r="G5" s="33">
        <v>45258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70" t="s">
        <v>5189</v>
      </c>
      <c r="I8" s="36"/>
      <c r="J8" s="36"/>
      <c r="K8" s="36"/>
      <c r="L8" s="36"/>
    </row>
    <row r="9" spans="2:12" s="1" customFormat="1" ht="13.5" customHeight="1" x14ac:dyDescent="0.25">
      <c r="B9" s="251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70" t="s">
        <v>5190</v>
      </c>
      <c r="I9" s="36"/>
      <c r="J9" s="36"/>
      <c r="K9" s="36"/>
      <c r="L9" s="36"/>
    </row>
    <row r="10" spans="2:12" s="1" customFormat="1" ht="13.5" customHeight="1" x14ac:dyDescent="0.25">
      <c r="B10" s="251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IF(WK47・2023!D23="","",WK47・2023!D23)</f>
        <v>24/1430</v>
      </c>
      <c r="E15" s="81" t="s">
        <v>4240</v>
      </c>
      <c r="F15" s="103" t="s">
        <v>5150</v>
      </c>
      <c r="G15" s="33">
        <v>45255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20" t="s">
        <v>5156</v>
      </c>
      <c r="G17" s="42">
        <f>G18</f>
        <v>45258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5</v>
      </c>
      <c r="D18" s="86" t="s">
        <v>5157</v>
      </c>
      <c r="E18" s="101" t="s">
        <v>5158</v>
      </c>
      <c r="F18" s="120" t="s">
        <v>5163</v>
      </c>
      <c r="G18" s="42">
        <f>G15+3</f>
        <v>45258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USD@JPY150.63-</v>
      </c>
      <c r="C19" s="85" t="s">
        <v>8</v>
      </c>
      <c r="D19" s="319" t="s">
        <v>5153</v>
      </c>
      <c r="E19" s="112" t="s">
        <v>5154</v>
      </c>
      <c r="F19" s="96" t="s">
        <v>5155</v>
      </c>
      <c r="G19" s="42">
        <f>+G17</f>
        <v>45258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5134</v>
      </c>
      <c r="E26" s="151" t="s">
        <v>5142</v>
      </c>
      <c r="F26" s="152" t="s">
        <v>5143</v>
      </c>
      <c r="G26" s="42">
        <v>45251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55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USD@JPY150.63-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106" t="s">
        <v>5170</v>
      </c>
      <c r="E32" s="112" t="s">
        <v>5171</v>
      </c>
      <c r="F32" s="96" t="s">
        <v>5172</v>
      </c>
      <c r="G32" s="42">
        <f>G31</f>
        <v>45258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5205</v>
      </c>
      <c r="E37" s="131"/>
      <c r="F37" s="132"/>
      <c r="G37" s="133">
        <f>+G35+5</f>
        <v>45265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45258.354166666664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5078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IF(WK46・2023!D13="","",WK46・2023!D13)</f>
        <v>20/2000</v>
      </c>
      <c r="E5" s="83" t="s">
        <v>5100</v>
      </c>
      <c r="F5" s="84" t="s">
        <v>2794</v>
      </c>
      <c r="G5" s="33">
        <v>45251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IF(WK46・2023!D23="","",WK46・2023!D23)</f>
        <v>17/2100</v>
      </c>
      <c r="E15" s="81" t="s">
        <v>5086</v>
      </c>
      <c r="F15" s="103" t="s">
        <v>5087</v>
      </c>
      <c r="G15" s="33">
        <v>45248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20" t="s">
        <v>5094</v>
      </c>
      <c r="G17" s="42">
        <f>G15+3</f>
        <v>45251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319" t="s">
        <v>5098</v>
      </c>
      <c r="E18" s="112" t="s">
        <v>5099</v>
      </c>
      <c r="F18" s="96" t="s">
        <v>5109</v>
      </c>
      <c r="G18" s="42">
        <f>+G19</f>
        <v>45251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USD@JPY152.34-</v>
      </c>
      <c r="C19" s="95" t="s">
        <v>8</v>
      </c>
      <c r="D19" s="86" t="s">
        <v>5110</v>
      </c>
      <c r="E19" s="101" t="s">
        <v>5111</v>
      </c>
      <c r="F19" s="120" t="s">
        <v>5112</v>
      </c>
      <c r="G19" s="42">
        <f>G17</f>
        <v>45251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2744</v>
      </c>
      <c r="E26" s="151" t="s">
        <v>5084</v>
      </c>
      <c r="F26" s="152" t="s">
        <v>5085</v>
      </c>
      <c r="G26" s="42">
        <v>45244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USD@JPY152.34-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5120</v>
      </c>
      <c r="E32" s="112" t="s">
        <v>5121</v>
      </c>
      <c r="F32" s="96" t="s">
        <v>299</v>
      </c>
      <c r="G32" s="42">
        <f>+G33</f>
        <v>45251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55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5149</v>
      </c>
      <c r="E37" s="131"/>
      <c r="F37" s="132"/>
      <c r="G37" s="133">
        <f>+G35+5</f>
        <v>45258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45250.354166666664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5006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IF(WK45・2023!D13="","",WK45・2023!D13)</f>
        <v>13/2030</v>
      </c>
      <c r="E5" s="83" t="s">
        <v>5040</v>
      </c>
      <c r="F5" s="84" t="s">
        <v>5058</v>
      </c>
      <c r="G5" s="33">
        <v>45244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5" t="s">
        <v>10</v>
      </c>
      <c r="D7" s="203" t="s">
        <v>5059</v>
      </c>
      <c r="E7" s="204" t="s">
        <v>5063</v>
      </c>
      <c r="F7" s="205" t="s">
        <v>5064</v>
      </c>
      <c r="G7" s="42">
        <f>G5+2</f>
        <v>45246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1705</v>
      </c>
      <c r="D8" s="195" t="s">
        <v>1224</v>
      </c>
      <c r="E8" s="196" t="s">
        <v>5067</v>
      </c>
      <c r="F8" s="198" t="s">
        <v>5068</v>
      </c>
      <c r="G8" s="42">
        <f>G7+1</f>
        <v>45247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5008</v>
      </c>
      <c r="C9" s="197" t="s">
        <v>150</v>
      </c>
      <c r="D9" s="195" t="s">
        <v>2758</v>
      </c>
      <c r="E9" s="196" t="s">
        <v>5069</v>
      </c>
      <c r="F9" s="198" t="s">
        <v>5070</v>
      </c>
      <c r="G9" s="42">
        <f>G8</f>
        <v>45247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5009</v>
      </c>
      <c r="C10" s="197" t="s">
        <v>244</v>
      </c>
      <c r="D10" s="195" t="s">
        <v>530</v>
      </c>
      <c r="E10" s="196" t="s">
        <v>5071</v>
      </c>
      <c r="F10" s="198" t="s">
        <v>5072</v>
      </c>
      <c r="G10" s="42">
        <f>+G8+1</f>
        <v>45248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5073</v>
      </c>
      <c r="E11" s="196" t="s">
        <v>5074</v>
      </c>
      <c r="F11" s="198" t="s">
        <v>5075</v>
      </c>
      <c r="G11" s="42">
        <f>+G10</f>
        <v>45248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IF(WK45・2023!D23="","",WK45・2023!D23)</f>
        <v>10/1400</v>
      </c>
      <c r="E15" s="81" t="s">
        <v>5025</v>
      </c>
      <c r="F15" s="103" t="s">
        <v>5026</v>
      </c>
      <c r="G15" s="33">
        <v>45241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20" t="s">
        <v>5044</v>
      </c>
      <c r="G17" s="42">
        <f>G15+3</f>
        <v>45244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150</v>
      </c>
      <c r="D18" s="319" t="s">
        <v>5043</v>
      </c>
      <c r="E18" s="112" t="s">
        <v>392</v>
      </c>
      <c r="F18" s="96" t="s">
        <v>5037</v>
      </c>
      <c r="G18" s="42">
        <f>+G19</f>
        <v>45244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USD@JPY152.37-</v>
      </c>
      <c r="C19" s="95" t="s">
        <v>5035</v>
      </c>
      <c r="D19" s="86" t="s">
        <v>5038</v>
      </c>
      <c r="E19" s="101" t="s">
        <v>392</v>
      </c>
      <c r="F19" s="120" t="s">
        <v>5062</v>
      </c>
      <c r="G19" s="42">
        <f>G17</f>
        <v>45244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5048</v>
      </c>
      <c r="E21" s="204" t="s">
        <v>392</v>
      </c>
      <c r="F21" s="148" t="s">
        <v>5060</v>
      </c>
      <c r="G21" s="42">
        <f>G17+1</f>
        <v>45245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5013</v>
      </c>
      <c r="E26" s="151" t="s">
        <v>5014</v>
      </c>
      <c r="F26" s="152" t="s">
        <v>5015</v>
      </c>
      <c r="G26" s="42">
        <v>45237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55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USD@JPY152.37-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106" t="s">
        <v>5042</v>
      </c>
      <c r="E31" s="112" t="s">
        <v>5047</v>
      </c>
      <c r="F31" s="96" t="s">
        <v>5048</v>
      </c>
      <c r="G31" s="42">
        <f>+G33</f>
        <v>45244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1707</v>
      </c>
      <c r="D33" s="146" t="s">
        <v>5054</v>
      </c>
      <c r="E33" s="213" t="s">
        <v>5050</v>
      </c>
      <c r="F33" s="148" t="s">
        <v>5051</v>
      </c>
      <c r="G33" s="42">
        <f>+G32+1</f>
        <v>45244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5065</v>
      </c>
      <c r="E34" s="147" t="s">
        <v>5066</v>
      </c>
      <c r="F34" s="148" t="s">
        <v>5052</v>
      </c>
      <c r="G34" s="42">
        <f>G32+2</f>
        <v>45245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5055</v>
      </c>
      <c r="E35" s="213" t="s">
        <v>5076</v>
      </c>
      <c r="F35" s="148" t="s">
        <v>5077</v>
      </c>
      <c r="G35" s="42">
        <f>+G34+1</f>
        <v>45246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5092</v>
      </c>
      <c r="E37" s="131"/>
      <c r="F37" s="132"/>
      <c r="G37" s="133">
        <f>+G35+5</f>
        <v>45251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45244.5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4947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IF(WK44・2023!D13="","",WK44・2023!D13)</f>
        <v>6/1800</v>
      </c>
      <c r="E5" s="83" t="s">
        <v>4994</v>
      </c>
      <c r="F5" s="84" t="s">
        <v>4995</v>
      </c>
      <c r="G5" s="33">
        <v>45237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IF(WK44・2023!D23="","",WK44・2023!D23)</f>
        <v>03/1400</v>
      </c>
      <c r="E15" s="81" t="s">
        <v>4964</v>
      </c>
      <c r="F15" s="103" t="s">
        <v>4968</v>
      </c>
      <c r="G15" s="33">
        <v>45234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20" t="s">
        <v>4978</v>
      </c>
      <c r="G17" s="42">
        <f>G15+3</f>
        <v>45237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319" t="s">
        <v>4979</v>
      </c>
      <c r="E18" s="112" t="s">
        <v>130</v>
      </c>
      <c r="F18" s="96" t="s">
        <v>2298</v>
      </c>
      <c r="G18" s="42">
        <f>+G19</f>
        <v>45237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USD@JPY151.71-</v>
      </c>
      <c r="C19" s="95" t="s">
        <v>8</v>
      </c>
      <c r="D19" s="86" t="s">
        <v>4989</v>
      </c>
      <c r="E19" s="101" t="s">
        <v>4980</v>
      </c>
      <c r="F19" s="120" t="s">
        <v>4990</v>
      </c>
      <c r="G19" s="42">
        <f>G17</f>
        <v>45237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4952</v>
      </c>
      <c r="E26" s="151" t="s">
        <v>4953</v>
      </c>
      <c r="F26" s="152" t="s">
        <v>4954</v>
      </c>
      <c r="G26" s="42">
        <v>45230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USD@JPY151.71-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4985</v>
      </c>
      <c r="E32" s="112" t="s">
        <v>4986</v>
      </c>
      <c r="F32" s="96" t="s">
        <v>4987</v>
      </c>
      <c r="G32" s="42">
        <f>+G33</f>
        <v>45237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55" t="s">
        <v>5000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5019</v>
      </c>
      <c r="E37" s="131"/>
      <c r="F37" s="132"/>
      <c r="G37" s="133">
        <f>+G35+5</f>
        <v>45244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695"/>
  <sheetViews>
    <sheetView zoomScale="75" zoomScaleNormal="75" workbookViewId="0">
      <selection activeCell="D20" sqref="D2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0</v>
      </c>
      <c r="C1" s="591"/>
      <c r="D1" s="9"/>
      <c r="E1" s="9"/>
      <c r="F1" s="9"/>
      <c r="G1" s="9"/>
      <c r="H1" s="9"/>
      <c r="I1" s="592">
        <v>45747.354166666664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3003</v>
      </c>
      <c r="C2" s="593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4" t="s">
        <v>12</v>
      </c>
      <c r="E4" s="595"/>
      <c r="F4" s="594" t="s">
        <v>13</v>
      </c>
      <c r="G4" s="595"/>
      <c r="H4" s="596" t="s">
        <v>2</v>
      </c>
      <c r="I4" s="59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9238</v>
      </c>
      <c r="E5" s="522">
        <v>45737</v>
      </c>
      <c r="F5" s="519" t="s">
        <v>9755</v>
      </c>
      <c r="G5" s="520">
        <v>45738</v>
      </c>
      <c r="H5" s="403" t="s">
        <v>9702</v>
      </c>
      <c r="I5" s="520">
        <v>45738</v>
      </c>
      <c r="J5" s="33">
        <v>45734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9577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9769</v>
      </c>
      <c r="E8" s="523">
        <v>45740</v>
      </c>
      <c r="F8" s="397" t="s">
        <v>9770</v>
      </c>
      <c r="G8" s="523">
        <v>45740</v>
      </c>
      <c r="H8" s="397" t="s">
        <v>9204</v>
      </c>
      <c r="I8" s="535">
        <v>45740</v>
      </c>
      <c r="J8" s="42">
        <f>J5+2</f>
        <v>45736</v>
      </c>
      <c r="K8" s="277"/>
      <c r="L8" s="36"/>
      <c r="M8" s="36"/>
      <c r="N8" s="36"/>
      <c r="O8" s="36"/>
    </row>
    <row r="9" spans="2:15" s="1" customFormat="1" ht="13.25" customHeight="1" x14ac:dyDescent="0.25">
      <c r="B9" s="472"/>
      <c r="C9" s="95" t="s">
        <v>479</v>
      </c>
      <c r="D9" s="422" t="s">
        <v>3008</v>
      </c>
      <c r="E9" s="524">
        <v>45740</v>
      </c>
      <c r="F9" s="422" t="s">
        <v>9773</v>
      </c>
      <c r="G9" s="524">
        <v>45741</v>
      </c>
      <c r="H9" s="422" t="s">
        <v>9774</v>
      </c>
      <c r="I9" s="525">
        <v>45741</v>
      </c>
      <c r="J9" s="42">
        <f>J11+1</f>
        <v>45738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42</v>
      </c>
      <c r="D10" s="397" t="s">
        <v>9332</v>
      </c>
      <c r="E10" s="517">
        <v>45741</v>
      </c>
      <c r="F10" s="397" t="s">
        <v>9488</v>
      </c>
      <c r="G10" s="517">
        <v>45742</v>
      </c>
      <c r="H10" s="397" t="s">
        <v>9564</v>
      </c>
      <c r="I10" s="518">
        <v>45742</v>
      </c>
      <c r="J10" s="42">
        <f>J8+1</f>
        <v>45737</v>
      </c>
      <c r="K10" s="163" t="s">
        <v>9754</v>
      </c>
      <c r="L10" s="36"/>
      <c r="M10" s="36"/>
      <c r="N10" s="36"/>
      <c r="O10" s="36"/>
    </row>
    <row r="11" spans="2:15" s="1" customFormat="1" ht="13.5" customHeight="1" x14ac:dyDescent="0.25">
      <c r="B11" s="251"/>
      <c r="C11" s="89" t="s">
        <v>477</v>
      </c>
      <c r="D11" s="422" t="s">
        <v>9284</v>
      </c>
      <c r="E11" s="524">
        <v>45742</v>
      </c>
      <c r="F11" s="397" t="s">
        <v>9617</v>
      </c>
      <c r="G11" s="524">
        <v>45743</v>
      </c>
      <c r="H11" s="397" t="s">
        <v>9780</v>
      </c>
      <c r="I11" s="518">
        <v>45743</v>
      </c>
      <c r="J11" s="42">
        <f>J10</f>
        <v>45737</v>
      </c>
      <c r="K11" s="255" t="s">
        <v>9045</v>
      </c>
      <c r="L11" s="36"/>
      <c r="M11" s="36"/>
      <c r="N11" s="36"/>
      <c r="O11" s="36"/>
    </row>
    <row r="12" spans="2:15" s="1" customFormat="1" ht="13.25" customHeight="1" x14ac:dyDescent="0.25">
      <c r="B12" s="251"/>
      <c r="C12" s="89" t="s">
        <v>478</v>
      </c>
      <c r="D12" s="422" t="s">
        <v>9359</v>
      </c>
      <c r="E12" s="524">
        <v>45743</v>
      </c>
      <c r="F12" s="422" t="s">
        <v>9544</v>
      </c>
      <c r="G12" s="524">
        <v>45745</v>
      </c>
      <c r="H12" s="422" t="s">
        <v>9625</v>
      </c>
      <c r="I12" s="525">
        <v>45745</v>
      </c>
      <c r="J12" s="42">
        <f>J9</f>
        <v>45738</v>
      </c>
      <c r="K12" s="255" t="s">
        <v>9782</v>
      </c>
      <c r="L12" s="36"/>
      <c r="M12" s="36"/>
      <c r="N12" s="36"/>
      <c r="O12" s="36"/>
    </row>
    <row r="13" spans="2:15" s="1" customFormat="1" ht="21.65" customHeight="1" x14ac:dyDescent="0.25">
      <c r="B13" s="472" t="s">
        <v>9574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9694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9695</v>
      </c>
      <c r="C15" s="55" t="s">
        <v>481</v>
      </c>
      <c r="D15" s="526" t="s">
        <v>9791</v>
      </c>
      <c r="E15" s="527">
        <v>45747</v>
      </c>
      <c r="F15" s="526"/>
      <c r="G15" s="528"/>
      <c r="H15" s="396"/>
      <c r="I15" s="529"/>
      <c r="J15" s="34">
        <f>J5+7</f>
        <v>45741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402" t="s">
        <v>9662</v>
      </c>
      <c r="E17" s="515">
        <v>45731</v>
      </c>
      <c r="F17" s="402" t="s">
        <v>9643</v>
      </c>
      <c r="G17" s="552">
        <v>45731</v>
      </c>
      <c r="H17" s="553" t="s">
        <v>9708</v>
      </c>
      <c r="I17" s="552">
        <v>45732</v>
      </c>
      <c r="J17" s="33">
        <v>45731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9579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50"/>
      <c r="C20" s="85" t="s">
        <v>8</v>
      </c>
      <c r="D20" s="397" t="s">
        <v>9117</v>
      </c>
      <c r="E20" s="523">
        <v>45734</v>
      </c>
      <c r="F20" s="397" t="s">
        <v>9207</v>
      </c>
      <c r="G20" s="518">
        <v>45734</v>
      </c>
      <c r="H20" s="398" t="s">
        <v>9155</v>
      </c>
      <c r="I20" s="518">
        <v>45734</v>
      </c>
      <c r="J20" s="42">
        <f>J21</f>
        <v>45734</v>
      </c>
      <c r="K20" s="166"/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397" t="s">
        <v>9725</v>
      </c>
      <c r="E21" s="523">
        <v>45734</v>
      </c>
      <c r="F21" s="397" t="s">
        <v>9724</v>
      </c>
      <c r="G21" s="518">
        <v>45734</v>
      </c>
      <c r="H21" s="398" t="s">
        <v>9723</v>
      </c>
      <c r="I21" s="518">
        <v>45734</v>
      </c>
      <c r="J21" s="42">
        <f>J17+3</f>
        <v>45734</v>
      </c>
      <c r="K21" s="253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7</v>
      </c>
      <c r="D22" s="397" t="s">
        <v>9550</v>
      </c>
      <c r="E22" s="523">
        <v>45734</v>
      </c>
      <c r="F22" s="397" t="s">
        <v>9097</v>
      </c>
      <c r="G22" s="518">
        <v>45734</v>
      </c>
      <c r="H22" s="398" t="s">
        <v>9731</v>
      </c>
      <c r="I22" s="518">
        <v>45734</v>
      </c>
      <c r="J22" s="42">
        <f>J21</f>
        <v>45734</v>
      </c>
      <c r="K22" s="255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7" t="s">
        <v>9213</v>
      </c>
      <c r="E23" s="523">
        <v>45734</v>
      </c>
      <c r="F23" s="397" t="s">
        <v>9314</v>
      </c>
      <c r="G23" s="535">
        <v>45735</v>
      </c>
      <c r="H23" s="398" t="s">
        <v>9738</v>
      </c>
      <c r="I23" s="518">
        <v>45735</v>
      </c>
      <c r="J23" s="42">
        <f>J22+1</f>
        <v>45735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26</v>
      </c>
      <c r="D24" s="397" t="s">
        <v>9098</v>
      </c>
      <c r="E24" s="523">
        <v>45735</v>
      </c>
      <c r="F24" s="397" t="s">
        <v>9719</v>
      </c>
      <c r="G24" s="535">
        <v>45735</v>
      </c>
      <c r="H24" s="398" t="s">
        <v>9159</v>
      </c>
      <c r="I24" s="535">
        <v>45735</v>
      </c>
      <c r="J24" s="42">
        <f>J23</f>
        <v>45735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JPY149.31-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13" t="s">
        <v>9166</v>
      </c>
      <c r="E27" s="539">
        <v>45737</v>
      </c>
      <c r="F27" s="414" t="s">
        <v>9741</v>
      </c>
      <c r="G27" s="540">
        <v>45737</v>
      </c>
      <c r="H27" s="413" t="s">
        <v>9445</v>
      </c>
      <c r="I27" s="540">
        <v>45738</v>
      </c>
      <c r="J27" s="34">
        <f>J17+7</f>
        <v>45738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391" t="s">
        <v>9355</v>
      </c>
      <c r="E30" s="514">
        <v>45727</v>
      </c>
      <c r="F30" s="391" t="s">
        <v>9681</v>
      </c>
      <c r="G30" s="516">
        <v>45727</v>
      </c>
      <c r="H30" s="392" t="s">
        <v>9683</v>
      </c>
      <c r="I30" s="516">
        <v>45728</v>
      </c>
      <c r="J30" s="42">
        <v>45727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97" t="s">
        <v>9696</v>
      </c>
      <c r="E31" s="517">
        <v>45728</v>
      </c>
      <c r="F31" s="397" t="s">
        <v>9464</v>
      </c>
      <c r="G31" s="518">
        <v>45728</v>
      </c>
      <c r="H31" s="398" t="s">
        <v>9697</v>
      </c>
      <c r="I31" s="518">
        <v>45729</v>
      </c>
      <c r="J31" s="42">
        <f>J30+2</f>
        <v>45729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9255</v>
      </c>
      <c r="E32" s="517">
        <v>45730</v>
      </c>
      <c r="F32" s="397" t="s">
        <v>9702</v>
      </c>
      <c r="G32" s="518">
        <v>45730</v>
      </c>
      <c r="H32" s="398" t="s">
        <v>9704</v>
      </c>
      <c r="I32" s="518">
        <v>45730</v>
      </c>
      <c r="J32" s="42">
        <f>J31+2</f>
        <v>45731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9713</v>
      </c>
      <c r="E35" s="517">
        <v>45732</v>
      </c>
      <c r="F35" s="397" t="s">
        <v>9714</v>
      </c>
      <c r="G35" s="518">
        <v>45733</v>
      </c>
      <c r="H35" s="398" t="s">
        <v>9173</v>
      </c>
      <c r="I35" s="518">
        <v>45733</v>
      </c>
      <c r="J35" s="42">
        <f>J32+1</f>
        <v>45732</v>
      </c>
      <c r="K35" s="255" t="s">
        <v>9715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97" t="s">
        <v>9726</v>
      </c>
      <c r="E36" s="517">
        <v>45734</v>
      </c>
      <c r="F36" s="397" t="s">
        <v>9727</v>
      </c>
      <c r="G36" s="518">
        <v>45734</v>
      </c>
      <c r="H36" s="398" t="s">
        <v>9728</v>
      </c>
      <c r="I36" s="518">
        <v>45734</v>
      </c>
      <c r="J36" s="42">
        <f>J37</f>
        <v>45734</v>
      </c>
      <c r="K36" s="163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97" t="s">
        <v>9739</v>
      </c>
      <c r="E37" s="517">
        <v>45734</v>
      </c>
      <c r="F37" s="397" t="s">
        <v>9460</v>
      </c>
      <c r="G37" s="518">
        <v>45735</v>
      </c>
      <c r="H37" s="398" t="s">
        <v>9310</v>
      </c>
      <c r="I37" s="518">
        <v>45735</v>
      </c>
      <c r="J37" s="42">
        <f>J38+1</f>
        <v>45734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97" t="s">
        <v>9294</v>
      </c>
      <c r="E38" s="517">
        <v>45735</v>
      </c>
      <c r="F38" s="397" t="s">
        <v>9417</v>
      </c>
      <c r="G38" s="518">
        <v>45736</v>
      </c>
      <c r="H38" s="398" t="s">
        <v>9237</v>
      </c>
      <c r="I38" s="518">
        <v>45736</v>
      </c>
      <c r="J38" s="42">
        <f>J35+1</f>
        <v>45733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9735</v>
      </c>
      <c r="E39" s="524">
        <v>45737</v>
      </c>
      <c r="F39" s="422" t="s">
        <v>9734</v>
      </c>
      <c r="G39" s="525">
        <v>45737</v>
      </c>
      <c r="H39" s="398" t="s">
        <v>9297</v>
      </c>
      <c r="I39" s="518">
        <v>45737</v>
      </c>
      <c r="J39" s="42">
        <f>J36+1</f>
        <v>45735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9101</v>
      </c>
      <c r="E40" s="517">
        <v>45737</v>
      </c>
      <c r="F40" s="557" t="s">
        <v>9097</v>
      </c>
      <c r="G40" s="543">
        <v>45737</v>
      </c>
      <c r="H40" s="398" t="s">
        <v>9542</v>
      </c>
      <c r="I40" s="518">
        <v>45737</v>
      </c>
      <c r="J40" s="42">
        <f>J39+1</f>
        <v>45736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9494</v>
      </c>
      <c r="E43" s="544">
        <v>45740</v>
      </c>
      <c r="F43" s="391" t="s">
        <v>9679</v>
      </c>
      <c r="G43" s="516">
        <v>45741</v>
      </c>
      <c r="H43" s="392" t="s">
        <v>9217</v>
      </c>
      <c r="I43" s="516">
        <v>45742</v>
      </c>
      <c r="J43" s="133">
        <f>J40+5</f>
        <v>45741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JPY149.31-</v>
      </c>
      <c r="C44" s="85" t="s">
        <v>540</v>
      </c>
      <c r="D44" s="397" t="s">
        <v>9776</v>
      </c>
      <c r="E44" s="517">
        <v>45742</v>
      </c>
      <c r="F44" s="397" t="s">
        <v>9079</v>
      </c>
      <c r="G44" s="518">
        <v>45743</v>
      </c>
      <c r="H44" s="398" t="s">
        <v>9785</v>
      </c>
      <c r="I44" s="518">
        <v>45744</v>
      </c>
      <c r="J44" s="42">
        <f>J43+1</f>
        <v>45742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95" t="s">
        <v>9355</v>
      </c>
      <c r="E45" s="572">
        <v>45744</v>
      </c>
      <c r="F45" s="395"/>
      <c r="G45" s="529"/>
      <c r="H45" s="396"/>
      <c r="I45" s="529"/>
      <c r="J45" s="76">
        <f>J44+3</f>
        <v>45745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45236.354166666664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4891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IF(WK43・2023!D13="","",WK43・2023!D13)</f>
        <v>30/1900</v>
      </c>
      <c r="E5" s="188" t="s">
        <v>4917</v>
      </c>
      <c r="F5" s="189" t="s">
        <v>4918</v>
      </c>
      <c r="G5" s="33">
        <v>45230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5" t="s">
        <v>10</v>
      </c>
      <c r="D7" s="203" t="s">
        <v>4936</v>
      </c>
      <c r="E7" s="204" t="s">
        <v>4944</v>
      </c>
      <c r="F7" s="205" t="s">
        <v>4965</v>
      </c>
      <c r="G7" s="42">
        <f>G5+2</f>
        <v>45232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150</v>
      </c>
      <c r="D8" s="195" t="s">
        <v>4457</v>
      </c>
      <c r="E8" s="196" t="s">
        <v>4960</v>
      </c>
      <c r="F8" s="198" t="s">
        <v>4961</v>
      </c>
      <c r="G8" s="42">
        <f>G9</f>
        <v>45233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4895</v>
      </c>
      <c r="C9" s="197" t="s">
        <v>1705</v>
      </c>
      <c r="D9" s="195" t="s">
        <v>4957</v>
      </c>
      <c r="E9" s="196" t="s">
        <v>4958</v>
      </c>
      <c r="F9" s="198" t="s">
        <v>4959</v>
      </c>
      <c r="G9" s="42">
        <f>G7+1</f>
        <v>45233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4896</v>
      </c>
      <c r="C10" s="197" t="s">
        <v>244</v>
      </c>
      <c r="D10" s="195" t="s">
        <v>4962</v>
      </c>
      <c r="E10" s="196" t="s">
        <v>4942</v>
      </c>
      <c r="F10" s="198" t="s">
        <v>4943</v>
      </c>
      <c r="G10" s="42">
        <f>+G9+1</f>
        <v>45234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4973</v>
      </c>
      <c r="E11" s="196" t="s">
        <v>4974</v>
      </c>
      <c r="F11" s="198" t="s">
        <v>4975</v>
      </c>
      <c r="G11" s="42">
        <f>+G10</f>
        <v>45234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323" t="str">
        <f>IF(WK43・2023!D23="","",WK43・2023!D23)</f>
        <v>27/1400</v>
      </c>
      <c r="E15" s="187" t="s">
        <v>4913</v>
      </c>
      <c r="F15" s="194" t="s">
        <v>4914</v>
      </c>
      <c r="G15" s="33">
        <v>45227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5" t="s">
        <v>151</v>
      </c>
      <c r="D17" s="320" t="s">
        <v>4922</v>
      </c>
      <c r="E17" s="224" t="s">
        <v>4920</v>
      </c>
      <c r="F17" s="148" t="s">
        <v>4931</v>
      </c>
      <c r="G17" s="42">
        <f>+G18</f>
        <v>45230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212" t="s">
        <v>150</v>
      </c>
      <c r="D18" s="203" t="s">
        <v>4932</v>
      </c>
      <c r="E18" s="147" t="s">
        <v>4933</v>
      </c>
      <c r="F18" s="225" t="s">
        <v>4934</v>
      </c>
      <c r="G18" s="42">
        <f>G19</f>
        <v>45230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USD@JPY151.42-</v>
      </c>
      <c r="C19" s="145" t="s">
        <v>1705</v>
      </c>
      <c r="D19" s="203" t="s">
        <v>4935</v>
      </c>
      <c r="E19" s="147" t="s">
        <v>4923</v>
      </c>
      <c r="F19" s="225" t="s">
        <v>4924</v>
      </c>
      <c r="G19" s="42">
        <f>G15+3</f>
        <v>45230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RMB@JPY20.61-</v>
      </c>
      <c r="C20" s="145" t="s">
        <v>152</v>
      </c>
      <c r="D20" s="203" t="s">
        <v>4930</v>
      </c>
      <c r="E20" s="204" t="s">
        <v>4929</v>
      </c>
      <c r="F20" s="205" t="s">
        <v>4928</v>
      </c>
      <c r="G20" s="42">
        <f>G21</f>
        <v>45231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1361</v>
      </c>
      <c r="E21" s="204" t="s">
        <v>4945</v>
      </c>
      <c r="F21" s="148" t="s">
        <v>4946</v>
      </c>
      <c r="G21" s="42">
        <f>G19+1</f>
        <v>45231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4" t="s">
        <v>24</v>
      </c>
      <c r="D26" s="215" t="s">
        <v>4900</v>
      </c>
      <c r="E26" s="216" t="s">
        <v>4898</v>
      </c>
      <c r="F26" s="217" t="s">
        <v>4899</v>
      </c>
      <c r="G26" s="42">
        <v>45223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4" t="s">
        <v>16</v>
      </c>
      <c r="D27" s="146" t="s">
        <v>4901</v>
      </c>
      <c r="E27" s="147" t="s">
        <v>4902</v>
      </c>
      <c r="F27" s="148" t="s">
        <v>4903</v>
      </c>
      <c r="G27" s="42">
        <f>+G26+2</f>
        <v>45225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4904</v>
      </c>
      <c r="E28" s="147" t="s">
        <v>4905</v>
      </c>
      <c r="F28" s="148" t="s">
        <v>4906</v>
      </c>
      <c r="G28" s="42">
        <f>G27+2</f>
        <v>45227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USD@JPY151.42-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RMB@JPY20.61-</v>
      </c>
      <c r="C30" s="145" t="s">
        <v>17</v>
      </c>
      <c r="D30" s="146" t="s">
        <v>4909</v>
      </c>
      <c r="E30" s="213" t="s">
        <v>4910</v>
      </c>
      <c r="F30" s="148" t="s">
        <v>4911</v>
      </c>
      <c r="G30" s="42">
        <f>+G28+1</f>
        <v>45228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5</v>
      </c>
      <c r="D31" s="146" t="s">
        <v>4916</v>
      </c>
      <c r="E31" s="213" t="s">
        <v>4907</v>
      </c>
      <c r="F31" s="148" t="s">
        <v>4908</v>
      </c>
      <c r="G31" s="42">
        <f>+G30+1</f>
        <v>45229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42</v>
      </c>
      <c r="D32" s="146" t="s">
        <v>4925</v>
      </c>
      <c r="E32" s="224" t="s">
        <v>4926</v>
      </c>
      <c r="F32" s="148" t="s">
        <v>4927</v>
      </c>
      <c r="G32" s="42">
        <v>45230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4919</v>
      </c>
      <c r="D33" s="146" t="s">
        <v>4921</v>
      </c>
      <c r="E33" s="213" t="s">
        <v>4938</v>
      </c>
      <c r="F33" s="148" t="s">
        <v>4939</v>
      </c>
      <c r="G33" s="42">
        <f>+G31+1</f>
        <v>45230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4937</v>
      </c>
      <c r="E34" s="147" t="s">
        <v>4940</v>
      </c>
      <c r="F34" s="148" t="s">
        <v>4941</v>
      </c>
      <c r="G34" s="42">
        <f>G31+2</f>
        <v>45231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/>
      <c r="E35" s="213"/>
      <c r="F35" s="148"/>
      <c r="G35" s="202" t="s">
        <v>419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214" t="s">
        <v>24</v>
      </c>
      <c r="D37" s="215"/>
      <c r="E37" s="216"/>
      <c r="F37" s="217"/>
      <c r="G37" s="218" t="s">
        <v>4897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19" t="s">
        <v>9</v>
      </c>
      <c r="D39" s="220"/>
      <c r="E39" s="221"/>
      <c r="F39" s="222"/>
      <c r="G39" s="223" t="s">
        <v>4897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45229.333333333336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4820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IF(WK42・2023!D13="","",WK42・2023!D13)</f>
        <v>23/1900</v>
      </c>
      <c r="E5" s="188" t="s">
        <v>4867</v>
      </c>
      <c r="F5" s="189" t="s">
        <v>4868</v>
      </c>
      <c r="G5" s="33">
        <v>45223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5" t="s">
        <v>10</v>
      </c>
      <c r="D7" s="203" t="s">
        <v>1295</v>
      </c>
      <c r="E7" s="204" t="s">
        <v>4870</v>
      </c>
      <c r="F7" s="205" t="s">
        <v>4871</v>
      </c>
      <c r="G7" s="42">
        <f>G5+2</f>
        <v>45225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1705</v>
      </c>
      <c r="D8" s="195" t="s">
        <v>344</v>
      </c>
      <c r="E8" s="196" t="s">
        <v>4888</v>
      </c>
      <c r="F8" s="198" t="s">
        <v>4887</v>
      </c>
      <c r="G8" s="42">
        <f>G7+1</f>
        <v>45226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4824</v>
      </c>
      <c r="C9" s="197" t="s">
        <v>150</v>
      </c>
      <c r="D9" s="195" t="s">
        <v>4876</v>
      </c>
      <c r="E9" s="196" t="s">
        <v>4881</v>
      </c>
      <c r="F9" s="198" t="s">
        <v>4882</v>
      </c>
      <c r="G9" s="42">
        <f>G8</f>
        <v>45226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4825</v>
      </c>
      <c r="C10" s="197" t="s">
        <v>244</v>
      </c>
      <c r="D10" s="195" t="s">
        <v>4883</v>
      </c>
      <c r="E10" s="196" t="s">
        <v>4884</v>
      </c>
      <c r="F10" s="198" t="s">
        <v>4885</v>
      </c>
      <c r="G10" s="42">
        <f>+G8+1</f>
        <v>45227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4886</v>
      </c>
      <c r="E11" s="196" t="s">
        <v>4889</v>
      </c>
      <c r="F11" s="198" t="s">
        <v>4890</v>
      </c>
      <c r="G11" s="42">
        <f>+G10</f>
        <v>45227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323" t="str">
        <f>IF(WK42・2023!D23="","",WK42・2023!D23)</f>
        <v>20/1800</v>
      </c>
      <c r="E15" s="187" t="s">
        <v>4849</v>
      </c>
      <c r="F15" s="194" t="s">
        <v>4850</v>
      </c>
      <c r="G15" s="33">
        <v>45220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5" t="s">
        <v>1705</v>
      </c>
      <c r="D17" s="203" t="s">
        <v>4840</v>
      </c>
      <c r="E17" s="147" t="s">
        <v>4841</v>
      </c>
      <c r="F17" s="225" t="s">
        <v>4842</v>
      </c>
      <c r="G17" s="42">
        <f>G15+3</f>
        <v>45223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212" t="s">
        <v>150</v>
      </c>
      <c r="D18" s="203" t="s">
        <v>4855</v>
      </c>
      <c r="E18" s="147" t="s">
        <v>4853</v>
      </c>
      <c r="F18" s="225" t="s">
        <v>4854</v>
      </c>
      <c r="G18" s="42">
        <f>G17</f>
        <v>45223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USD@JPY150.88-</v>
      </c>
      <c r="C19" s="145" t="s">
        <v>151</v>
      </c>
      <c r="D19" s="320" t="s">
        <v>816</v>
      </c>
      <c r="E19" s="224" t="s">
        <v>4861</v>
      </c>
      <c r="F19" s="148" t="s">
        <v>4862</v>
      </c>
      <c r="G19" s="42">
        <f>+G18</f>
        <v>45223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RMB@JPY20.55-</v>
      </c>
      <c r="C20" s="145" t="s">
        <v>6</v>
      </c>
      <c r="D20" s="203" t="s">
        <v>4872</v>
      </c>
      <c r="E20" s="204" t="s">
        <v>4873</v>
      </c>
      <c r="F20" s="148" t="s">
        <v>4874</v>
      </c>
      <c r="G20" s="42">
        <f>G17+1</f>
        <v>45224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152</v>
      </c>
      <c r="D21" s="203" t="s">
        <v>2560</v>
      </c>
      <c r="E21" s="204" t="s">
        <v>4875</v>
      </c>
      <c r="F21" s="205" t="s">
        <v>4869</v>
      </c>
      <c r="G21" s="42">
        <f>G20</f>
        <v>45224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4830</v>
      </c>
      <c r="E26" s="216" t="s">
        <v>4831</v>
      </c>
      <c r="F26" s="217" t="s">
        <v>1234</v>
      </c>
      <c r="G26" s="42">
        <v>45216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4" t="s">
        <v>16</v>
      </c>
      <c r="D27" s="146" t="s">
        <v>4829</v>
      </c>
      <c r="E27" s="147" t="s">
        <v>4827</v>
      </c>
      <c r="F27" s="148" t="s">
        <v>4828</v>
      </c>
      <c r="G27" s="42">
        <f>+G26+2</f>
        <v>45218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4826</v>
      </c>
      <c r="E28" s="147" t="s">
        <v>4835</v>
      </c>
      <c r="F28" s="148" t="s">
        <v>4834</v>
      </c>
      <c r="G28" s="42">
        <f>G27+2</f>
        <v>45220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USD@JPY150.88-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RMB@JPY20.55-</v>
      </c>
      <c r="C30" s="145" t="s">
        <v>17</v>
      </c>
      <c r="D30" s="146" t="s">
        <v>4843</v>
      </c>
      <c r="E30" s="213" t="s">
        <v>4851</v>
      </c>
      <c r="F30" s="148" t="s">
        <v>4852</v>
      </c>
      <c r="G30" s="42">
        <f>+G28+1</f>
        <v>45221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4863</v>
      </c>
      <c r="E31" s="224" t="s">
        <v>576</v>
      </c>
      <c r="F31" s="148" t="s">
        <v>4865</v>
      </c>
      <c r="G31" s="42">
        <f>+G33</f>
        <v>45223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5</v>
      </c>
      <c r="D32" s="146" t="s">
        <v>4864</v>
      </c>
      <c r="E32" s="213" t="s">
        <v>4866</v>
      </c>
      <c r="F32" s="148" t="s">
        <v>4858</v>
      </c>
      <c r="G32" s="42">
        <f>+G30+1</f>
        <v>45222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8</v>
      </c>
      <c r="D33" s="146" t="s">
        <v>4859</v>
      </c>
      <c r="E33" s="213" t="s">
        <v>4856</v>
      </c>
      <c r="F33" s="148" t="s">
        <v>4857</v>
      </c>
      <c r="G33" s="42">
        <f>+G32+1</f>
        <v>45223</v>
      </c>
      <c r="H33" s="255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4878</v>
      </c>
      <c r="E34" s="147" t="s">
        <v>4879</v>
      </c>
      <c r="F34" s="148" t="s">
        <v>4880</v>
      </c>
      <c r="G34" s="42">
        <f>G32+2</f>
        <v>45224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843</v>
      </c>
      <c r="E35" s="213" t="s">
        <v>4876</v>
      </c>
      <c r="F35" s="148" t="s">
        <v>4877</v>
      </c>
      <c r="G35" s="42">
        <f>+G34+1</f>
        <v>45225</v>
      </c>
      <c r="H35" s="255" t="s">
        <v>502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4912</v>
      </c>
      <c r="E37" s="131"/>
      <c r="F37" s="132"/>
      <c r="G37" s="133">
        <f>+G35+5</f>
        <v>45230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45222.333333333336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4754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IF(WK40・2023!D13="","",WK40・2023!D13)</f>
        <v>15/1130</v>
      </c>
      <c r="E5" s="188" t="s">
        <v>4790</v>
      </c>
      <c r="F5" s="189" t="s">
        <v>4799</v>
      </c>
      <c r="G5" s="33">
        <v>45216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5" t="s">
        <v>10</v>
      </c>
      <c r="D7" s="203" t="s">
        <v>4800</v>
      </c>
      <c r="E7" s="204" t="s">
        <v>4807</v>
      </c>
      <c r="F7" s="205" t="s">
        <v>4808</v>
      </c>
      <c r="G7" s="42">
        <f>G5+2</f>
        <v>45218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4815</v>
      </c>
      <c r="D8" s="195" t="s">
        <v>4817</v>
      </c>
      <c r="E8" s="196" t="s">
        <v>4836</v>
      </c>
      <c r="F8" s="198" t="s">
        <v>4837</v>
      </c>
      <c r="G8" s="42">
        <f>G7+1</f>
        <v>45219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4774</v>
      </c>
      <c r="C9" s="197" t="s">
        <v>4816</v>
      </c>
      <c r="D9" s="195" t="s">
        <v>4838</v>
      </c>
      <c r="E9" s="196" t="s">
        <v>4839</v>
      </c>
      <c r="F9" s="198" t="s">
        <v>4818</v>
      </c>
      <c r="G9" s="42">
        <f>G8</f>
        <v>45219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4773</v>
      </c>
      <c r="C10" s="197" t="s">
        <v>244</v>
      </c>
      <c r="D10" s="195" t="s">
        <v>4819</v>
      </c>
      <c r="E10" s="196" t="s">
        <v>4832</v>
      </c>
      <c r="F10" s="198" t="s">
        <v>4845</v>
      </c>
      <c r="G10" s="42">
        <f>+G8+1</f>
        <v>45220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4846</v>
      </c>
      <c r="E11" s="196" t="s">
        <v>4847</v>
      </c>
      <c r="F11" s="198" t="s">
        <v>4848</v>
      </c>
      <c r="G11" s="42">
        <f>+G10</f>
        <v>45220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IF(WK40・2023!D23="","",WK40・2023!D23)</f>
        <v>08/1800</v>
      </c>
      <c r="E15" s="187" t="s">
        <v>4784</v>
      </c>
      <c r="F15" s="194" t="s">
        <v>5242</v>
      </c>
      <c r="G15" s="33">
        <v>45213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5" t="s">
        <v>4777</v>
      </c>
      <c r="D17" s="203" t="s">
        <v>4779</v>
      </c>
      <c r="E17" s="147" t="s">
        <v>4785</v>
      </c>
      <c r="F17" s="225" t="s">
        <v>4791</v>
      </c>
      <c r="G17" s="42">
        <f>G15+3</f>
        <v>45216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212" t="s">
        <v>4778</v>
      </c>
      <c r="D18" s="203" t="s">
        <v>4792</v>
      </c>
      <c r="E18" s="147" t="s">
        <v>4786</v>
      </c>
      <c r="F18" s="225" t="s">
        <v>2304</v>
      </c>
      <c r="G18" s="42">
        <f>G17</f>
        <v>45216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USD@JPY150.85-</v>
      </c>
      <c r="C19" s="145" t="s">
        <v>1788</v>
      </c>
      <c r="D19" s="320" t="s">
        <v>4801</v>
      </c>
      <c r="E19" s="224" t="s">
        <v>4802</v>
      </c>
      <c r="F19" s="148" t="s">
        <v>4803</v>
      </c>
      <c r="G19" s="42">
        <f>+G18</f>
        <v>45216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RMB@JPY20.56-</v>
      </c>
      <c r="C20" s="145" t="s">
        <v>2971</v>
      </c>
      <c r="D20" s="203" t="s">
        <v>3001</v>
      </c>
      <c r="E20" s="204" t="s">
        <v>4797</v>
      </c>
      <c r="F20" s="148" t="s">
        <v>4798</v>
      </c>
      <c r="G20" s="42">
        <f>G17+1</f>
        <v>45217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2972</v>
      </c>
      <c r="D21" s="203" t="s">
        <v>4814</v>
      </c>
      <c r="E21" s="204" t="s">
        <v>4814</v>
      </c>
      <c r="F21" s="205" t="s">
        <v>4813</v>
      </c>
      <c r="G21" s="42">
        <f>G20</f>
        <v>45217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4759</v>
      </c>
      <c r="E26" s="151" t="s">
        <v>513</v>
      </c>
      <c r="F26" s="152" t="s">
        <v>4762</v>
      </c>
      <c r="G26" s="42">
        <v>45209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7" t="s">
        <v>4780</v>
      </c>
      <c r="F28" s="148" t="s">
        <v>1991</v>
      </c>
      <c r="G28" s="42">
        <f>G27+2</f>
        <v>45213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USD@JPY150.85-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RMB@JPY20.56-</v>
      </c>
      <c r="C30" s="145" t="s">
        <v>17</v>
      </c>
      <c r="D30" s="146" t="s">
        <v>4781</v>
      </c>
      <c r="E30" s="213" t="s">
        <v>4782</v>
      </c>
      <c r="F30" s="148" t="s">
        <v>4783</v>
      </c>
      <c r="G30" s="42">
        <f>+G28+1</f>
        <v>45214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4787</v>
      </c>
      <c r="E31" s="224" t="s">
        <v>4788</v>
      </c>
      <c r="F31" s="148" t="s">
        <v>4789</v>
      </c>
      <c r="G31" s="42">
        <f>+G32</f>
        <v>45216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1999</v>
      </c>
      <c r="E32" s="213" t="s">
        <v>4793</v>
      </c>
      <c r="F32" s="148" t="s">
        <v>4794</v>
      </c>
      <c r="G32" s="42">
        <f>+G33+1</f>
        <v>45216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5</v>
      </c>
      <c r="D33" s="146" t="s">
        <v>4795</v>
      </c>
      <c r="E33" s="213" t="s">
        <v>95</v>
      </c>
      <c r="F33" s="148" t="s">
        <v>250</v>
      </c>
      <c r="G33" s="42">
        <f>+G30+1</f>
        <v>45215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4796</v>
      </c>
      <c r="E34" s="147" t="s">
        <v>4804</v>
      </c>
      <c r="F34" s="148" t="s">
        <v>4805</v>
      </c>
      <c r="G34" s="42">
        <f>G33+2</f>
        <v>45217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4806</v>
      </c>
      <c r="E35" s="213" t="s">
        <v>4811</v>
      </c>
      <c r="F35" s="148" t="s">
        <v>4833</v>
      </c>
      <c r="G35" s="42">
        <f>+G34+1</f>
        <v>45218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/>
      <c r="E37" s="131"/>
      <c r="F37" s="132"/>
      <c r="G37" s="133" t="s">
        <v>4809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45212.666666666664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4737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5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/>
      <c r="E8" s="91"/>
      <c r="F8" s="92"/>
      <c r="G8" s="42" t="s">
        <v>36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4738</v>
      </c>
      <c r="C9" s="89" t="s">
        <v>8</v>
      </c>
      <c r="D9" s="90"/>
      <c r="E9" s="91"/>
      <c r="F9" s="92"/>
      <c r="G9" s="42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4739</v>
      </c>
      <c r="C10" s="89" t="s">
        <v>244</v>
      </c>
      <c r="D10" s="90"/>
      <c r="E10" s="91"/>
      <c r="F10" s="92"/>
      <c r="G10" s="42" t="s">
        <v>36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/>
      <c r="E11" s="91"/>
      <c r="F11" s="92"/>
      <c r="G11" s="42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/>
      <c r="D12" s="90"/>
      <c r="E12" s="91"/>
      <c r="F12" s="92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/>
      <c r="E15" s="81"/>
      <c r="F15" s="103"/>
      <c r="G15" s="33" t="s">
        <v>36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319"/>
      <c r="E17" s="112"/>
      <c r="F17" s="96"/>
      <c r="G17" s="42" t="s">
        <v>36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20"/>
      <c r="G18" s="42" t="s">
        <v>36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NONE</v>
      </c>
      <c r="C19" s="85" t="s">
        <v>7</v>
      </c>
      <c r="D19" s="86"/>
      <c r="E19" s="101"/>
      <c r="F19" s="120"/>
      <c r="G19" s="42" t="s">
        <v>36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/>
      <c r="E21" s="87"/>
      <c r="F21" s="88"/>
      <c r="G21" s="42" t="s">
        <v>36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/>
      <c r="E26" s="151"/>
      <c r="F26" s="152"/>
      <c r="G26" s="42" t="s">
        <v>36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NONE</v>
      </c>
      <c r="C29" s="85"/>
      <c r="D29" s="105"/>
      <c r="E29" s="235"/>
      <c r="F29" s="99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12"/>
      <c r="F33" s="96"/>
      <c r="G33" s="42" t="s">
        <v>36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/>
      <c r="E37" s="151"/>
      <c r="F37" s="152"/>
      <c r="G37" s="133" t="s">
        <v>36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/>
      <c r="E39" s="244"/>
      <c r="F39" s="245"/>
      <c r="G39" s="76" t="s">
        <v>36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45212.666666666664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4671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IF(WK39・2023!D13="","",WK39・2023!D13)</f>
        <v>08/0300</v>
      </c>
      <c r="E5" s="83" t="s">
        <v>4744</v>
      </c>
      <c r="F5" s="84" t="s">
        <v>4743</v>
      </c>
      <c r="G5" s="33">
        <v>45202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45" t="s">
        <v>10</v>
      </c>
      <c r="D11" s="203" t="s">
        <v>4752</v>
      </c>
      <c r="E11" s="204" t="s">
        <v>4753</v>
      </c>
      <c r="F11" s="205" t="s">
        <v>4755</v>
      </c>
      <c r="G11" s="42">
        <f>G5+2</f>
        <v>45204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IF(WK39・2023!D23="","",WK39・2023!D23)</f>
        <v>30/1200</v>
      </c>
      <c r="E15" s="81" t="s">
        <v>4694</v>
      </c>
      <c r="F15" s="103" t="s">
        <v>4695</v>
      </c>
      <c r="G15" s="33">
        <v>45199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319" t="s">
        <v>4705</v>
      </c>
      <c r="E17" s="112" t="s">
        <v>4706</v>
      </c>
      <c r="F17" s="96" t="s">
        <v>4707</v>
      </c>
      <c r="G17" s="42">
        <f>+G18</f>
        <v>45202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20" t="s">
        <v>4710</v>
      </c>
      <c r="G18" s="42">
        <f>G19</f>
        <v>45202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USD@JPY150.28-</v>
      </c>
      <c r="C19" s="85" t="s">
        <v>7</v>
      </c>
      <c r="D19" s="86" t="s">
        <v>4711</v>
      </c>
      <c r="E19" s="101" t="s">
        <v>103</v>
      </c>
      <c r="F19" s="120" t="s">
        <v>4714</v>
      </c>
      <c r="G19" s="42">
        <f>G15+3</f>
        <v>45202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4677</v>
      </c>
      <c r="E26" s="151" t="s">
        <v>2323</v>
      </c>
      <c r="F26" s="152" t="s">
        <v>2321</v>
      </c>
      <c r="G26" s="42">
        <v>45195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USD@JPY150.28-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12" t="s">
        <v>2886</v>
      </c>
      <c r="F33" s="96" t="s">
        <v>418</v>
      </c>
      <c r="G33" s="42">
        <f>+G31</f>
        <v>45202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4767</v>
      </c>
      <c r="E37" s="151" t="s">
        <v>4768</v>
      </c>
      <c r="F37" s="152" t="s">
        <v>4769</v>
      </c>
      <c r="G37" s="133">
        <f>+G35+5</f>
        <v>45209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 t="s">
        <v>4772</v>
      </c>
      <c r="E39" s="47"/>
      <c r="F39" s="48"/>
      <c r="G39" s="76">
        <f>+G38+3</f>
        <v>45213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45205.5625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4681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IF(WK38・2023!D13="","",WK38・2023!D13)</f>
        <v>30/0400</v>
      </c>
      <c r="E5" s="188" t="s">
        <v>4693</v>
      </c>
      <c r="F5" s="189" t="s">
        <v>4691</v>
      </c>
      <c r="G5" s="33">
        <v>45195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7" t="s">
        <v>5</v>
      </c>
      <c r="D7" s="195" t="s">
        <v>4696</v>
      </c>
      <c r="E7" s="196" t="s">
        <v>4697</v>
      </c>
      <c r="F7" s="198" t="s">
        <v>4698</v>
      </c>
      <c r="G7" s="42">
        <f>G11+1</f>
        <v>45198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150</v>
      </c>
      <c r="D8" s="195" t="s">
        <v>4715</v>
      </c>
      <c r="E8" s="196" t="s">
        <v>4699</v>
      </c>
      <c r="F8" s="198" t="s">
        <v>4700</v>
      </c>
      <c r="G8" s="42">
        <f>G7</f>
        <v>45198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4626</v>
      </c>
      <c r="C9" s="197" t="s">
        <v>244</v>
      </c>
      <c r="D9" s="195" t="s">
        <v>4701</v>
      </c>
      <c r="E9" s="196" t="s">
        <v>4702</v>
      </c>
      <c r="F9" s="198" t="s">
        <v>4703</v>
      </c>
      <c r="G9" s="42">
        <f>+G7+1</f>
        <v>45199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4627</v>
      </c>
      <c r="C10" s="197" t="s">
        <v>479</v>
      </c>
      <c r="D10" s="195" t="s">
        <v>4704</v>
      </c>
      <c r="E10" s="196" t="s">
        <v>4722</v>
      </c>
      <c r="F10" s="198" t="s">
        <v>4723</v>
      </c>
      <c r="G10" s="42">
        <f>+G9</f>
        <v>45199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45" t="s">
        <v>10</v>
      </c>
      <c r="D11" s="203" t="s">
        <v>4724</v>
      </c>
      <c r="E11" s="204" t="s">
        <v>4741</v>
      </c>
      <c r="F11" s="205" t="s">
        <v>4742</v>
      </c>
      <c r="G11" s="42">
        <f>G5+2</f>
        <v>45197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323" t="str">
        <f>IF(WK38・2023!D23="","",WK38・2023!D23)</f>
        <v>22/1200</v>
      </c>
      <c r="E15" s="187" t="s">
        <v>4634</v>
      </c>
      <c r="F15" s="194" t="s">
        <v>4635</v>
      </c>
      <c r="G15" s="33">
        <v>45192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5" t="s">
        <v>7</v>
      </c>
      <c r="D17" s="203" t="s">
        <v>4659</v>
      </c>
      <c r="E17" s="147" t="s">
        <v>4660</v>
      </c>
      <c r="F17" s="225" t="s">
        <v>4661</v>
      </c>
      <c r="G17" s="42">
        <f>G15+3</f>
        <v>45195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320" t="s">
        <v>4662</v>
      </c>
      <c r="E18" s="224" t="s">
        <v>3363</v>
      </c>
      <c r="F18" s="148" t="s">
        <v>4646</v>
      </c>
      <c r="G18" s="42">
        <f>+G19</f>
        <v>45195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USD@JPY148.65-</v>
      </c>
      <c r="C19" s="212" t="s">
        <v>5</v>
      </c>
      <c r="D19" s="203" t="s">
        <v>1854</v>
      </c>
      <c r="E19" s="147" t="s">
        <v>615</v>
      </c>
      <c r="F19" s="225" t="s">
        <v>2325</v>
      </c>
      <c r="G19" s="42">
        <f>G17</f>
        <v>45195</v>
      </c>
      <c r="H19" s="166" t="s">
        <v>4645</v>
      </c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RMB@JPY20.25-</v>
      </c>
      <c r="C20" s="145" t="s">
        <v>26</v>
      </c>
      <c r="D20" s="203" t="s">
        <v>4647</v>
      </c>
      <c r="E20" s="204" t="s">
        <v>4663</v>
      </c>
      <c r="F20" s="148" t="s">
        <v>2599</v>
      </c>
      <c r="G20" s="42">
        <f>G17+1</f>
        <v>45196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4665</v>
      </c>
      <c r="E21" s="204" t="s">
        <v>4680</v>
      </c>
      <c r="F21" s="205" t="s">
        <v>4678</v>
      </c>
      <c r="G21" s="42">
        <f>G20</f>
        <v>45196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1270</v>
      </c>
      <c r="E26" s="216" t="s">
        <v>4624</v>
      </c>
      <c r="F26" s="217" t="s">
        <v>4625</v>
      </c>
      <c r="G26" s="42">
        <v>45188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4" t="s">
        <v>16</v>
      </c>
      <c r="D27" s="146" t="s">
        <v>2525</v>
      </c>
      <c r="E27" s="147" t="s">
        <v>4621</v>
      </c>
      <c r="F27" s="148" t="s">
        <v>4622</v>
      </c>
      <c r="G27" s="42">
        <f>+G26+2</f>
        <v>45190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4623</v>
      </c>
      <c r="E28" s="147" t="s">
        <v>4629</v>
      </c>
      <c r="F28" s="148" t="s">
        <v>4630</v>
      </c>
      <c r="G28" s="42">
        <f>G27+2</f>
        <v>45192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USD@JPY148.65-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RMB@JPY20.25-</v>
      </c>
      <c r="C30" s="145" t="s">
        <v>17</v>
      </c>
      <c r="D30" s="146" t="s">
        <v>3357</v>
      </c>
      <c r="E30" s="213" t="s">
        <v>4632</v>
      </c>
      <c r="F30" s="148" t="s">
        <v>4633</v>
      </c>
      <c r="G30" s="42">
        <f>+G28+1</f>
        <v>45193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8</v>
      </c>
      <c r="D31" s="146" t="s">
        <v>4648</v>
      </c>
      <c r="E31" s="213" t="s">
        <v>4638</v>
      </c>
      <c r="F31" s="148" t="s">
        <v>4649</v>
      </c>
      <c r="G31" s="42">
        <f>+G32+1</f>
        <v>45195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5</v>
      </c>
      <c r="D32" s="146" t="s">
        <v>3639</v>
      </c>
      <c r="E32" s="213" t="s">
        <v>4650</v>
      </c>
      <c r="F32" s="148" t="s">
        <v>4651</v>
      </c>
      <c r="G32" s="42">
        <f>+G30+1</f>
        <v>45194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7</v>
      </c>
      <c r="D33" s="146" t="s">
        <v>4652</v>
      </c>
      <c r="E33" s="224" t="s">
        <v>1834</v>
      </c>
      <c r="F33" s="148" t="s">
        <v>4655</v>
      </c>
      <c r="G33" s="42">
        <f>+G31</f>
        <v>45195</v>
      </c>
      <c r="H33" s="166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621</v>
      </c>
      <c r="E34" s="147" t="s">
        <v>4684</v>
      </c>
      <c r="F34" s="148" t="s">
        <v>4685</v>
      </c>
      <c r="G34" s="42">
        <f>G32+2</f>
        <v>45196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4682</v>
      </c>
      <c r="E35" s="213" t="s">
        <v>4683</v>
      </c>
      <c r="F35" s="148" t="s">
        <v>4668</v>
      </c>
      <c r="G35" s="42">
        <f>+G34+1</f>
        <v>45197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/>
      <c r="E37" s="131"/>
      <c r="F37" s="132"/>
      <c r="G37" s="133" t="s">
        <v>4666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45197.479166666664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4560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IF(WK37・2023!D13="","",WK37・2023!D13)</f>
        <v>18/1800</v>
      </c>
      <c r="E5" s="188" t="s">
        <v>4631</v>
      </c>
      <c r="F5" s="189" t="s">
        <v>1052</v>
      </c>
      <c r="G5" s="33">
        <v>45188</v>
      </c>
      <c r="H5" s="268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7" t="s">
        <v>479</v>
      </c>
      <c r="D7" s="195" t="s">
        <v>4636</v>
      </c>
      <c r="E7" s="196" t="s">
        <v>4653</v>
      </c>
      <c r="F7" s="198" t="s">
        <v>4654</v>
      </c>
      <c r="G7" s="42">
        <f>+G10</f>
        <v>45192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5</v>
      </c>
      <c r="D8" s="195" t="s">
        <v>4656</v>
      </c>
      <c r="E8" s="196" t="s">
        <v>4657</v>
      </c>
      <c r="F8" s="198" t="s">
        <v>4658</v>
      </c>
      <c r="G8" s="42">
        <f>G9</f>
        <v>45191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4570</v>
      </c>
      <c r="C9" s="197" t="s">
        <v>8</v>
      </c>
      <c r="D9" s="195" t="s">
        <v>3639</v>
      </c>
      <c r="E9" s="196" t="s">
        <v>4639</v>
      </c>
      <c r="F9" s="198" t="s">
        <v>4640</v>
      </c>
      <c r="G9" s="42">
        <f>G11+1</f>
        <v>45191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4571</v>
      </c>
      <c r="C10" s="197" t="s">
        <v>244</v>
      </c>
      <c r="D10" s="195" t="s">
        <v>4641</v>
      </c>
      <c r="E10" s="196" t="s">
        <v>4642</v>
      </c>
      <c r="F10" s="198" t="s">
        <v>4643</v>
      </c>
      <c r="G10" s="42">
        <f>+G9+1</f>
        <v>45192</v>
      </c>
      <c r="H10" s="163" t="s">
        <v>4637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145" t="s">
        <v>10</v>
      </c>
      <c r="D11" s="203" t="s">
        <v>4644</v>
      </c>
      <c r="E11" s="204" t="s">
        <v>3385</v>
      </c>
      <c r="F11" s="205" t="s">
        <v>1308</v>
      </c>
      <c r="G11" s="42">
        <f>G5+2</f>
        <v>45190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IF(WK37・2023!D23="","",WK37・2023!D23)</f>
        <v>15/1400</v>
      </c>
      <c r="E15" s="81" t="s">
        <v>4562</v>
      </c>
      <c r="F15" s="103" t="s">
        <v>2475</v>
      </c>
      <c r="G15" s="33">
        <v>45185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20" t="s">
        <v>4587</v>
      </c>
      <c r="G17" s="42">
        <f>G15+3</f>
        <v>45188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320" t="s">
        <v>4588</v>
      </c>
      <c r="E18" s="224" t="s">
        <v>4589</v>
      </c>
      <c r="F18" s="148" t="s">
        <v>4590</v>
      </c>
      <c r="G18" s="42">
        <f>+G19</f>
        <v>45188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 148.51-</v>
      </c>
      <c r="C19" s="212" t="s">
        <v>5</v>
      </c>
      <c r="D19" s="203" t="s">
        <v>4591</v>
      </c>
      <c r="E19" s="147" t="s">
        <v>4592</v>
      </c>
      <c r="F19" s="225" t="s">
        <v>4608</v>
      </c>
      <c r="G19" s="42">
        <f>G17</f>
        <v>45188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 20.31-</v>
      </c>
      <c r="C20" s="145" t="s">
        <v>6</v>
      </c>
      <c r="D20" s="203" t="s">
        <v>4609</v>
      </c>
      <c r="E20" s="204" t="s">
        <v>4600</v>
      </c>
      <c r="F20" s="205" t="s">
        <v>4601</v>
      </c>
      <c r="G20" s="42">
        <f>G21</f>
        <v>45189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1251</v>
      </c>
      <c r="E21" s="204" t="s">
        <v>4602</v>
      </c>
      <c r="F21" s="148" t="s">
        <v>4607</v>
      </c>
      <c r="G21" s="42">
        <f>G17+1</f>
        <v>45189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4574</v>
      </c>
      <c r="E26" s="216" t="s">
        <v>4576</v>
      </c>
      <c r="F26" s="217" t="s">
        <v>4575</v>
      </c>
      <c r="G26" s="42">
        <v>45181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4" t="s">
        <v>16</v>
      </c>
      <c r="D27" s="146" t="s">
        <v>4573</v>
      </c>
      <c r="E27" s="147" t="s">
        <v>4577</v>
      </c>
      <c r="F27" s="148" t="s">
        <v>4578</v>
      </c>
      <c r="G27" s="42">
        <f>+G26+2</f>
        <v>45183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 148.51-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4610</v>
      </c>
      <c r="E31" s="224" t="s">
        <v>4611</v>
      </c>
      <c r="F31" s="148" t="s">
        <v>4612</v>
      </c>
      <c r="G31" s="42">
        <f>+G33</f>
        <v>45188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5</v>
      </c>
      <c r="D32" s="146" t="s">
        <v>4613</v>
      </c>
      <c r="E32" s="213" t="s">
        <v>4598</v>
      </c>
      <c r="F32" s="148" t="s">
        <v>4604</v>
      </c>
      <c r="G32" s="42">
        <f>+G30+1</f>
        <v>45187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8</v>
      </c>
      <c r="D33" s="146" t="s">
        <v>4605</v>
      </c>
      <c r="E33" s="213" t="s">
        <v>4606</v>
      </c>
      <c r="F33" s="148" t="s">
        <v>4603</v>
      </c>
      <c r="G33" s="42">
        <f>+G32+1</f>
        <v>45188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4599</v>
      </c>
      <c r="E34" s="147" t="s">
        <v>4614</v>
      </c>
      <c r="F34" s="148" t="s">
        <v>4615</v>
      </c>
      <c r="G34" s="42">
        <f>G32+2</f>
        <v>45189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798</v>
      </c>
      <c r="E35" s="213" t="s">
        <v>4616</v>
      </c>
      <c r="F35" s="148" t="s">
        <v>4617</v>
      </c>
      <c r="G35" s="42">
        <f>+G34+1</f>
        <v>45190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1558</v>
      </c>
      <c r="E37" s="131"/>
      <c r="F37" s="132"/>
      <c r="G37" s="133">
        <f>+G35+5</f>
        <v>45195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45188.333333333336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2026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20" t="s">
        <v>4514</v>
      </c>
      <c r="G17" s="42">
        <f>G18</f>
        <v>45181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20" t="s">
        <v>4517</v>
      </c>
      <c r="G18" s="42">
        <f>G15+3</f>
        <v>45181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USD@JPY148.30-</v>
      </c>
      <c r="C19" s="85" t="s">
        <v>8</v>
      </c>
      <c r="D19" s="319" t="s">
        <v>1441</v>
      </c>
      <c r="E19" s="112" t="s">
        <v>4506</v>
      </c>
      <c r="F19" s="96" t="s">
        <v>4519</v>
      </c>
      <c r="G19" s="42">
        <f>+G17</f>
        <v>45181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4070</v>
      </c>
      <c r="E26" s="151" t="s">
        <v>51</v>
      </c>
      <c r="F26" s="152" t="s">
        <v>109</v>
      </c>
      <c r="G26" s="42">
        <v>45174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USD@JPY148.30-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4507</v>
      </c>
      <c r="E32" s="112" t="s">
        <v>4508</v>
      </c>
      <c r="F32" s="96" t="s">
        <v>4509</v>
      </c>
      <c r="G32" s="42">
        <f>+G33</f>
        <v>45181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55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4597</v>
      </c>
      <c r="E37" s="131"/>
      <c r="F37" s="132"/>
      <c r="G37" s="133">
        <f>+G35+5</f>
        <v>45188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45180.354166666664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2086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4529</v>
      </c>
      <c r="E5" s="188" t="s">
        <v>4473</v>
      </c>
      <c r="F5" s="189" t="s">
        <v>4472</v>
      </c>
      <c r="G5" s="33">
        <v>45174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5" t="s">
        <v>10</v>
      </c>
      <c r="D7" s="203" t="s">
        <v>4482</v>
      </c>
      <c r="E7" s="204" t="s">
        <v>4478</v>
      </c>
      <c r="F7" s="205" t="s">
        <v>4483</v>
      </c>
      <c r="G7" s="42">
        <f>G5+2</f>
        <v>45176</v>
      </c>
      <c r="H7" s="163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4484</v>
      </c>
      <c r="E8" s="196" t="s">
        <v>128</v>
      </c>
      <c r="F8" s="198" t="s">
        <v>1647</v>
      </c>
      <c r="G8" s="42">
        <f>G9</f>
        <v>45177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4427</v>
      </c>
      <c r="C9" s="197" t="s">
        <v>8</v>
      </c>
      <c r="D9" s="195" t="s">
        <v>686</v>
      </c>
      <c r="E9" s="196" t="s">
        <v>149</v>
      </c>
      <c r="F9" s="198" t="s">
        <v>1690</v>
      </c>
      <c r="G9" s="42">
        <f>G7+1</f>
        <v>45177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4428</v>
      </c>
      <c r="C10" s="197" t="s">
        <v>244</v>
      </c>
      <c r="D10" s="195" t="s">
        <v>1653</v>
      </c>
      <c r="E10" s="196" t="s">
        <v>720</v>
      </c>
      <c r="F10" s="198" t="s">
        <v>2271</v>
      </c>
      <c r="G10" s="42">
        <f>+G9+1</f>
        <v>45178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694</v>
      </c>
      <c r="E11" s="196" t="s">
        <v>30</v>
      </c>
      <c r="F11" s="198" t="s">
        <v>942</v>
      </c>
      <c r="G11" s="42">
        <f>+G10</f>
        <v>45178</v>
      </c>
      <c r="H11" s="277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6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63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4530</v>
      </c>
      <c r="E15" s="187" t="s">
        <v>4457</v>
      </c>
      <c r="F15" s="194" t="s">
        <v>4460</v>
      </c>
      <c r="G15" s="33">
        <v>45171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5" t="s">
        <v>151</v>
      </c>
      <c r="D17" s="226" t="s">
        <v>4474</v>
      </c>
      <c r="E17" s="224" t="s">
        <v>4475</v>
      </c>
      <c r="F17" s="148" t="s">
        <v>4476</v>
      </c>
      <c r="G17" s="42">
        <f>+G19</f>
        <v>45174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03" t="s">
        <v>4477</v>
      </c>
      <c r="E18" s="147" t="s">
        <v>4461</v>
      </c>
      <c r="F18" s="225" t="s">
        <v>4485</v>
      </c>
      <c r="G18" s="42">
        <f>G15+3</f>
        <v>45174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USD@JPY146.98-</v>
      </c>
      <c r="C19" s="212" t="s">
        <v>5</v>
      </c>
      <c r="D19" s="203" t="s">
        <v>4486</v>
      </c>
      <c r="E19" s="147" t="s">
        <v>4462</v>
      </c>
      <c r="F19" s="225" t="s">
        <v>4487</v>
      </c>
      <c r="G19" s="42">
        <f>G18</f>
        <v>45174</v>
      </c>
      <c r="H19" s="163"/>
      <c r="I19" s="36"/>
      <c r="J19" s="36"/>
      <c r="K19" s="36"/>
      <c r="L19" s="36"/>
    </row>
    <row r="20" spans="2:12" s="1" customFormat="1" ht="13.25" customHeight="1" x14ac:dyDescent="0.25">
      <c r="B20" s="251" t="str">
        <f>$B$10</f>
        <v>RMB@JPY20.08-</v>
      </c>
      <c r="C20" s="145" t="s">
        <v>6</v>
      </c>
      <c r="D20" s="203" t="s">
        <v>4463</v>
      </c>
      <c r="E20" s="204" t="s">
        <v>4479</v>
      </c>
      <c r="F20" s="205" t="s">
        <v>4493</v>
      </c>
      <c r="G20" s="42">
        <f>G21</f>
        <v>45175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4480</v>
      </c>
      <c r="E21" s="204" t="s">
        <v>30</v>
      </c>
      <c r="F21" s="148" t="s">
        <v>4481</v>
      </c>
      <c r="G21" s="42">
        <f>G18+1</f>
        <v>45175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4432</v>
      </c>
      <c r="E26" s="216" t="s">
        <v>4439</v>
      </c>
      <c r="F26" s="274" t="s">
        <v>2236</v>
      </c>
      <c r="G26" s="42">
        <v>45167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4" t="s">
        <v>16</v>
      </c>
      <c r="D27" s="215" t="s">
        <v>4436</v>
      </c>
      <c r="E27" s="216" t="s">
        <v>4437</v>
      </c>
      <c r="F27" s="274" t="s">
        <v>4438</v>
      </c>
      <c r="G27" s="42">
        <f>+G26+2</f>
        <v>45169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873</v>
      </c>
      <c r="E28" s="147" t="s">
        <v>4451</v>
      </c>
      <c r="F28" s="225" t="s">
        <v>4454</v>
      </c>
      <c r="G28" s="42">
        <f>G27+2</f>
        <v>45171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USD@JPY146.98-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RMB@JPY20.08-</v>
      </c>
      <c r="C30" s="145" t="s">
        <v>17</v>
      </c>
      <c r="D30" s="146" t="s">
        <v>4455</v>
      </c>
      <c r="E30" s="213" t="s">
        <v>4453</v>
      </c>
      <c r="F30" s="148" t="s">
        <v>4456</v>
      </c>
      <c r="G30" s="42">
        <f>+G28+1</f>
        <v>45172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8</v>
      </c>
      <c r="D31" s="146" t="s">
        <v>4469</v>
      </c>
      <c r="E31" s="213" t="s">
        <v>4470</v>
      </c>
      <c r="F31" s="148" t="s">
        <v>4471</v>
      </c>
      <c r="G31" s="42">
        <f>+G32+1</f>
        <v>45174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5</v>
      </c>
      <c r="D32" s="146" t="s">
        <v>4464</v>
      </c>
      <c r="E32" s="213" t="s">
        <v>742</v>
      </c>
      <c r="F32" s="148" t="s">
        <v>4465</v>
      </c>
      <c r="G32" s="42">
        <f>+G30+1</f>
        <v>45173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7</v>
      </c>
      <c r="D33" s="146" t="s">
        <v>4466</v>
      </c>
      <c r="E33" s="224" t="s">
        <v>4467</v>
      </c>
      <c r="F33" s="148" t="s">
        <v>4468</v>
      </c>
      <c r="G33" s="42">
        <f>+G31</f>
        <v>45174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4463</v>
      </c>
      <c r="E34" s="147" t="s">
        <v>4488</v>
      </c>
      <c r="F34" s="148" t="s">
        <v>4489</v>
      </c>
      <c r="G34" s="42">
        <f>G32+2</f>
        <v>45175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4490</v>
      </c>
      <c r="E35" s="147" t="s">
        <v>4491</v>
      </c>
      <c r="F35" s="148" t="s">
        <v>4492</v>
      </c>
      <c r="G35" s="42">
        <f>+G34+1</f>
        <v>45176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4503</v>
      </c>
      <c r="E37" s="131"/>
      <c r="F37" s="132"/>
      <c r="G37" s="133">
        <f>+G35+5</f>
        <v>45181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45173.354166666664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2026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4531</v>
      </c>
      <c r="E5" s="188" t="s">
        <v>4412</v>
      </c>
      <c r="F5" s="189" t="s">
        <v>4413</v>
      </c>
      <c r="G5" s="33">
        <v>45167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5" t="s">
        <v>10</v>
      </c>
      <c r="D7" s="203" t="s">
        <v>2265</v>
      </c>
      <c r="E7" s="204" t="s">
        <v>4417</v>
      </c>
      <c r="F7" s="205" t="s">
        <v>4449</v>
      </c>
      <c r="G7" s="42">
        <f>G5+2</f>
        <v>45169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479</v>
      </c>
      <c r="D8" s="195" t="s">
        <v>4450</v>
      </c>
      <c r="E8" s="196" t="s">
        <v>4448</v>
      </c>
      <c r="F8" s="198" t="s">
        <v>4440</v>
      </c>
      <c r="G8" s="42">
        <f>+G9</f>
        <v>45171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4397</v>
      </c>
      <c r="C9" s="197" t="s">
        <v>244</v>
      </c>
      <c r="D9" s="195" t="s">
        <v>4441</v>
      </c>
      <c r="E9" s="196" t="s">
        <v>4443</v>
      </c>
      <c r="F9" s="198" t="s">
        <v>4442</v>
      </c>
      <c r="G9" s="42">
        <f>+G11+1</f>
        <v>45171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4398</v>
      </c>
      <c r="C10" s="197" t="s">
        <v>5</v>
      </c>
      <c r="D10" s="195" t="s">
        <v>4444</v>
      </c>
      <c r="E10" s="196" t="s">
        <v>4445</v>
      </c>
      <c r="F10" s="198" t="s">
        <v>4446</v>
      </c>
      <c r="G10" s="42">
        <f>G11</f>
        <v>45170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8</v>
      </c>
      <c r="D11" s="195" t="s">
        <v>4447</v>
      </c>
      <c r="E11" s="196" t="s">
        <v>4448</v>
      </c>
      <c r="F11" s="198" t="s">
        <v>4459</v>
      </c>
      <c r="G11" s="42">
        <f>G7+1</f>
        <v>45170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183" t="s">
        <v>4532</v>
      </c>
      <c r="E15" s="187" t="s">
        <v>850</v>
      </c>
      <c r="F15" s="194" t="s">
        <v>1834</v>
      </c>
      <c r="G15" s="33">
        <v>45164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5" t="s">
        <v>6</v>
      </c>
      <c r="D17" s="203" t="s">
        <v>4409</v>
      </c>
      <c r="E17" s="204" t="s">
        <v>4410</v>
      </c>
      <c r="F17" s="205" t="s">
        <v>4415</v>
      </c>
      <c r="G17" s="42">
        <f>G18</f>
        <v>45168</v>
      </c>
      <c r="H17" s="318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26</v>
      </c>
      <c r="D18" s="203" t="s">
        <v>4421</v>
      </c>
      <c r="E18" s="204" t="s">
        <v>4416</v>
      </c>
      <c r="F18" s="148" t="s">
        <v>4422</v>
      </c>
      <c r="G18" s="42">
        <f>G19+1</f>
        <v>45168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USD@JPY147.00-</v>
      </c>
      <c r="C19" s="145" t="s">
        <v>7</v>
      </c>
      <c r="D19" s="203" t="s">
        <v>4411</v>
      </c>
      <c r="E19" s="147" t="s">
        <v>2119</v>
      </c>
      <c r="F19" s="225" t="s">
        <v>4423</v>
      </c>
      <c r="G19" s="42">
        <f>G15+3</f>
        <v>45167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RMB@JPY20.11-</v>
      </c>
      <c r="C20" s="145" t="s">
        <v>8</v>
      </c>
      <c r="D20" s="320" t="s">
        <v>4433</v>
      </c>
      <c r="E20" s="224" t="s">
        <v>4414</v>
      </c>
      <c r="F20" s="148" t="s">
        <v>2628</v>
      </c>
      <c r="G20" s="42">
        <f>+G21</f>
        <v>45167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212" t="s">
        <v>5</v>
      </c>
      <c r="D21" s="203" t="s">
        <v>4434</v>
      </c>
      <c r="E21" s="147" t="s">
        <v>30</v>
      </c>
      <c r="F21" s="225" t="s">
        <v>4435</v>
      </c>
      <c r="G21" s="42">
        <f>G19</f>
        <v>45167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1039</v>
      </c>
      <c r="E26" s="216" t="s">
        <v>563</v>
      </c>
      <c r="F26" s="217" t="s">
        <v>4403</v>
      </c>
      <c r="G26" s="42">
        <v>45160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4" t="s">
        <v>16</v>
      </c>
      <c r="D27" s="146" t="s">
        <v>2285</v>
      </c>
      <c r="E27" s="147" t="s">
        <v>4401</v>
      </c>
      <c r="F27" s="148" t="s">
        <v>4402</v>
      </c>
      <c r="G27" s="42">
        <f>+G26+2</f>
        <v>45162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839</v>
      </c>
      <c r="E28" s="147" t="s">
        <v>2560</v>
      </c>
      <c r="F28" s="148" t="s">
        <v>313</v>
      </c>
      <c r="G28" s="42">
        <f>G27+2</f>
        <v>45164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USD@JPY147.00-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RMB@JPY20.11-</v>
      </c>
      <c r="C30" s="145" t="s">
        <v>17</v>
      </c>
      <c r="D30" s="146" t="s">
        <v>4014</v>
      </c>
      <c r="E30" s="213" t="s">
        <v>4405</v>
      </c>
      <c r="F30" s="148" t="s">
        <v>4406</v>
      </c>
      <c r="G30" s="42">
        <f>+G28+1</f>
        <v>45165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5</v>
      </c>
      <c r="D31" s="146" t="s">
        <v>353</v>
      </c>
      <c r="E31" s="213" t="s">
        <v>30</v>
      </c>
      <c r="F31" s="148" t="s">
        <v>1329</v>
      </c>
      <c r="G31" s="42">
        <f>+G30+1</f>
        <v>45166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7</v>
      </c>
      <c r="D32" s="146" t="s">
        <v>862</v>
      </c>
      <c r="E32" s="224" t="s">
        <v>1062</v>
      </c>
      <c r="F32" s="148" t="s">
        <v>4408</v>
      </c>
      <c r="G32" s="42">
        <f>+G33</f>
        <v>45167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8</v>
      </c>
      <c r="D33" s="146" t="s">
        <v>2264</v>
      </c>
      <c r="E33" s="213" t="s">
        <v>357</v>
      </c>
      <c r="F33" s="148" t="s">
        <v>4287</v>
      </c>
      <c r="G33" s="42">
        <f>+G31+1</f>
        <v>45167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1583</v>
      </c>
      <c r="E34" s="147" t="s">
        <v>4418</v>
      </c>
      <c r="F34" s="148" t="s">
        <v>4419</v>
      </c>
      <c r="G34" s="42">
        <f>G31+2</f>
        <v>45168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4420</v>
      </c>
      <c r="E35" s="213" t="s">
        <v>4424</v>
      </c>
      <c r="F35" s="148" t="s">
        <v>4425</v>
      </c>
      <c r="G35" s="42">
        <f>+G34+1</f>
        <v>45169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4426</v>
      </c>
      <c r="E37" s="131"/>
      <c r="F37" s="132"/>
      <c r="G37" s="133">
        <f>+G35+5</f>
        <v>45174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0</v>
      </c>
      <c r="C1" s="591"/>
      <c r="D1" s="9"/>
      <c r="E1" s="9"/>
      <c r="F1" s="9"/>
      <c r="G1" s="9"/>
      <c r="H1" s="9"/>
      <c r="I1" s="592">
        <v>45740.354166666664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641</v>
      </c>
      <c r="C2" s="593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4" t="s">
        <v>12</v>
      </c>
      <c r="E4" s="595"/>
      <c r="F4" s="594" t="s">
        <v>13</v>
      </c>
      <c r="G4" s="595"/>
      <c r="H4" s="596" t="s">
        <v>2</v>
      </c>
      <c r="I4" s="59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25" customHeight="1" x14ac:dyDescent="0.25">
      <c r="B5" s="20" t="s">
        <v>22</v>
      </c>
      <c r="C5" s="81" t="s">
        <v>481</v>
      </c>
      <c r="D5" s="407" t="s">
        <v>9193</v>
      </c>
      <c r="E5" s="522">
        <v>45727</v>
      </c>
      <c r="F5" s="519" t="s">
        <v>9112</v>
      </c>
      <c r="G5" s="520">
        <v>45728</v>
      </c>
      <c r="H5" s="403" t="s">
        <v>9290</v>
      </c>
      <c r="I5" s="520">
        <v>45701</v>
      </c>
      <c r="J5" s="33">
        <v>45727</v>
      </c>
      <c r="K5" s="268" t="s">
        <v>9729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9293</v>
      </c>
      <c r="E8" s="523">
        <v>45703</v>
      </c>
      <c r="F8" s="397" t="s">
        <v>9710</v>
      </c>
      <c r="G8" s="523">
        <v>45731</v>
      </c>
      <c r="H8" s="397" t="s">
        <v>9711</v>
      </c>
      <c r="I8" s="535">
        <v>45731</v>
      </c>
      <c r="J8" s="42">
        <f>J5+2</f>
        <v>45729</v>
      </c>
      <c r="K8" s="277"/>
      <c r="L8" s="36"/>
      <c r="M8" s="36"/>
      <c r="N8" s="36"/>
      <c r="O8" s="36"/>
    </row>
    <row r="9" spans="2:15" s="1" customFormat="1" ht="13.25" customHeight="1" x14ac:dyDescent="0.25">
      <c r="B9" s="472"/>
      <c r="C9" s="95" t="s">
        <v>479</v>
      </c>
      <c r="D9" s="422" t="s">
        <v>9129</v>
      </c>
      <c r="E9" s="524">
        <v>45732</v>
      </c>
      <c r="F9" s="422" t="s">
        <v>9245</v>
      </c>
      <c r="G9" s="524">
        <v>45732</v>
      </c>
      <c r="H9" s="422" t="s">
        <v>9712</v>
      </c>
      <c r="I9" s="525">
        <v>45732</v>
      </c>
      <c r="J9" s="42">
        <f>J10+1</f>
        <v>45731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9717</v>
      </c>
      <c r="E10" s="524">
        <v>45732</v>
      </c>
      <c r="F10" s="397" t="s">
        <v>9716</v>
      </c>
      <c r="G10" s="524">
        <v>45733</v>
      </c>
      <c r="H10" s="397" t="s">
        <v>9718</v>
      </c>
      <c r="I10" s="518">
        <v>45733</v>
      </c>
      <c r="J10" s="42">
        <f>J12</f>
        <v>45730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9721</v>
      </c>
      <c r="E11" s="524">
        <v>45733</v>
      </c>
      <c r="F11" s="422" t="s">
        <v>9720</v>
      </c>
      <c r="G11" s="524">
        <v>45734</v>
      </c>
      <c r="H11" s="422" t="s">
        <v>9722</v>
      </c>
      <c r="I11" s="525">
        <v>45734</v>
      </c>
      <c r="J11" s="42">
        <f>J9</f>
        <v>45731</v>
      </c>
      <c r="K11" s="255"/>
      <c r="L11" s="36"/>
      <c r="M11" s="36"/>
      <c r="N11" s="36"/>
      <c r="O11" s="36"/>
    </row>
    <row r="12" spans="2:15" s="1" customFormat="1" ht="13.5" customHeight="1" x14ac:dyDescent="0.25">
      <c r="B12" s="251"/>
      <c r="C12" s="89" t="s">
        <v>42</v>
      </c>
      <c r="D12" s="397" t="s">
        <v>9275</v>
      </c>
      <c r="E12" s="517">
        <v>45734</v>
      </c>
      <c r="F12" s="397" t="s">
        <v>9736</v>
      </c>
      <c r="G12" s="517">
        <v>45734</v>
      </c>
      <c r="H12" s="397" t="s">
        <v>9737</v>
      </c>
      <c r="I12" s="518">
        <v>45735</v>
      </c>
      <c r="J12" s="42">
        <f>J8+1</f>
        <v>45730</v>
      </c>
      <c r="K12" s="163" t="s">
        <v>9730</v>
      </c>
      <c r="L12" s="36"/>
      <c r="M12" s="36"/>
      <c r="N12" s="36"/>
      <c r="O12" s="36"/>
    </row>
    <row r="13" spans="2:15" s="1" customFormat="1" ht="21.65" customHeight="1" x14ac:dyDescent="0.25">
      <c r="B13" s="472" t="s">
        <v>9479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9633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9634</v>
      </c>
      <c r="C15" s="94" t="s">
        <v>481</v>
      </c>
      <c r="D15" s="475" t="s">
        <v>9238</v>
      </c>
      <c r="E15" s="536">
        <v>45737</v>
      </c>
      <c r="F15" s="475" t="s">
        <v>9761</v>
      </c>
      <c r="G15" s="537">
        <v>45738</v>
      </c>
      <c r="H15" s="418" t="s">
        <v>9101</v>
      </c>
      <c r="I15" s="538">
        <v>45738</v>
      </c>
      <c r="J15" s="34">
        <f>J5+7</f>
        <v>45734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402" t="s">
        <v>9601</v>
      </c>
      <c r="E17" s="515">
        <v>45724</v>
      </c>
      <c r="F17" s="402" t="s">
        <v>9661</v>
      </c>
      <c r="G17" s="552">
        <v>45724</v>
      </c>
      <c r="H17" s="553" t="s">
        <v>9660</v>
      </c>
      <c r="I17" s="552">
        <v>45725</v>
      </c>
      <c r="J17" s="33">
        <v>45724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9480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550"/>
      <c r="C20" s="95" t="s">
        <v>5</v>
      </c>
      <c r="D20" s="397" t="s">
        <v>9241</v>
      </c>
      <c r="E20" s="523">
        <v>45727</v>
      </c>
      <c r="F20" s="397" t="s">
        <v>9524</v>
      </c>
      <c r="G20" s="518">
        <v>45727</v>
      </c>
      <c r="H20" s="398" t="s">
        <v>9678</v>
      </c>
      <c r="I20" s="518">
        <v>45727</v>
      </c>
      <c r="J20" s="42">
        <f>J17+3</f>
        <v>45727</v>
      </c>
      <c r="K20" s="255" t="s">
        <v>9045</v>
      </c>
      <c r="L20" s="36"/>
      <c r="M20" s="36"/>
      <c r="N20" s="36"/>
      <c r="O20" s="36"/>
    </row>
    <row r="21" spans="2:15" s="1" customFormat="1" ht="13.25" customHeight="1" x14ac:dyDescent="0.25">
      <c r="B21" s="550"/>
      <c r="C21" s="85" t="s">
        <v>151</v>
      </c>
      <c r="D21" s="397" t="s">
        <v>9127</v>
      </c>
      <c r="E21" s="523">
        <v>45727</v>
      </c>
      <c r="F21" s="397" t="s">
        <v>9679</v>
      </c>
      <c r="G21" s="518">
        <v>45727</v>
      </c>
      <c r="H21" s="398" t="s">
        <v>9206</v>
      </c>
      <c r="I21" s="518">
        <v>45727</v>
      </c>
      <c r="J21" s="42">
        <f>J20</f>
        <v>45727</v>
      </c>
      <c r="K21" s="166"/>
      <c r="L21" s="36"/>
      <c r="M21" s="36"/>
      <c r="N21" s="36"/>
      <c r="O21" s="36"/>
    </row>
    <row r="22" spans="2:15" ht="13.5" customHeight="1" x14ac:dyDescent="0.25">
      <c r="B22" s="338"/>
      <c r="C22" s="85" t="s">
        <v>8</v>
      </c>
      <c r="D22" s="397" t="s">
        <v>9615</v>
      </c>
      <c r="E22" s="523">
        <v>45728</v>
      </c>
      <c r="F22" s="397" t="s">
        <v>9166</v>
      </c>
      <c r="G22" s="518">
        <v>45728</v>
      </c>
      <c r="H22" s="398" t="s">
        <v>9684</v>
      </c>
      <c r="I22" s="518">
        <v>45728</v>
      </c>
      <c r="J22" s="42">
        <f>J21</f>
        <v>45727</v>
      </c>
    </row>
    <row r="23" spans="2:15" s="1" customFormat="1" ht="13.5" customHeight="1" x14ac:dyDescent="0.25">
      <c r="B23" s="251"/>
      <c r="C23" s="85" t="s">
        <v>26</v>
      </c>
      <c r="D23" s="397" t="s">
        <v>9199</v>
      </c>
      <c r="E23" s="523">
        <v>45728</v>
      </c>
      <c r="F23" s="397" t="s">
        <v>9685</v>
      </c>
      <c r="G23" s="535">
        <v>45728</v>
      </c>
      <c r="H23" s="398" t="s">
        <v>3008</v>
      </c>
      <c r="I23" s="535">
        <v>45728</v>
      </c>
      <c r="J23" s="42">
        <f>J21+1</f>
        <v>45728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7" t="s">
        <v>9686</v>
      </c>
      <c r="E24" s="523">
        <v>45728</v>
      </c>
      <c r="F24" s="397" t="s">
        <v>9687</v>
      </c>
      <c r="G24" s="535">
        <v>45729</v>
      </c>
      <c r="H24" s="398" t="s">
        <v>9688</v>
      </c>
      <c r="I24" s="518">
        <v>45729</v>
      </c>
      <c r="J24" s="42">
        <f>J23</f>
        <v>45728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JPY150.25-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13" t="s">
        <v>9706</v>
      </c>
      <c r="E27" s="539">
        <v>45731</v>
      </c>
      <c r="F27" s="414" t="s">
        <v>9707</v>
      </c>
      <c r="G27" s="540">
        <v>45731</v>
      </c>
      <c r="H27" s="413" t="s">
        <v>9709</v>
      </c>
      <c r="I27" s="540">
        <v>45732</v>
      </c>
      <c r="J27" s="34">
        <f>J17+7</f>
        <v>45731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391" t="s">
        <v>9641</v>
      </c>
      <c r="E30" s="514">
        <v>45718</v>
      </c>
      <c r="F30" s="391" t="s">
        <v>9642</v>
      </c>
      <c r="G30" s="516">
        <v>45720</v>
      </c>
      <c r="H30" s="392" t="s">
        <v>9341</v>
      </c>
      <c r="I30" s="516">
        <v>45720</v>
      </c>
      <c r="J30" s="42">
        <v>45720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9481</v>
      </c>
      <c r="C31" s="104" t="s">
        <v>540</v>
      </c>
      <c r="D31" s="397" t="s">
        <v>9175</v>
      </c>
      <c r="E31" s="517">
        <v>45721</v>
      </c>
      <c r="F31" s="397" t="s">
        <v>9643</v>
      </c>
      <c r="G31" s="518">
        <v>45721</v>
      </c>
      <c r="H31" s="398" t="s">
        <v>9644</v>
      </c>
      <c r="I31" s="518">
        <v>45722</v>
      </c>
      <c r="J31" s="42">
        <f>J30+2</f>
        <v>45722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9663</v>
      </c>
      <c r="E32" s="517">
        <v>45723</v>
      </c>
      <c r="F32" s="397" t="s">
        <v>9665</v>
      </c>
      <c r="G32" s="518">
        <v>45723</v>
      </c>
      <c r="H32" s="398" t="s">
        <v>9667</v>
      </c>
      <c r="I32" s="518">
        <v>45723</v>
      </c>
      <c r="J32" s="42">
        <f>J31+2</f>
        <v>45724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9668</v>
      </c>
      <c r="E35" s="517">
        <v>9</v>
      </c>
      <c r="F35" s="397" t="s">
        <v>9669</v>
      </c>
      <c r="G35" s="518">
        <v>45726</v>
      </c>
      <c r="H35" s="398" t="s">
        <v>9670</v>
      </c>
      <c r="I35" s="518">
        <v>45726</v>
      </c>
      <c r="J35" s="42">
        <f>J32+1</f>
        <v>45725</v>
      </c>
      <c r="K35" s="255"/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97" t="s">
        <v>9675</v>
      </c>
      <c r="E36" s="517">
        <v>45727</v>
      </c>
      <c r="F36" s="397" t="s">
        <v>9676</v>
      </c>
      <c r="G36" s="518">
        <v>45727</v>
      </c>
      <c r="H36" s="398" t="s">
        <v>9677</v>
      </c>
      <c r="I36" s="518">
        <v>45727</v>
      </c>
      <c r="J36" s="42">
        <f>J38+1</f>
        <v>45727</v>
      </c>
      <c r="K36" s="163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97" t="s">
        <v>9189</v>
      </c>
      <c r="E37" s="517">
        <v>45727</v>
      </c>
      <c r="F37" s="397" t="s">
        <v>9680</v>
      </c>
      <c r="G37" s="518">
        <v>45727</v>
      </c>
      <c r="H37" s="398" t="s">
        <v>9310</v>
      </c>
      <c r="I37" s="518">
        <v>45727</v>
      </c>
      <c r="J37" s="42">
        <f>J38+1</f>
        <v>45727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97" t="s">
        <v>9674</v>
      </c>
      <c r="E38" s="517">
        <v>45727</v>
      </c>
      <c r="F38" s="397" t="s">
        <v>9672</v>
      </c>
      <c r="G38" s="518">
        <v>45728</v>
      </c>
      <c r="H38" s="398" t="s">
        <v>9673</v>
      </c>
      <c r="I38" s="518">
        <v>45728</v>
      </c>
      <c r="J38" s="42">
        <f>J35+1</f>
        <v>45726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9692</v>
      </c>
      <c r="E39" s="524">
        <v>45728</v>
      </c>
      <c r="F39" s="422" t="s">
        <v>9167</v>
      </c>
      <c r="G39" s="525">
        <v>45729</v>
      </c>
      <c r="H39" s="398" t="s">
        <v>9693</v>
      </c>
      <c r="I39" s="518">
        <v>45729</v>
      </c>
      <c r="J39" s="42">
        <f>J37+1</f>
        <v>45728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9698</v>
      </c>
      <c r="E40" s="517">
        <v>45729</v>
      </c>
      <c r="F40" s="557" t="s">
        <v>9700</v>
      </c>
      <c r="G40" s="543">
        <v>45730</v>
      </c>
      <c r="H40" s="398" t="s">
        <v>9699</v>
      </c>
      <c r="I40" s="518">
        <v>45730</v>
      </c>
      <c r="J40" s="42">
        <f>J39+1</f>
        <v>45729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9531</v>
      </c>
      <c r="E43" s="544">
        <v>45732</v>
      </c>
      <c r="F43" s="391" t="s">
        <v>9415</v>
      </c>
      <c r="G43" s="516">
        <v>45734</v>
      </c>
      <c r="H43" s="392" t="s">
        <v>9732</v>
      </c>
      <c r="I43" s="516">
        <v>45734</v>
      </c>
      <c r="J43" s="133">
        <f>J40+5</f>
        <v>45734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JPY150.25-</v>
      </c>
      <c r="C44" s="85" t="s">
        <v>540</v>
      </c>
      <c r="D44" s="397" t="s">
        <v>9733</v>
      </c>
      <c r="E44" s="517">
        <v>45735</v>
      </c>
      <c r="F44" s="397" t="s">
        <v>9746</v>
      </c>
      <c r="G44" s="518">
        <v>45735</v>
      </c>
      <c r="H44" s="398" t="s">
        <v>9742</v>
      </c>
      <c r="I44" s="518">
        <v>45736</v>
      </c>
      <c r="J44" s="42">
        <f>J43+1</f>
        <v>45735</v>
      </c>
      <c r="K44" s="163" t="s">
        <v>9763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43" t="s">
        <v>541</v>
      </c>
      <c r="D45" s="399" t="s">
        <v>9744</v>
      </c>
      <c r="E45" s="545">
        <v>45737</v>
      </c>
      <c r="F45" s="399" t="s">
        <v>9756</v>
      </c>
      <c r="G45" s="538">
        <v>45738</v>
      </c>
      <c r="H45" s="418" t="s">
        <v>9762</v>
      </c>
      <c r="I45" s="538">
        <v>45738</v>
      </c>
      <c r="J45" s="76">
        <f>J44+3</f>
        <v>45738</v>
      </c>
      <c r="K45" s="590" t="s">
        <v>9764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6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45166.333333333336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1967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9" t="s">
        <v>4390</v>
      </c>
      <c r="G5" s="33">
        <v>45160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7" t="s">
        <v>5</v>
      </c>
      <c r="D7" s="195" t="s">
        <v>590</v>
      </c>
      <c r="E7" s="196" t="s">
        <v>1287</v>
      </c>
      <c r="F7" s="198" t="s">
        <v>4392</v>
      </c>
      <c r="G7" s="42">
        <f>G8</f>
        <v>45163</v>
      </c>
      <c r="H7" s="163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8</v>
      </c>
      <c r="D8" s="195" t="s">
        <v>4404</v>
      </c>
      <c r="E8" s="196" t="s">
        <v>2258</v>
      </c>
      <c r="F8" s="198" t="s">
        <v>4393</v>
      </c>
      <c r="G8" s="42">
        <f>G11+1</f>
        <v>45163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4360</v>
      </c>
      <c r="C9" s="197" t="s">
        <v>244</v>
      </c>
      <c r="D9" s="195" t="s">
        <v>1293</v>
      </c>
      <c r="E9" s="196" t="s">
        <v>316</v>
      </c>
      <c r="F9" s="198" t="s">
        <v>2563</v>
      </c>
      <c r="G9" s="42">
        <f>+G8+1</f>
        <v>45164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4361</v>
      </c>
      <c r="C10" s="197" t="s">
        <v>479</v>
      </c>
      <c r="D10" s="195" t="s">
        <v>4250</v>
      </c>
      <c r="E10" s="196" t="s">
        <v>2321</v>
      </c>
      <c r="F10" s="198" t="s">
        <v>841</v>
      </c>
      <c r="G10" s="42">
        <f>+G9</f>
        <v>45164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45" t="s">
        <v>10</v>
      </c>
      <c r="D11" s="203" t="s">
        <v>344</v>
      </c>
      <c r="E11" s="204" t="s">
        <v>60</v>
      </c>
      <c r="F11" s="205" t="s">
        <v>1093</v>
      </c>
      <c r="G11" s="42">
        <f>G5+2</f>
        <v>45162</v>
      </c>
      <c r="H11" s="277" t="s">
        <v>502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6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63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2" t="s">
        <v>5</v>
      </c>
      <c r="D17" s="203" t="s">
        <v>4378</v>
      </c>
      <c r="E17" s="147" t="s">
        <v>392</v>
      </c>
      <c r="F17" s="225" t="s">
        <v>4382</v>
      </c>
      <c r="G17" s="42">
        <f>G18</f>
        <v>45160</v>
      </c>
      <c r="H17" s="166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03" t="s">
        <v>4383</v>
      </c>
      <c r="E18" s="147" t="s">
        <v>4384</v>
      </c>
      <c r="F18" s="225" t="s">
        <v>4394</v>
      </c>
      <c r="G18" s="42">
        <f>G15+3</f>
        <v>45160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USD@JPY146.79-</v>
      </c>
      <c r="C19" s="145" t="s">
        <v>4377</v>
      </c>
      <c r="D19" s="226" t="s">
        <v>4395</v>
      </c>
      <c r="E19" s="224" t="s">
        <v>392</v>
      </c>
      <c r="F19" s="148" t="s">
        <v>1558</v>
      </c>
      <c r="G19" s="42">
        <f>+G17</f>
        <v>45160</v>
      </c>
      <c r="H19" s="163"/>
      <c r="I19" s="36"/>
      <c r="J19" s="36"/>
      <c r="K19" s="36"/>
      <c r="L19" s="36"/>
    </row>
    <row r="20" spans="2:12" s="1" customFormat="1" ht="13.25" customHeight="1" x14ac:dyDescent="0.25">
      <c r="B20" s="251" t="str">
        <f>$B$10</f>
        <v>RMB@JPY20.07-</v>
      </c>
      <c r="C20" s="145" t="s">
        <v>26</v>
      </c>
      <c r="D20" s="203" t="s">
        <v>4385</v>
      </c>
      <c r="E20" s="204" t="s">
        <v>30</v>
      </c>
      <c r="F20" s="148" t="s">
        <v>4396</v>
      </c>
      <c r="G20" s="42">
        <f>G18+1</f>
        <v>45161</v>
      </c>
      <c r="H20" s="166" t="s">
        <v>502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4391</v>
      </c>
      <c r="E21" s="204" t="s">
        <v>1287</v>
      </c>
      <c r="F21" s="205" t="s">
        <v>4407</v>
      </c>
      <c r="G21" s="42">
        <f>G20</f>
        <v>45161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2303</v>
      </c>
      <c r="E26" s="151" t="s">
        <v>1448</v>
      </c>
      <c r="F26" s="256" t="s">
        <v>521</v>
      </c>
      <c r="G26" s="42">
        <v>45153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6" t="s">
        <v>4365</v>
      </c>
      <c r="E27" s="151" t="s">
        <v>4366</v>
      </c>
      <c r="F27" s="256" t="s">
        <v>4367</v>
      </c>
      <c r="G27" s="42">
        <f>+G26+2</f>
        <v>45155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20" t="s">
        <v>4369</v>
      </c>
      <c r="G28" s="42">
        <f>G27+2</f>
        <v>45157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USD@JPY146.79-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561</v>
      </c>
      <c r="E32" s="112" t="s">
        <v>568</v>
      </c>
      <c r="F32" s="96" t="s">
        <v>1769</v>
      </c>
      <c r="G32" s="42">
        <f>+G33</f>
        <v>45160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3337</v>
      </c>
      <c r="E34" s="147" t="s">
        <v>273</v>
      </c>
      <c r="F34" s="148" t="s">
        <v>4387</v>
      </c>
      <c r="G34" s="42">
        <f>G31+2</f>
        <v>45161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4388</v>
      </c>
      <c r="E35" s="147" t="s">
        <v>1546</v>
      </c>
      <c r="F35" s="148" t="s">
        <v>819</v>
      </c>
      <c r="G35" s="42">
        <f>+G34+1</f>
        <v>45162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1575</v>
      </c>
      <c r="E37" s="131"/>
      <c r="F37" s="132"/>
      <c r="G37" s="133">
        <f>+G35+5</f>
        <v>45167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45160.708333333336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1900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20" t="s">
        <v>4347</v>
      </c>
      <c r="G17" s="42">
        <f>G19</f>
        <v>45153</v>
      </c>
      <c r="H17" s="318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319" t="s">
        <v>4354</v>
      </c>
      <c r="E18" s="112" t="s">
        <v>983</v>
      </c>
      <c r="F18" s="96" t="s">
        <v>1726</v>
      </c>
      <c r="G18" s="42">
        <f>+G17</f>
        <v>45153</v>
      </c>
      <c r="H18" s="166" t="s">
        <v>4348</v>
      </c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USD@JPY144.39-</v>
      </c>
      <c r="C19" s="85" t="s">
        <v>7</v>
      </c>
      <c r="D19" s="86" t="s">
        <v>1223</v>
      </c>
      <c r="E19" s="101" t="s">
        <v>30</v>
      </c>
      <c r="F19" s="120" t="s">
        <v>4351</v>
      </c>
      <c r="G19" s="42">
        <f>G15+3</f>
        <v>45153</v>
      </c>
      <c r="H19" s="166" t="s">
        <v>4348</v>
      </c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1929</v>
      </c>
      <c r="E26" s="151" t="s">
        <v>4332</v>
      </c>
      <c r="F26" s="152" t="s">
        <v>4720</v>
      </c>
      <c r="G26" s="42">
        <v>45146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USD@JPY144.39-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3" t="s">
        <v>4353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1709</v>
      </c>
      <c r="E32" s="112" t="s">
        <v>2016</v>
      </c>
      <c r="F32" s="96" t="s">
        <v>4357</v>
      </c>
      <c r="G32" s="42">
        <f>+G31</f>
        <v>45153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1274</v>
      </c>
      <c r="E37" s="151" t="s">
        <v>4389</v>
      </c>
      <c r="F37" s="132"/>
      <c r="G37" s="133">
        <f>+G35+5</f>
        <v>45160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45152.354166666664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1847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4535</v>
      </c>
      <c r="E5" s="188"/>
      <c r="F5" s="189"/>
      <c r="G5" s="33" t="s">
        <v>23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5"/>
      <c r="D6" s="200"/>
      <c r="E6" s="147"/>
      <c r="F6" s="201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5" t="s">
        <v>10</v>
      </c>
      <c r="D7" s="203"/>
      <c r="E7" s="204"/>
      <c r="F7" s="205"/>
      <c r="G7" s="42" t="s">
        <v>36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/>
      <c r="E8" s="196"/>
      <c r="F8" s="198"/>
      <c r="G8" s="42" t="s">
        <v>36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4309</v>
      </c>
      <c r="C9" s="197" t="s">
        <v>8</v>
      </c>
      <c r="D9" s="195"/>
      <c r="E9" s="196"/>
      <c r="F9" s="198"/>
      <c r="G9" s="42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1849</v>
      </c>
      <c r="C10" s="197" t="s">
        <v>244</v>
      </c>
      <c r="D10" s="195"/>
      <c r="E10" s="196"/>
      <c r="F10" s="198"/>
      <c r="G10" s="42" t="s">
        <v>36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/>
      <c r="E11" s="196"/>
      <c r="F11" s="198"/>
      <c r="G11" s="42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197"/>
      <c r="D12" s="195"/>
      <c r="E12" s="196"/>
      <c r="F12" s="198"/>
      <c r="G12" s="42"/>
      <c r="H12" s="262"/>
      <c r="I12" s="36"/>
      <c r="J12" s="36"/>
      <c r="K12" s="36"/>
      <c r="L12" s="36"/>
    </row>
    <row r="13" spans="2:12" s="1" customFormat="1" ht="13.5" customHeight="1" x14ac:dyDescent="0.25">
      <c r="B13" s="22"/>
      <c r="C13" s="208" t="s">
        <v>481</v>
      </c>
      <c r="D13" s="209"/>
      <c r="E13" s="208"/>
      <c r="F13" s="210"/>
      <c r="G13" s="34" t="s">
        <v>36</v>
      </c>
      <c r="H13" s="263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4537</v>
      </c>
      <c r="E15" s="187" t="s">
        <v>4311</v>
      </c>
      <c r="F15" s="194" t="s">
        <v>4312</v>
      </c>
      <c r="G15" s="33">
        <v>45143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5" t="s">
        <v>7</v>
      </c>
      <c r="D17" s="203" t="s">
        <v>2393</v>
      </c>
      <c r="E17" s="147" t="s">
        <v>4320</v>
      </c>
      <c r="F17" s="225" t="s">
        <v>4321</v>
      </c>
      <c r="G17" s="42">
        <f>G15+3</f>
        <v>45146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26" t="s">
        <v>129</v>
      </c>
      <c r="E18" s="224" t="s">
        <v>1647</v>
      </c>
      <c r="F18" s="148" t="s">
        <v>933</v>
      </c>
      <c r="G18" s="42">
        <f>+G19</f>
        <v>45146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USD@JPY143.99-</v>
      </c>
      <c r="C19" s="212" t="s">
        <v>5</v>
      </c>
      <c r="D19" s="203" t="s">
        <v>682</v>
      </c>
      <c r="E19" s="147" t="s">
        <v>448</v>
      </c>
      <c r="F19" s="225" t="s">
        <v>1690</v>
      </c>
      <c r="G19" s="42">
        <f>G17</f>
        <v>45146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RMB@JPY19.99-</v>
      </c>
      <c r="C20" s="145" t="s">
        <v>6</v>
      </c>
      <c r="D20" s="203" t="s">
        <v>3190</v>
      </c>
      <c r="E20" s="204" t="s">
        <v>452</v>
      </c>
      <c r="F20" s="205" t="s">
        <v>694</v>
      </c>
      <c r="G20" s="42">
        <f>G21</f>
        <v>45147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2246</v>
      </c>
      <c r="E21" s="204" t="s">
        <v>2904</v>
      </c>
      <c r="F21" s="148" t="s">
        <v>1670</v>
      </c>
      <c r="G21" s="42">
        <f>G17+1</f>
        <v>45147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7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360</v>
      </c>
      <c r="E26" s="216" t="s">
        <v>34</v>
      </c>
      <c r="F26" s="274" t="s">
        <v>2237</v>
      </c>
      <c r="G26" s="42">
        <v>45139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4" t="s">
        <v>16</v>
      </c>
      <c r="D27" s="215" t="s">
        <v>4314</v>
      </c>
      <c r="E27" s="216" t="s">
        <v>4315</v>
      </c>
      <c r="F27" s="274" t="s">
        <v>4316</v>
      </c>
      <c r="G27" s="42">
        <f>+G26+2</f>
        <v>45141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4305</v>
      </c>
      <c r="E28" s="147" t="s">
        <v>4306</v>
      </c>
      <c r="F28" s="225" t="s">
        <v>4307</v>
      </c>
      <c r="G28" s="42">
        <f>G27+2</f>
        <v>45143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USD@JPY143.99-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RMB@JPY19.99-</v>
      </c>
      <c r="C30" s="145" t="s">
        <v>17</v>
      </c>
      <c r="D30" s="146" t="s">
        <v>114</v>
      </c>
      <c r="E30" s="213" t="s">
        <v>4317</v>
      </c>
      <c r="F30" s="148" t="s">
        <v>4318</v>
      </c>
      <c r="G30" s="42">
        <f>+G28+1</f>
        <v>45144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4319</v>
      </c>
      <c r="E31" s="224" t="s">
        <v>128</v>
      </c>
      <c r="F31" s="148" t="s">
        <v>681</v>
      </c>
      <c r="G31" s="42">
        <f>+G32</f>
        <v>45146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682</v>
      </c>
      <c r="E32" s="213" t="s">
        <v>459</v>
      </c>
      <c r="F32" s="148" t="s">
        <v>156</v>
      </c>
      <c r="G32" s="42">
        <f>+G33+1</f>
        <v>45146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5</v>
      </c>
      <c r="D33" s="146" t="s">
        <v>694</v>
      </c>
      <c r="E33" s="213" t="s">
        <v>30</v>
      </c>
      <c r="F33" s="148" t="s">
        <v>490</v>
      </c>
      <c r="G33" s="42">
        <f>+G30+1</f>
        <v>45145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2682</v>
      </c>
      <c r="E34" s="147" t="s">
        <v>1162</v>
      </c>
      <c r="F34" s="148" t="s">
        <v>180</v>
      </c>
      <c r="G34" s="42">
        <f>G33+2</f>
        <v>45147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4322</v>
      </c>
      <c r="E35" s="147" t="s">
        <v>705</v>
      </c>
      <c r="F35" s="148" t="s">
        <v>2275</v>
      </c>
      <c r="G35" s="42">
        <f>+G34+1</f>
        <v>45148</v>
      </c>
      <c r="H35" s="163" t="s">
        <v>4323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4342</v>
      </c>
      <c r="E37" s="131"/>
      <c r="F37" s="132"/>
      <c r="G37" s="133">
        <f>+G35+5</f>
        <v>45153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45152.333333333336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1777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4538</v>
      </c>
      <c r="E5" s="188" t="s">
        <v>104</v>
      </c>
      <c r="F5" s="189" t="s">
        <v>4304</v>
      </c>
      <c r="G5" s="33">
        <v>45139</v>
      </c>
      <c r="H5" s="268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7" t="s">
        <v>479</v>
      </c>
      <c r="D7" s="195" t="s">
        <v>3200</v>
      </c>
      <c r="E7" s="196" t="s">
        <v>685</v>
      </c>
      <c r="F7" s="198" t="s">
        <v>442</v>
      </c>
      <c r="G7" s="42">
        <f>+G10</f>
        <v>45143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8</v>
      </c>
      <c r="D8" s="195" t="s">
        <v>467</v>
      </c>
      <c r="E8" s="196" t="s">
        <v>2248</v>
      </c>
      <c r="F8" s="198" t="s">
        <v>490</v>
      </c>
      <c r="G8" s="42">
        <f>G11+1</f>
        <v>45142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4260</v>
      </c>
      <c r="C9" s="197" t="s">
        <v>5</v>
      </c>
      <c r="D9" s="195" t="s">
        <v>942</v>
      </c>
      <c r="E9" s="196" t="s">
        <v>1414</v>
      </c>
      <c r="F9" s="198" t="s">
        <v>2274</v>
      </c>
      <c r="G9" s="42">
        <f>G8</f>
        <v>45142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4261</v>
      </c>
      <c r="C10" s="197" t="s">
        <v>244</v>
      </c>
      <c r="D10" s="195" t="s">
        <v>1427</v>
      </c>
      <c r="E10" s="196" t="s">
        <v>701</v>
      </c>
      <c r="F10" s="198" t="s">
        <v>4338</v>
      </c>
      <c r="G10" s="42">
        <f>+G8+1</f>
        <v>45143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45" t="s">
        <v>10</v>
      </c>
      <c r="D11" s="203" t="s">
        <v>4339</v>
      </c>
      <c r="E11" s="204" t="s">
        <v>4340</v>
      </c>
      <c r="F11" s="205" t="s">
        <v>4341</v>
      </c>
      <c r="G11" s="42">
        <f>G5+2</f>
        <v>45141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183" t="s">
        <v>4539</v>
      </c>
      <c r="E15" s="187" t="s">
        <v>4286</v>
      </c>
      <c r="F15" s="194" t="s">
        <v>4285</v>
      </c>
      <c r="G15" s="33">
        <v>45136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5" t="s">
        <v>7</v>
      </c>
      <c r="D17" s="203" t="s">
        <v>2123</v>
      </c>
      <c r="E17" s="147" t="s">
        <v>4291</v>
      </c>
      <c r="F17" s="225" t="s">
        <v>4297</v>
      </c>
      <c r="G17" s="42">
        <f>G15+3</f>
        <v>45139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5</v>
      </c>
      <c r="D18" s="203" t="s">
        <v>4295</v>
      </c>
      <c r="E18" s="147" t="s">
        <v>623</v>
      </c>
      <c r="F18" s="225" t="s">
        <v>4296</v>
      </c>
      <c r="G18" s="42">
        <f>G17</f>
        <v>45139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USD@JPY140.27-</v>
      </c>
      <c r="C19" s="145" t="s">
        <v>8</v>
      </c>
      <c r="D19" s="226" t="s">
        <v>627</v>
      </c>
      <c r="E19" s="224" t="s">
        <v>380</v>
      </c>
      <c r="F19" s="148" t="s">
        <v>4298</v>
      </c>
      <c r="G19" s="42">
        <f>+G18</f>
        <v>45139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RMB@JPY19.49-</v>
      </c>
      <c r="C20" s="145" t="s">
        <v>6</v>
      </c>
      <c r="D20" s="203" t="s">
        <v>4299</v>
      </c>
      <c r="E20" s="204" t="s">
        <v>1366</v>
      </c>
      <c r="F20" s="205" t="s">
        <v>908</v>
      </c>
      <c r="G20" s="42">
        <f>G21</f>
        <v>45140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2240</v>
      </c>
      <c r="E21" s="204" t="s">
        <v>1351</v>
      </c>
      <c r="F21" s="148" t="s">
        <v>1367</v>
      </c>
      <c r="G21" s="42">
        <f>G17+1</f>
        <v>45140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4279</v>
      </c>
      <c r="E26" s="216" t="s">
        <v>4280</v>
      </c>
      <c r="F26" s="217" t="s">
        <v>4281</v>
      </c>
      <c r="G26" s="42">
        <v>45132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4" t="s">
        <v>16</v>
      </c>
      <c r="D27" s="146" t="s">
        <v>4276</v>
      </c>
      <c r="E27" s="147" t="s">
        <v>4277</v>
      </c>
      <c r="F27" s="148" t="s">
        <v>4278</v>
      </c>
      <c r="G27" s="42">
        <f>+G26+2</f>
        <v>45134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850</v>
      </c>
      <c r="E28" s="147" t="s">
        <v>4282</v>
      </c>
      <c r="F28" s="148" t="s">
        <v>4283</v>
      </c>
      <c r="G28" s="42">
        <f>G27+2</f>
        <v>45136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USD@JPY140.27-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RMB@JPY19.49-</v>
      </c>
      <c r="C30" s="145" t="s">
        <v>17</v>
      </c>
      <c r="D30" s="146" t="s">
        <v>4292</v>
      </c>
      <c r="E30" s="213" t="s">
        <v>4293</v>
      </c>
      <c r="F30" s="148" t="s">
        <v>4294</v>
      </c>
      <c r="G30" s="42">
        <f>+G28+1</f>
        <v>45137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2239</v>
      </c>
      <c r="E31" s="224" t="s">
        <v>34</v>
      </c>
      <c r="F31" s="148" t="s">
        <v>2866</v>
      </c>
      <c r="G31" s="42">
        <f>+G32</f>
        <v>45139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628</v>
      </c>
      <c r="E32" s="213" t="s">
        <v>1366</v>
      </c>
      <c r="F32" s="148" t="s">
        <v>653</v>
      </c>
      <c r="G32" s="42">
        <f>+G33+1</f>
        <v>45139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5</v>
      </c>
      <c r="D33" s="146" t="s">
        <v>2292</v>
      </c>
      <c r="E33" s="213" t="s">
        <v>30</v>
      </c>
      <c r="F33" s="148" t="s">
        <v>1351</v>
      </c>
      <c r="G33" s="42">
        <f>+G30+1</f>
        <v>45138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1352</v>
      </c>
      <c r="E34" s="147" t="s">
        <v>406</v>
      </c>
      <c r="F34" s="148" t="s">
        <v>2241</v>
      </c>
      <c r="G34" s="42">
        <f>G33+2</f>
        <v>45140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2357</v>
      </c>
      <c r="E35" s="213" t="s">
        <v>30</v>
      </c>
      <c r="F35" s="148" t="s">
        <v>2884</v>
      </c>
      <c r="G35" s="42">
        <f>+G34+1</f>
        <v>45141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434</v>
      </c>
      <c r="E37" s="131"/>
      <c r="F37" s="132"/>
      <c r="G37" s="133">
        <f>+G35+5</f>
        <v>45146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45138.354166666664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1710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82" t="s">
        <v>4540</v>
      </c>
      <c r="E5" s="83" t="s">
        <v>4230</v>
      </c>
      <c r="F5" s="189" t="s">
        <v>4231</v>
      </c>
      <c r="G5" s="33">
        <v>45132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5" t="s">
        <v>10</v>
      </c>
      <c r="D7" s="203" t="s">
        <v>4269</v>
      </c>
      <c r="E7" s="204" t="s">
        <v>4256</v>
      </c>
      <c r="F7" s="205" t="s">
        <v>4270</v>
      </c>
      <c r="G7" s="42">
        <f>G5+2</f>
        <v>45134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4271</v>
      </c>
      <c r="E8" s="196" t="s">
        <v>4262</v>
      </c>
      <c r="F8" s="198" t="s">
        <v>4263</v>
      </c>
      <c r="G8" s="42">
        <f>G9</f>
        <v>45135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4207</v>
      </c>
      <c r="C9" s="197" t="s">
        <v>8</v>
      </c>
      <c r="D9" s="195" t="s">
        <v>4289</v>
      </c>
      <c r="E9" s="196" t="s">
        <v>4264</v>
      </c>
      <c r="F9" s="198" t="s">
        <v>4290</v>
      </c>
      <c r="G9" s="42">
        <f>G7+1</f>
        <v>45135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2831</v>
      </c>
      <c r="C10" s="197" t="s">
        <v>244</v>
      </c>
      <c r="D10" s="195" t="s">
        <v>4265</v>
      </c>
      <c r="E10" s="196" t="s">
        <v>4266</v>
      </c>
      <c r="F10" s="198" t="s">
        <v>4267</v>
      </c>
      <c r="G10" s="42">
        <f>+G9+1</f>
        <v>45136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4268</v>
      </c>
      <c r="E11" s="196" t="s">
        <v>4287</v>
      </c>
      <c r="F11" s="198" t="s">
        <v>4288</v>
      </c>
      <c r="G11" s="42">
        <f>+G10</f>
        <v>45136</v>
      </c>
      <c r="H11" s="163"/>
      <c r="I11" s="36"/>
      <c r="J11" s="36"/>
      <c r="K11" s="36"/>
      <c r="L11" s="36"/>
    </row>
    <row r="12" spans="2:12" s="1" customFormat="1" ht="13.5" customHeight="1" x14ac:dyDescent="0.3">
      <c r="B12" s="251"/>
      <c r="C12" s="49"/>
      <c r="D12" s="59"/>
      <c r="E12" s="143"/>
      <c r="F12" s="144"/>
      <c r="G12" s="42"/>
      <c r="H12" s="316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6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3922</v>
      </c>
      <c r="E15" s="187" t="s">
        <v>4214</v>
      </c>
      <c r="F15" s="194" t="s">
        <v>4225</v>
      </c>
      <c r="G15" s="33">
        <v>45129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2" t="s">
        <v>5</v>
      </c>
      <c r="D17" s="203" t="s">
        <v>4215</v>
      </c>
      <c r="E17" s="147" t="s">
        <v>4236</v>
      </c>
      <c r="F17" s="225" t="s">
        <v>4232</v>
      </c>
      <c r="G17" s="42">
        <f>G19</f>
        <v>45132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26" t="s">
        <v>4233</v>
      </c>
      <c r="E18" s="224" t="s">
        <v>4234</v>
      </c>
      <c r="F18" s="148" t="s">
        <v>4235</v>
      </c>
      <c r="G18" s="42">
        <f>+G17</f>
        <v>45132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USD@JPY141.06-</v>
      </c>
      <c r="C19" s="145" t="s">
        <v>7</v>
      </c>
      <c r="D19" s="203" t="s">
        <v>834</v>
      </c>
      <c r="E19" s="147" t="s">
        <v>4253</v>
      </c>
      <c r="F19" s="225" t="s">
        <v>4254</v>
      </c>
      <c r="G19" s="42">
        <f>G15+3</f>
        <v>45132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RMB@JPY19.57-</v>
      </c>
      <c r="C20" s="145" t="s">
        <v>6</v>
      </c>
      <c r="D20" s="203" t="s">
        <v>4255</v>
      </c>
      <c r="E20" s="204" t="s">
        <v>4252</v>
      </c>
      <c r="F20" s="205" t="s">
        <v>4248</v>
      </c>
      <c r="G20" s="42">
        <f>G21</f>
        <v>45133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4249</v>
      </c>
      <c r="E21" s="204" t="s">
        <v>4250</v>
      </c>
      <c r="F21" s="148" t="s">
        <v>4251</v>
      </c>
      <c r="G21" s="42">
        <f>G19+1</f>
        <v>45133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4208</v>
      </c>
      <c r="E26" s="216" t="s">
        <v>243</v>
      </c>
      <c r="F26" s="274" t="s">
        <v>4212</v>
      </c>
      <c r="G26" s="42">
        <v>45125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4" t="s">
        <v>16</v>
      </c>
      <c r="D27" s="215" t="s">
        <v>4209</v>
      </c>
      <c r="E27" s="216" t="s">
        <v>4210</v>
      </c>
      <c r="F27" s="274" t="s">
        <v>4211</v>
      </c>
      <c r="G27" s="42">
        <f>+G26+2</f>
        <v>45127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1765</v>
      </c>
      <c r="E28" s="147" t="s">
        <v>4213</v>
      </c>
      <c r="F28" s="225" t="s">
        <v>4226</v>
      </c>
      <c r="G28" s="42">
        <f>G27+2</f>
        <v>45129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USD@JPY141.06-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RMB@JPY19.57-</v>
      </c>
      <c r="C30" s="145" t="s">
        <v>17</v>
      </c>
      <c r="D30" s="146" t="s">
        <v>4227</v>
      </c>
      <c r="E30" s="213" t="s">
        <v>4228</v>
      </c>
      <c r="F30" s="148" t="s">
        <v>4008</v>
      </c>
      <c r="G30" s="42">
        <f>+G28+1</f>
        <v>45130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7</v>
      </c>
      <c r="D32" s="146" t="s">
        <v>4240</v>
      </c>
      <c r="E32" s="224" t="s">
        <v>4241</v>
      </c>
      <c r="F32" s="148" t="s">
        <v>4242</v>
      </c>
      <c r="G32" s="42">
        <f>+G33</f>
        <v>45132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8</v>
      </c>
      <c r="D33" s="146" t="s">
        <v>4243</v>
      </c>
      <c r="E33" s="213" t="s">
        <v>592</v>
      </c>
      <c r="F33" s="148" t="s">
        <v>4244</v>
      </c>
      <c r="G33" s="42">
        <f>+G31+1</f>
        <v>45132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4272</v>
      </c>
      <c r="E34" s="147" t="s">
        <v>4273</v>
      </c>
      <c r="F34" s="148" t="s">
        <v>4274</v>
      </c>
      <c r="G34" s="42">
        <f>G31+2</f>
        <v>45133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4275</v>
      </c>
      <c r="E35" s="147" t="s">
        <v>4245</v>
      </c>
      <c r="F35" s="148" t="s">
        <v>4246</v>
      </c>
      <c r="G35" s="42">
        <f>+G34+1</f>
        <v>45134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4247</v>
      </c>
      <c r="E37" s="131"/>
      <c r="F37" s="132"/>
      <c r="G37" s="133">
        <f>+G35+5</f>
        <v>45139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45131.354166666664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1661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4541</v>
      </c>
      <c r="E5" s="188" t="s">
        <v>4173</v>
      </c>
      <c r="F5" s="189" t="s">
        <v>4174</v>
      </c>
      <c r="G5" s="33">
        <v>45125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5" t="s">
        <v>10</v>
      </c>
      <c r="D7" s="203" t="s">
        <v>4203</v>
      </c>
      <c r="E7" s="204" t="s">
        <v>4203</v>
      </c>
      <c r="F7" s="205" t="s">
        <v>289</v>
      </c>
      <c r="G7" s="42">
        <f>G5+2</f>
        <v>45127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4200</v>
      </c>
      <c r="E8" s="196" t="s">
        <v>4221</v>
      </c>
      <c r="F8" s="198" t="s">
        <v>4222</v>
      </c>
      <c r="G8" s="42">
        <f>G9</f>
        <v>45128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4151</v>
      </c>
      <c r="C9" s="197" t="s">
        <v>8</v>
      </c>
      <c r="D9" s="195" t="s">
        <v>4201</v>
      </c>
      <c r="E9" s="196" t="s">
        <v>4202</v>
      </c>
      <c r="F9" s="198" t="s">
        <v>4216</v>
      </c>
      <c r="G9" s="42">
        <f>G7+1</f>
        <v>45128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2712</v>
      </c>
      <c r="C10" s="197" t="s">
        <v>244</v>
      </c>
      <c r="D10" s="195" t="s">
        <v>4217</v>
      </c>
      <c r="E10" s="196" t="s">
        <v>4229</v>
      </c>
      <c r="F10" s="198" t="s">
        <v>596</v>
      </c>
      <c r="G10" s="42">
        <f>+G9+1</f>
        <v>45129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1528</v>
      </c>
      <c r="E11" s="196" t="s">
        <v>4218</v>
      </c>
      <c r="F11" s="198" t="s">
        <v>4219</v>
      </c>
      <c r="G11" s="42">
        <f>+G10</f>
        <v>45129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4542</v>
      </c>
      <c r="E15" s="187" t="s">
        <v>4160</v>
      </c>
      <c r="F15" s="194" t="s">
        <v>1012</v>
      </c>
      <c r="G15" s="33">
        <v>45122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2" t="s">
        <v>5</v>
      </c>
      <c r="D17" s="203" t="s">
        <v>523</v>
      </c>
      <c r="E17" s="147" t="s">
        <v>4165</v>
      </c>
      <c r="F17" s="225" t="s">
        <v>4166</v>
      </c>
      <c r="G17" s="42">
        <f>G19</f>
        <v>45125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26" t="s">
        <v>4167</v>
      </c>
      <c r="E18" s="224" t="s">
        <v>4168</v>
      </c>
      <c r="F18" s="148" t="s">
        <v>4169</v>
      </c>
      <c r="G18" s="42">
        <f>+G17</f>
        <v>45125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USD@JPY139.12-</v>
      </c>
      <c r="C19" s="145" t="s">
        <v>7</v>
      </c>
      <c r="D19" s="203" t="s">
        <v>4186</v>
      </c>
      <c r="E19" s="147" t="s">
        <v>4187</v>
      </c>
      <c r="F19" s="225" t="s">
        <v>4188</v>
      </c>
      <c r="G19" s="42">
        <f>G15+3</f>
        <v>45125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RMB@JPY19.37-</v>
      </c>
      <c r="C20" s="145" t="s">
        <v>6</v>
      </c>
      <c r="D20" s="203" t="s">
        <v>4189</v>
      </c>
      <c r="E20" s="204" t="s">
        <v>4181</v>
      </c>
      <c r="F20" s="205" t="s">
        <v>4182</v>
      </c>
      <c r="G20" s="42">
        <f>G21</f>
        <v>45126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4183</v>
      </c>
      <c r="E21" s="204" t="s">
        <v>4184</v>
      </c>
      <c r="F21" s="148" t="s">
        <v>4185</v>
      </c>
      <c r="G21" s="42">
        <f>G19+1</f>
        <v>45126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49</v>
      </c>
      <c r="E26" s="216" t="s">
        <v>4129</v>
      </c>
      <c r="F26" s="217" t="s">
        <v>4130</v>
      </c>
      <c r="G26" s="42">
        <v>45118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4" t="s">
        <v>16</v>
      </c>
      <c r="D27" s="146" t="s">
        <v>1166</v>
      </c>
      <c r="E27" s="147" t="s">
        <v>4149</v>
      </c>
      <c r="F27" s="148" t="s">
        <v>4150</v>
      </c>
      <c r="G27" s="42">
        <f>+G26+2</f>
        <v>45120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1438</v>
      </c>
      <c r="E28" s="147" t="s">
        <v>4161</v>
      </c>
      <c r="F28" s="148" t="s">
        <v>4162</v>
      </c>
      <c r="G28" s="42">
        <f>G27+2</f>
        <v>45122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USD@JPY139.12-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RMB@JPY19.37-</v>
      </c>
      <c r="C30" s="145" t="s">
        <v>17</v>
      </c>
      <c r="D30" s="146" t="s">
        <v>4176</v>
      </c>
      <c r="E30" s="213" t="s">
        <v>4177</v>
      </c>
      <c r="F30" s="148" t="s">
        <v>1709</v>
      </c>
      <c r="G30" s="42">
        <f>+G28+1</f>
        <v>45123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4175</v>
      </c>
      <c r="E31" s="224" t="s">
        <v>4191</v>
      </c>
      <c r="F31" s="148" t="s">
        <v>4180</v>
      </c>
      <c r="G31" s="42">
        <f>+G32</f>
        <v>45125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4179</v>
      </c>
      <c r="E32" s="213" t="s">
        <v>4178</v>
      </c>
      <c r="F32" s="148" t="s">
        <v>4192</v>
      </c>
      <c r="G32" s="42">
        <f>+G33+1</f>
        <v>45125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5</v>
      </c>
      <c r="D33" s="146" t="s">
        <v>4190</v>
      </c>
      <c r="E33" s="213" t="s">
        <v>794</v>
      </c>
      <c r="F33" s="148" t="s">
        <v>4198</v>
      </c>
      <c r="G33" s="42">
        <f>+G30+1</f>
        <v>45124</v>
      </c>
      <c r="H33" s="255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4197</v>
      </c>
      <c r="E34" s="147" t="s">
        <v>4193</v>
      </c>
      <c r="F34" s="148" t="s">
        <v>4199</v>
      </c>
      <c r="G34" s="42">
        <f>G33+2</f>
        <v>45126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4194</v>
      </c>
      <c r="E35" s="213" t="s">
        <v>4223</v>
      </c>
      <c r="F35" s="148" t="s">
        <v>4224</v>
      </c>
      <c r="G35" s="42">
        <f>+G34+1</f>
        <v>45127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4196</v>
      </c>
      <c r="E37" s="131"/>
      <c r="F37" s="132"/>
      <c r="G37" s="133">
        <f>+G35+5</f>
        <v>45132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45121.604166666664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1599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5" t="s">
        <v>10</v>
      </c>
      <c r="D7" s="203" t="s">
        <v>4126</v>
      </c>
      <c r="E7" s="204" t="s">
        <v>4136</v>
      </c>
      <c r="F7" s="205" t="s">
        <v>4138</v>
      </c>
      <c r="G7" s="42">
        <f>G5+2</f>
        <v>45120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8</v>
      </c>
      <c r="D8" s="195" t="s">
        <v>4159</v>
      </c>
      <c r="E8" s="196" t="s">
        <v>4154</v>
      </c>
      <c r="F8" s="198" t="s">
        <v>4171</v>
      </c>
      <c r="G8" s="42">
        <f>G7+1</f>
        <v>45121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4086</v>
      </c>
      <c r="C9" s="197" t="s">
        <v>5</v>
      </c>
      <c r="D9" s="195" t="s">
        <v>2228</v>
      </c>
      <c r="E9" s="196" t="s">
        <v>4155</v>
      </c>
      <c r="F9" s="198" t="s">
        <v>3955</v>
      </c>
      <c r="G9" s="42">
        <f>G8</f>
        <v>45121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4087</v>
      </c>
      <c r="C10" s="197" t="s">
        <v>244</v>
      </c>
      <c r="D10" s="195" t="s">
        <v>1471</v>
      </c>
      <c r="E10" s="196" t="s">
        <v>4156</v>
      </c>
      <c r="F10" s="198" t="s">
        <v>4157</v>
      </c>
      <c r="G10" s="42">
        <f>+G8+1</f>
        <v>45122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4158</v>
      </c>
      <c r="E11" s="196" t="s">
        <v>4163</v>
      </c>
      <c r="F11" s="198" t="s">
        <v>4164</v>
      </c>
      <c r="G11" s="42">
        <f>+G10</f>
        <v>45122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4544</v>
      </c>
      <c r="E15" s="187" t="s">
        <v>4091</v>
      </c>
      <c r="F15" s="194" t="s">
        <v>4092</v>
      </c>
      <c r="G15" s="33">
        <v>45115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5" t="s">
        <v>8</v>
      </c>
      <c r="D17" s="226" t="s">
        <v>4108</v>
      </c>
      <c r="E17" s="224" t="s">
        <v>4100</v>
      </c>
      <c r="F17" s="148" t="s">
        <v>4101</v>
      </c>
      <c r="G17" s="42">
        <f>+G20</f>
        <v>45118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20" t="s">
        <v>4144</v>
      </c>
      <c r="G18" s="42">
        <v>45118</v>
      </c>
      <c r="H18" s="255" t="s">
        <v>4146</v>
      </c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USD@JPY145.11-</v>
      </c>
      <c r="C19" s="85" t="s">
        <v>7</v>
      </c>
      <c r="D19" s="86" t="s">
        <v>4114</v>
      </c>
      <c r="E19" s="101" t="s">
        <v>4132</v>
      </c>
      <c r="F19" s="120" t="s">
        <v>4133</v>
      </c>
      <c r="G19" s="42">
        <f>G15+3</f>
        <v>45118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RMB@JPY19.93-</v>
      </c>
      <c r="C20" s="95" t="s">
        <v>5</v>
      </c>
      <c r="D20" s="86" t="s">
        <v>4131</v>
      </c>
      <c r="E20" s="101" t="s">
        <v>30</v>
      </c>
      <c r="F20" s="120" t="s">
        <v>4145</v>
      </c>
      <c r="G20" s="42">
        <f>G19</f>
        <v>45118</v>
      </c>
      <c r="H20" s="163" t="s">
        <v>4147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62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63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4" t="s">
        <v>24</v>
      </c>
      <c r="D27" s="215" t="s">
        <v>2267</v>
      </c>
      <c r="E27" s="216" t="s">
        <v>1389</v>
      </c>
      <c r="F27" s="274" t="s">
        <v>4096</v>
      </c>
      <c r="G27" s="42">
        <v>45111</v>
      </c>
      <c r="H27" s="172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4" t="s">
        <v>16</v>
      </c>
      <c r="D28" s="215" t="s">
        <v>4093</v>
      </c>
      <c r="E28" s="216" t="s">
        <v>4094</v>
      </c>
      <c r="F28" s="274" t="s">
        <v>4095</v>
      </c>
      <c r="G28" s="42">
        <f>+G27+2</f>
        <v>45113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145" t="s">
        <v>9</v>
      </c>
      <c r="D29" s="146" t="s">
        <v>3458</v>
      </c>
      <c r="E29" s="147" t="s">
        <v>2915</v>
      </c>
      <c r="F29" s="225" t="s">
        <v>4107</v>
      </c>
      <c r="G29" s="42">
        <f>G28+2</f>
        <v>45115</v>
      </c>
      <c r="H29" s="172" t="s">
        <v>4102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$B$9</f>
        <v>USD@JPY145.11-</v>
      </c>
      <c r="C30" s="50"/>
      <c r="D30" s="61"/>
      <c r="F30" s="58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 t="str">
        <f>$B$10</f>
        <v>RMB@JPY19.93-</v>
      </c>
      <c r="C31" s="145" t="s">
        <v>17</v>
      </c>
      <c r="D31" s="146" t="s">
        <v>4103</v>
      </c>
      <c r="E31" s="213" t="s">
        <v>4099</v>
      </c>
      <c r="F31" s="148" t="s">
        <v>2273</v>
      </c>
      <c r="G31" s="42">
        <f>+G29+1</f>
        <v>45116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4104</v>
      </c>
      <c r="E32" s="213" t="s">
        <v>4112</v>
      </c>
      <c r="F32" s="148" t="s">
        <v>510</v>
      </c>
      <c r="G32" s="42">
        <f>+G34+1</f>
        <v>45118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1449</v>
      </c>
      <c r="E33" s="112" t="s">
        <v>4116</v>
      </c>
      <c r="F33" s="96" t="s">
        <v>4141</v>
      </c>
      <c r="G33" s="42">
        <f>+G32</f>
        <v>45118</v>
      </c>
      <c r="H33" s="255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247" t="s">
        <v>550</v>
      </c>
      <c r="D35" s="146" t="s">
        <v>4120</v>
      </c>
      <c r="E35" s="147" t="s">
        <v>4134</v>
      </c>
      <c r="F35" s="148" t="s">
        <v>4135</v>
      </c>
      <c r="G35" s="42">
        <f>G34+2</f>
        <v>45119</v>
      </c>
      <c r="H35" s="278"/>
      <c r="I35" s="36"/>
      <c r="J35" s="36"/>
      <c r="K35" s="36"/>
      <c r="L35" s="36"/>
    </row>
    <row r="36" spans="2:23" s="1" customFormat="1" ht="13.5" customHeight="1" x14ac:dyDescent="0.25">
      <c r="B36" s="24"/>
      <c r="C36" s="145" t="s">
        <v>10</v>
      </c>
      <c r="D36" s="145" t="s">
        <v>4137</v>
      </c>
      <c r="E36" s="213" t="s">
        <v>4139</v>
      </c>
      <c r="F36" s="148" t="s">
        <v>4140</v>
      </c>
      <c r="G36" s="42">
        <f>+G35+1</f>
        <v>45120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1484</v>
      </c>
      <c r="E38" s="131"/>
      <c r="F38" s="132"/>
      <c r="G38" s="133">
        <f>+G36+5</f>
        <v>45125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45117.354166666664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4021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4545</v>
      </c>
      <c r="E5" s="188" t="s">
        <v>4047</v>
      </c>
      <c r="F5" s="189" t="s">
        <v>4063</v>
      </c>
      <c r="G5" s="33">
        <v>45111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5" t="s">
        <v>10</v>
      </c>
      <c r="D7" s="203" t="s">
        <v>4064</v>
      </c>
      <c r="E7" s="204" t="s">
        <v>4073</v>
      </c>
      <c r="F7" s="205" t="s">
        <v>4079</v>
      </c>
      <c r="G7" s="42">
        <f>G5+2</f>
        <v>45113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4078</v>
      </c>
      <c r="E8" s="196" t="s">
        <v>126</v>
      </c>
      <c r="F8" s="198" t="s">
        <v>4098</v>
      </c>
      <c r="G8" s="42">
        <f>G9</f>
        <v>45114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4026</v>
      </c>
      <c r="C9" s="197" t="s">
        <v>8</v>
      </c>
      <c r="D9" s="195" t="s">
        <v>4097</v>
      </c>
      <c r="E9" s="196" t="s">
        <v>4081</v>
      </c>
      <c r="F9" s="198" t="s">
        <v>4080</v>
      </c>
      <c r="G9" s="42">
        <f>G7+1</f>
        <v>45114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4027</v>
      </c>
      <c r="C10" s="197" t="s">
        <v>244</v>
      </c>
      <c r="D10" s="195" t="s">
        <v>4082</v>
      </c>
      <c r="E10" s="196" t="s">
        <v>4076</v>
      </c>
      <c r="F10" s="198" t="s">
        <v>4077</v>
      </c>
      <c r="G10" s="42">
        <f>+G9+1</f>
        <v>45115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4109</v>
      </c>
      <c r="E11" s="196" t="s">
        <v>4110</v>
      </c>
      <c r="F11" s="198" t="s">
        <v>4111</v>
      </c>
      <c r="G11" s="42">
        <f>+G10</f>
        <v>45115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4546</v>
      </c>
      <c r="E15" s="187" t="s">
        <v>2290</v>
      </c>
      <c r="F15" s="194" t="s">
        <v>4028</v>
      </c>
      <c r="G15" s="33">
        <v>45108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5" t="s">
        <v>7</v>
      </c>
      <c r="D17" s="203" t="s">
        <v>4045</v>
      </c>
      <c r="E17" s="147" t="s">
        <v>4040</v>
      </c>
      <c r="F17" s="225" t="s">
        <v>4058</v>
      </c>
      <c r="G17" s="42">
        <f>G15+3</f>
        <v>45111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5</v>
      </c>
      <c r="D18" s="203" t="s">
        <v>4059</v>
      </c>
      <c r="E18" s="147" t="s">
        <v>4048</v>
      </c>
      <c r="F18" s="225" t="s">
        <v>4049</v>
      </c>
      <c r="G18" s="42">
        <f>G17</f>
        <v>45111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USD@JPY145.84-</v>
      </c>
      <c r="C19" s="145" t="s">
        <v>8</v>
      </c>
      <c r="D19" s="226" t="s">
        <v>4050</v>
      </c>
      <c r="E19" s="224" t="s">
        <v>4051</v>
      </c>
      <c r="F19" s="148" t="s">
        <v>4068</v>
      </c>
      <c r="G19" s="42">
        <f>+G18</f>
        <v>45111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RMB@JPY20.03-</v>
      </c>
      <c r="C20" s="145" t="s">
        <v>26</v>
      </c>
      <c r="D20" s="203" t="s">
        <v>2297</v>
      </c>
      <c r="E20" s="204" t="s">
        <v>4065</v>
      </c>
      <c r="F20" s="148" t="s">
        <v>4066</v>
      </c>
      <c r="G20" s="42">
        <f>G17+1</f>
        <v>45112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4067</v>
      </c>
      <c r="E21" s="204" t="s">
        <v>4071</v>
      </c>
      <c r="F21" s="205" t="s">
        <v>4074</v>
      </c>
      <c r="G21" s="42">
        <f>G20</f>
        <v>45112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4" t="s">
        <v>24</v>
      </c>
      <c r="D26" s="215" t="s">
        <v>4010</v>
      </c>
      <c r="E26" s="216" t="s">
        <v>4032</v>
      </c>
      <c r="F26" s="274" t="s">
        <v>4033</v>
      </c>
      <c r="G26" s="42">
        <v>45104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4" t="s">
        <v>16</v>
      </c>
      <c r="D27" s="215" t="s">
        <v>4029</v>
      </c>
      <c r="E27" s="216" t="s">
        <v>4030</v>
      </c>
      <c r="F27" s="274" t="s">
        <v>4031</v>
      </c>
      <c r="G27" s="42">
        <f>+G26+2</f>
        <v>45106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1327</v>
      </c>
      <c r="E28" s="147" t="s">
        <v>4037</v>
      </c>
      <c r="F28" s="225" t="s">
        <v>4039</v>
      </c>
      <c r="G28" s="42">
        <f>G27+2</f>
        <v>45108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USD@JPY145.84-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RMB@JPY20.03-</v>
      </c>
      <c r="C30" s="145" t="s">
        <v>17</v>
      </c>
      <c r="D30" s="146" t="s">
        <v>4041</v>
      </c>
      <c r="E30" s="213" t="s">
        <v>2291</v>
      </c>
      <c r="F30" s="148" t="s">
        <v>4042</v>
      </c>
      <c r="G30" s="42">
        <f>+G28+1</f>
        <v>45109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5</v>
      </c>
      <c r="D31" s="146" t="s">
        <v>4055</v>
      </c>
      <c r="E31" s="213" t="s">
        <v>4056</v>
      </c>
      <c r="F31" s="148" t="s">
        <v>4057</v>
      </c>
      <c r="G31" s="42">
        <f>+G30+1</f>
        <v>45110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413</v>
      </c>
      <c r="E32" s="213" t="s">
        <v>4061</v>
      </c>
      <c r="F32" s="148" t="s">
        <v>4062</v>
      </c>
      <c r="G32" s="42">
        <f>+G31+1</f>
        <v>45111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7</v>
      </c>
      <c r="D33" s="146" t="s">
        <v>4060</v>
      </c>
      <c r="E33" s="224" t="s">
        <v>4052</v>
      </c>
      <c r="F33" s="148" t="s">
        <v>4053</v>
      </c>
      <c r="G33" s="42">
        <f>+G32</f>
        <v>45111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4054</v>
      </c>
      <c r="E34" s="147" t="s">
        <v>4069</v>
      </c>
      <c r="F34" s="148" t="s">
        <v>4070</v>
      </c>
      <c r="G34" s="42">
        <f>G31+2</f>
        <v>45112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4072</v>
      </c>
      <c r="E35" s="213" t="s">
        <v>4088</v>
      </c>
      <c r="F35" s="148" t="s">
        <v>4089</v>
      </c>
      <c r="G35" s="42">
        <f>+G34+1</f>
        <v>45113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4090</v>
      </c>
      <c r="E37" s="151" t="s">
        <v>4129</v>
      </c>
      <c r="F37" s="152" t="s">
        <v>4130</v>
      </c>
      <c r="G37" s="133">
        <f>+G35+5</f>
        <v>45118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45110.354166666664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1502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4547</v>
      </c>
      <c r="E5" s="188" t="s">
        <v>4012</v>
      </c>
      <c r="F5" s="189" t="s">
        <v>4011</v>
      </c>
      <c r="G5" s="33">
        <v>45104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5" t="s">
        <v>10</v>
      </c>
      <c r="D7" s="203" t="s">
        <v>1581</v>
      </c>
      <c r="E7" s="204" t="s">
        <v>1064</v>
      </c>
      <c r="F7" s="205" t="s">
        <v>4038</v>
      </c>
      <c r="G7" s="42">
        <f>G5+2</f>
        <v>45106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4034</v>
      </c>
      <c r="E8" s="196" t="s">
        <v>863</v>
      </c>
      <c r="F8" s="198" t="s">
        <v>2155</v>
      </c>
      <c r="G8" s="42">
        <f>G9</f>
        <v>45107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4002</v>
      </c>
      <c r="C9" s="197" t="s">
        <v>8</v>
      </c>
      <c r="D9" s="195" t="s">
        <v>4035</v>
      </c>
      <c r="E9" s="196" t="s">
        <v>74</v>
      </c>
      <c r="F9" s="198" t="s">
        <v>2131</v>
      </c>
      <c r="G9" s="42">
        <f>G7+1</f>
        <v>45107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4003</v>
      </c>
      <c r="C10" s="197" t="s">
        <v>244</v>
      </c>
      <c r="D10" s="195" t="s">
        <v>1079</v>
      </c>
      <c r="E10" s="196" t="s">
        <v>1589</v>
      </c>
      <c r="F10" s="198" t="s">
        <v>4018</v>
      </c>
      <c r="G10" s="42">
        <f>+G9+1</f>
        <v>45108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4019</v>
      </c>
      <c r="E11" s="196" t="s">
        <v>4036</v>
      </c>
      <c r="F11" s="198" t="s">
        <v>4046</v>
      </c>
      <c r="G11" s="42">
        <f>+G10</f>
        <v>45108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4548</v>
      </c>
      <c r="E15" s="187" t="s">
        <v>303</v>
      </c>
      <c r="F15" s="194" t="s">
        <v>854</v>
      </c>
      <c r="G15" s="33">
        <v>45101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5" t="s">
        <v>8</v>
      </c>
      <c r="D17" s="226" t="s">
        <v>2235</v>
      </c>
      <c r="E17" s="224" t="s">
        <v>321</v>
      </c>
      <c r="F17" s="148" t="s">
        <v>4013</v>
      </c>
      <c r="G17" s="42">
        <f>+G18</f>
        <v>45104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5</v>
      </c>
      <c r="D18" s="203" t="s">
        <v>60</v>
      </c>
      <c r="E18" s="147" t="s">
        <v>1305</v>
      </c>
      <c r="F18" s="225" t="s">
        <v>4014</v>
      </c>
      <c r="G18" s="42">
        <f>G19</f>
        <v>45104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USD@JPY144.10-</v>
      </c>
      <c r="C19" s="145" t="s">
        <v>7</v>
      </c>
      <c r="D19" s="203" t="s">
        <v>4015</v>
      </c>
      <c r="E19" s="147" t="s">
        <v>1093</v>
      </c>
      <c r="F19" s="225" t="s">
        <v>324</v>
      </c>
      <c r="G19" s="42">
        <f>G15+3</f>
        <v>45104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RMB@JPY20.00-</v>
      </c>
      <c r="C20" s="313" t="s">
        <v>6</v>
      </c>
      <c r="D20" s="203" t="s">
        <v>3385</v>
      </c>
      <c r="E20" s="204" t="s">
        <v>328</v>
      </c>
      <c r="F20" s="312" t="s">
        <v>4016</v>
      </c>
      <c r="G20" s="42">
        <f>G21</f>
        <v>45105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4007</v>
      </c>
      <c r="E26" s="216" t="s">
        <v>2043</v>
      </c>
      <c r="F26" s="274" t="s">
        <v>1031</v>
      </c>
      <c r="G26" s="42">
        <v>45097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4" t="s">
        <v>16</v>
      </c>
      <c r="D27" s="215" t="s">
        <v>4004</v>
      </c>
      <c r="E27" s="216" t="s">
        <v>4005</v>
      </c>
      <c r="F27" s="274" t="s">
        <v>4006</v>
      </c>
      <c r="G27" s="42">
        <f>+G26+2</f>
        <v>45099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1533</v>
      </c>
      <c r="E28" s="147" t="s">
        <v>1272</v>
      </c>
      <c r="F28" s="225" t="s">
        <v>3998</v>
      </c>
      <c r="G28" s="42">
        <f>G27+2</f>
        <v>45101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USD@JPY144.10-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RMB@JPY20.00-</v>
      </c>
      <c r="C30" s="145" t="s">
        <v>17</v>
      </c>
      <c r="D30" s="146" t="s">
        <v>590</v>
      </c>
      <c r="E30" s="213" t="s">
        <v>587</v>
      </c>
      <c r="F30" s="148" t="s">
        <v>4009</v>
      </c>
      <c r="G30" s="42">
        <f>+G28+1</f>
        <v>45102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1854</v>
      </c>
      <c r="E32" s="213" t="s">
        <v>352</v>
      </c>
      <c r="F32" s="148" t="s">
        <v>2857</v>
      </c>
      <c r="G32" s="42">
        <f>+G31+1</f>
        <v>45104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7</v>
      </c>
      <c r="D33" s="146" t="s">
        <v>351</v>
      </c>
      <c r="E33" s="224" t="s">
        <v>353</v>
      </c>
      <c r="F33" s="148" t="s">
        <v>1830</v>
      </c>
      <c r="G33" s="42">
        <f>+G32</f>
        <v>45104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2234</v>
      </c>
      <c r="E34" s="147" t="s">
        <v>1839</v>
      </c>
      <c r="F34" s="148" t="s">
        <v>844</v>
      </c>
      <c r="G34" s="42">
        <f>G31+2</f>
        <v>45105</v>
      </c>
      <c r="H34" s="278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1583</v>
      </c>
      <c r="E35" s="213" t="s">
        <v>4020</v>
      </c>
      <c r="F35" s="148" t="s">
        <v>119</v>
      </c>
      <c r="G35" s="42">
        <f>+G34+1</f>
        <v>45106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4044</v>
      </c>
      <c r="E37" s="131"/>
      <c r="F37" s="132"/>
      <c r="G37" s="133">
        <f>+G35+5</f>
        <v>45111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45103.354166666664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3975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3" t="s">
        <v>4549</v>
      </c>
      <c r="E5" s="188" t="s">
        <v>2309</v>
      </c>
      <c r="F5" s="84" t="s">
        <v>786</v>
      </c>
      <c r="G5" s="33">
        <v>45097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6"/>
      <c r="D6" s="284"/>
      <c r="E6" s="285"/>
      <c r="F6" s="286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3970</v>
      </c>
      <c r="C9" s="197" t="s">
        <v>8</v>
      </c>
      <c r="D9" s="195" t="s">
        <v>1272</v>
      </c>
      <c r="E9" s="196" t="s">
        <v>813</v>
      </c>
      <c r="F9" s="198" t="s">
        <v>815</v>
      </c>
      <c r="G9" s="42">
        <f>G7+1</f>
        <v>45100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3971</v>
      </c>
      <c r="C10" s="197" t="s">
        <v>244</v>
      </c>
      <c r="D10" s="195" t="s">
        <v>3998</v>
      </c>
      <c r="E10" s="196" t="s">
        <v>1810</v>
      </c>
      <c r="F10" s="198" t="s">
        <v>3057</v>
      </c>
      <c r="G10" s="42">
        <f>+G9+1</f>
        <v>45101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1801</v>
      </c>
      <c r="E11" s="196" t="s">
        <v>1554</v>
      </c>
      <c r="F11" s="198" t="s">
        <v>839</v>
      </c>
      <c r="G11" s="42">
        <f>+G10</f>
        <v>45101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288"/>
      <c r="D12" s="289"/>
      <c r="E12" s="290"/>
      <c r="F12" s="291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292" t="s">
        <v>481</v>
      </c>
      <c r="D13" s="293" t="s">
        <v>310</v>
      </c>
      <c r="E13" s="292"/>
      <c r="F13" s="294"/>
      <c r="G13" s="34">
        <f>G5+7</f>
        <v>45104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295"/>
      <c r="D14" s="295"/>
      <c r="E14" s="295"/>
      <c r="F14" s="296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4550</v>
      </c>
      <c r="E15" s="187" t="s">
        <v>3985</v>
      </c>
      <c r="F15" s="194" t="s">
        <v>3984</v>
      </c>
      <c r="G15" s="33">
        <v>45094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6"/>
      <c r="D16" s="236"/>
      <c r="E16" s="285"/>
      <c r="F16" s="239"/>
      <c r="G16" s="42"/>
      <c r="H16" s="253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5" t="s">
        <v>8</v>
      </c>
      <c r="D17" s="86" t="s">
        <v>787</v>
      </c>
      <c r="E17" s="101" t="s">
        <v>290</v>
      </c>
      <c r="F17" s="225" t="s">
        <v>2537</v>
      </c>
      <c r="G17" s="42">
        <f>G15+3</f>
        <v>45097</v>
      </c>
      <c r="H17" s="166"/>
      <c r="I17" s="36"/>
      <c r="J17" s="36"/>
      <c r="K17" s="36"/>
      <c r="L17" s="36"/>
    </row>
    <row r="18" spans="2:16" s="1" customFormat="1" ht="13.5" customHeight="1" x14ac:dyDescent="0.25">
      <c r="B18" s="26"/>
      <c r="C18" s="145" t="s">
        <v>5</v>
      </c>
      <c r="D18" s="226" t="s">
        <v>284</v>
      </c>
      <c r="E18" s="224" t="s">
        <v>2813</v>
      </c>
      <c r="F18" s="148" t="s">
        <v>2510</v>
      </c>
      <c r="G18" s="42">
        <f>+G19</f>
        <v>45097</v>
      </c>
      <c r="H18" s="166"/>
      <c r="I18" s="36"/>
      <c r="J18" s="36"/>
      <c r="K18" s="36"/>
      <c r="L18" s="36"/>
    </row>
    <row r="19" spans="2:16" s="1" customFormat="1" ht="13.5" customHeight="1" x14ac:dyDescent="0.25">
      <c r="B19" s="251" t="str">
        <f>$B$9</f>
        <v>USD@JPY141.23-</v>
      </c>
      <c r="C19" s="212" t="s">
        <v>7</v>
      </c>
      <c r="D19" s="203" t="s">
        <v>283</v>
      </c>
      <c r="E19" s="147" t="s">
        <v>798</v>
      </c>
      <c r="F19" s="225" t="s">
        <v>3990</v>
      </c>
      <c r="G19" s="42">
        <f>G17</f>
        <v>45097</v>
      </c>
      <c r="H19" s="163"/>
      <c r="I19" s="36"/>
      <c r="J19" s="36"/>
      <c r="K19" s="36"/>
      <c r="L19" s="36"/>
    </row>
    <row r="20" spans="2:16" s="1" customFormat="1" ht="13.5" customHeight="1" x14ac:dyDescent="0.25">
      <c r="B20" s="251" t="str">
        <f>$B$10</f>
        <v>RMB@JPY19.74-</v>
      </c>
      <c r="C20" s="145" t="s">
        <v>6</v>
      </c>
      <c r="D20" s="203" t="s">
        <v>3341</v>
      </c>
      <c r="E20" s="204" t="s">
        <v>568</v>
      </c>
      <c r="F20" s="205" t="s">
        <v>3052</v>
      </c>
      <c r="G20" s="42">
        <f>G21</f>
        <v>45098</v>
      </c>
      <c r="H20" s="163"/>
      <c r="I20" s="36"/>
      <c r="J20" s="36"/>
      <c r="K20" s="36"/>
      <c r="L20" s="36"/>
    </row>
    <row r="21" spans="2:16" s="1" customFormat="1" ht="13.5" customHeight="1" x14ac:dyDescent="0.25">
      <c r="B21" s="251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6"/>
      <c r="I21" s="36"/>
      <c r="J21" s="36"/>
      <c r="K21" s="36"/>
      <c r="L21" s="36"/>
    </row>
    <row r="22" spans="2:16" s="1" customFormat="1" ht="13.5" customHeight="1" x14ac:dyDescent="0.25">
      <c r="B22" s="24"/>
      <c r="C22" s="297"/>
      <c r="D22" s="297"/>
      <c r="E22" s="287"/>
      <c r="F22" s="287"/>
      <c r="G22" s="42"/>
      <c r="H22" s="262"/>
      <c r="I22" s="36"/>
      <c r="J22" s="36"/>
      <c r="K22" s="36"/>
      <c r="L22" s="36"/>
    </row>
    <row r="23" spans="2:16" s="1" customFormat="1" ht="13.5" customHeight="1" x14ac:dyDescent="0.25">
      <c r="B23" s="25"/>
      <c r="C23" s="298" t="s">
        <v>14</v>
      </c>
      <c r="D23" s="292" t="s">
        <v>577</v>
      </c>
      <c r="E23" s="292"/>
      <c r="F23" s="294"/>
      <c r="G23" s="34">
        <f>G15+7</f>
        <v>45101</v>
      </c>
      <c r="H23" s="263"/>
      <c r="I23" s="36"/>
      <c r="J23" s="36"/>
      <c r="K23" s="36"/>
      <c r="L23" s="36"/>
    </row>
    <row r="24" spans="2:16" s="1" customFormat="1" ht="13.5" customHeight="1" x14ac:dyDescent="0.3">
      <c r="B24" s="6"/>
      <c r="C24" s="295"/>
      <c r="D24" s="295"/>
      <c r="E24" s="295"/>
      <c r="F24" s="296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9" t="s">
        <v>20</v>
      </c>
      <c r="C25" s="299"/>
      <c r="D25" s="283"/>
      <c r="E25" s="300"/>
      <c r="F25" s="301"/>
      <c r="G25" s="79"/>
      <c r="H25" s="264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4" t="s">
        <v>24</v>
      </c>
      <c r="D26" s="136" t="s">
        <v>3783</v>
      </c>
      <c r="E26" s="151" t="s">
        <v>1196</v>
      </c>
      <c r="F26" s="152" t="s">
        <v>3807</v>
      </c>
      <c r="G26" s="42">
        <v>45090</v>
      </c>
      <c r="H26" s="172"/>
      <c r="I26" s="36"/>
      <c r="J26" s="36"/>
      <c r="K26" s="36"/>
      <c r="L26" s="36"/>
      <c r="P26" s="118"/>
    </row>
    <row r="27" spans="2:16" s="1" customFormat="1" ht="13.5" customHeight="1" x14ac:dyDescent="0.25">
      <c r="B27" s="26" t="s">
        <v>2327</v>
      </c>
      <c r="C27" s="184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55"/>
      <c r="I27" s="36"/>
      <c r="J27" s="36"/>
      <c r="K27" s="36"/>
      <c r="L27" s="36"/>
    </row>
    <row r="28" spans="2:16" s="1" customFormat="1" ht="13.5" customHeight="1" x14ac:dyDescent="0.25">
      <c r="B28" s="26"/>
      <c r="C28" s="145" t="s">
        <v>9</v>
      </c>
      <c r="D28" s="106" t="s">
        <v>2302</v>
      </c>
      <c r="E28" s="101" t="s">
        <v>226</v>
      </c>
      <c r="F28" s="148" t="s">
        <v>3987</v>
      </c>
      <c r="G28" s="42">
        <f>G27+2</f>
        <v>45094</v>
      </c>
      <c r="H28" s="172"/>
      <c r="I28" s="36"/>
      <c r="J28" s="36"/>
      <c r="K28" s="36"/>
      <c r="L28" s="36"/>
    </row>
    <row r="29" spans="2:16" s="1" customFormat="1" ht="13.5" customHeight="1" x14ac:dyDescent="0.25">
      <c r="B29" s="251" t="str">
        <f>$B$9</f>
        <v>USD@JPY141.23-</v>
      </c>
      <c r="C29" s="236"/>
      <c r="D29" s="310"/>
      <c r="E29" s="238"/>
      <c r="F29" s="311"/>
      <c r="G29" s="42"/>
      <c r="H29" s="253"/>
      <c r="I29" s="36"/>
      <c r="J29" s="36"/>
      <c r="K29" s="36"/>
      <c r="L29" s="36"/>
    </row>
    <row r="30" spans="2:16" s="1" customFormat="1" ht="13.5" customHeight="1" x14ac:dyDescent="0.25">
      <c r="B30" s="251" t="str">
        <f>$B$10</f>
        <v>RMB@JPY19.74-</v>
      </c>
      <c r="C30" s="145" t="s">
        <v>17</v>
      </c>
      <c r="D30" s="146" t="s">
        <v>3986</v>
      </c>
      <c r="E30" s="213" t="s">
        <v>3988</v>
      </c>
      <c r="F30" s="148" t="s">
        <v>3989</v>
      </c>
      <c r="G30" s="42">
        <f>+G28+1</f>
        <v>45095</v>
      </c>
      <c r="H30" s="254"/>
      <c r="I30" s="36"/>
      <c r="J30" s="36"/>
      <c r="K30" s="36"/>
      <c r="L30" s="36"/>
    </row>
    <row r="31" spans="2:16" s="1" customFormat="1" ht="13.25" customHeight="1" x14ac:dyDescent="0.25">
      <c r="B31" s="24"/>
      <c r="C31" s="145" t="s">
        <v>5</v>
      </c>
      <c r="D31" s="146" t="s">
        <v>2255</v>
      </c>
      <c r="E31" s="213" t="s">
        <v>1024</v>
      </c>
      <c r="F31" s="148" t="s">
        <v>256</v>
      </c>
      <c r="G31" s="42">
        <f>+G30+1</f>
        <v>45096</v>
      </c>
      <c r="H31" s="163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7</v>
      </c>
      <c r="D32" s="106" t="s">
        <v>2043</v>
      </c>
      <c r="E32" s="112" t="s">
        <v>2308</v>
      </c>
      <c r="F32" s="96" t="s">
        <v>2256</v>
      </c>
      <c r="G32" s="42">
        <f>+G33</f>
        <v>45097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C36" s="238"/>
      <c r="D36" s="297"/>
      <c r="E36" s="238"/>
      <c r="F36" s="238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302" t="s">
        <v>24</v>
      </c>
      <c r="D37" s="303" t="s">
        <v>4010</v>
      </c>
      <c r="E37" s="304"/>
      <c r="F37" s="305"/>
      <c r="G37" s="133">
        <f>+G35+5</f>
        <v>45104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236" t="s">
        <v>16</v>
      </c>
      <c r="D38" s="237"/>
      <c r="E38" s="285"/>
      <c r="F38" s="239"/>
      <c r="G38" s="42">
        <f>+G37+1</f>
        <v>45105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306" t="s">
        <v>9</v>
      </c>
      <c r="D39" s="307"/>
      <c r="E39" s="308"/>
      <c r="F39" s="309"/>
      <c r="G39" s="76">
        <f>+G38+3</f>
        <v>45108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161</vt:i4>
      </vt:variant>
      <vt:variant>
        <vt:lpstr>名前付き一覧</vt:lpstr>
      </vt:variant>
      <vt:variant>
        <vt:i4>74</vt:i4>
      </vt:variant>
    </vt:vector>
  </HeadingPairs>
  <TitlesOfParts>
    <vt:vector size="235" baseType="lpstr"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WK01・2024!Print_Area</vt:lpstr>
      <vt:lpstr>'WK01・2025 '!Print_Area</vt:lpstr>
      <vt:lpstr>WK02・2024!Print_Area</vt:lpstr>
      <vt:lpstr>'WK02・2025 '!Print_Area</vt:lpstr>
      <vt:lpstr>WK03・2024!Print_Area</vt:lpstr>
      <vt:lpstr>'WK03・2025 '!Print_Area</vt:lpstr>
      <vt:lpstr>WK04・2024!Print_Area</vt:lpstr>
      <vt:lpstr>WK04・2025!Print_Area</vt:lpstr>
      <vt:lpstr>WK05・2024!Print_Area</vt:lpstr>
      <vt:lpstr>WK05・2025!Print_Area</vt:lpstr>
      <vt:lpstr>WK06・2024!Print_Area</vt:lpstr>
      <vt:lpstr>WK06・2025!Print_Area</vt:lpstr>
      <vt:lpstr>WK07・2024!Print_Area</vt:lpstr>
      <vt:lpstr>WK07・2025!Print_Area</vt:lpstr>
      <vt:lpstr>WK08・2024!Print_Area</vt:lpstr>
      <vt:lpstr>WK08・2025!Print_Area</vt:lpstr>
      <vt:lpstr>WK09・2024!Print_Area</vt:lpstr>
      <vt:lpstr>WK09・2025!Print_Area</vt:lpstr>
      <vt:lpstr>WK10・2024!Print_Area</vt:lpstr>
      <vt:lpstr>WK10・2025!Print_Area</vt:lpstr>
      <vt:lpstr>WK11・2024!Print_Area</vt:lpstr>
      <vt:lpstr>WK11・2025!Print_Area</vt:lpstr>
      <vt:lpstr>WK12・2024!Print_Area</vt:lpstr>
      <vt:lpstr>WK12・2025!Print_Area</vt:lpstr>
      <vt:lpstr>WK13・2024!Print_Area</vt:lpstr>
      <vt:lpstr>WK13・2025!Print_Area</vt:lpstr>
      <vt:lpstr>WK14・2024!Print_Area</vt:lpstr>
      <vt:lpstr>WK14・2025!Print_Area</vt:lpstr>
      <vt:lpstr>WK15・2024!Print_Area</vt:lpstr>
      <vt:lpstr>WK15・2025!Print_Area</vt:lpstr>
      <vt:lpstr>WK16・2024!Print_Area</vt:lpstr>
      <vt:lpstr>WK16・2025!Print_Area</vt:lpstr>
      <vt:lpstr>WK17・2024!Print_Area</vt:lpstr>
      <vt:lpstr>WK17・2025!Print_Area</vt:lpstr>
      <vt:lpstr>WK18・2024!Print_Area</vt:lpstr>
      <vt:lpstr>WK18・2025!Print_Area</vt:lpstr>
      <vt:lpstr>WK19・2024!Print_Area</vt:lpstr>
      <vt:lpstr>WK19・2025!Print_Area</vt:lpstr>
      <vt:lpstr>'WK20・2024 '!Print_Area</vt:lpstr>
      <vt:lpstr>'WK21・2024 '!Print_Area</vt:lpstr>
      <vt:lpstr>'WK22・2024 '!Print_Area</vt:lpstr>
      <vt:lpstr>'WK23・2024 '!Print_Area</vt:lpstr>
      <vt:lpstr>'WK24・2024 '!Print_Area</vt:lpstr>
      <vt:lpstr>WK25・2024!Print_Area</vt:lpstr>
      <vt:lpstr>'WK26・2024 '!Print_Area</vt:lpstr>
      <vt:lpstr>WK27・2024!Print_Area</vt:lpstr>
      <vt:lpstr>WK28・2024!Print_Area</vt:lpstr>
      <vt:lpstr>WK29・2024!Print_Area</vt:lpstr>
      <vt:lpstr>WK30・2024!Print_Area</vt:lpstr>
      <vt:lpstr>'WK31・2024 '!Print_Area</vt:lpstr>
      <vt:lpstr>'WK32・2024 '!Print_Area</vt:lpstr>
      <vt:lpstr>WK33・2024!Print_Area</vt:lpstr>
      <vt:lpstr>WK34・2024!Print_Area</vt:lpstr>
      <vt:lpstr>WK35・2024!Print_Area</vt:lpstr>
      <vt:lpstr>WK36・2024!Print_Area</vt:lpstr>
      <vt:lpstr>WK37・2024!Print_Area</vt:lpstr>
      <vt:lpstr>WK38・2024!Print_Area</vt:lpstr>
      <vt:lpstr>WK39・2024!Print_Area</vt:lpstr>
      <vt:lpstr>WK40・2024!Print_Area</vt:lpstr>
      <vt:lpstr>WK41・2024!Print_Area</vt:lpstr>
      <vt:lpstr>WK42・2024!Print_Area</vt:lpstr>
      <vt:lpstr>WK43・2024!Print_Area</vt:lpstr>
      <vt:lpstr>'WK44・2024 '!Print_Area</vt:lpstr>
      <vt:lpstr>WK45・2024!Print_Area</vt:lpstr>
      <vt:lpstr>WK46・2024!Print_Area</vt:lpstr>
      <vt:lpstr>WK47・2024!Print_Area</vt:lpstr>
      <vt:lpstr>'WK48・2024 '!Print_Area</vt:lpstr>
      <vt:lpstr>WK49・2023!Print_Area</vt:lpstr>
      <vt:lpstr>WK49・2024!Print_Area</vt:lpstr>
      <vt:lpstr>WK50・2024!Print_Area</vt:lpstr>
      <vt:lpstr>WK51・2023!Print_Area</vt:lpstr>
      <vt:lpstr>WK51・2024!Print_Area</vt:lpstr>
      <vt:lpstr>WK52・2023!Print_Area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2025-04-23T23:50:24Z</cp:lastPrinted>
  <dcterms:created xsi:type="dcterms:W3CDTF">1997-01-08T22:48:59Z</dcterms:created>
  <dcterms:modified xsi:type="dcterms:W3CDTF">2025-04-24T23:55:35Z</dcterms:modified>
</cp:coreProperties>
</file>