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xr:revisionPtr revIDLastSave="0" documentId="13_ncr:1_{75375AC7-1D6D-44D6-BA13-9F8AE9A508CD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  <sheet name="7) ホーチミン → 青島 → 伊万里" sheetId="8" r:id="rId7"/>
  </sheets>
  <definedNames>
    <definedName name="_xlnm.Print_Area" localSheetId="1">'2) 中国 - 台湾'!$A$1:$N$43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1" i="1"/>
  <c r="N11" i="1"/>
  <c r="P10" i="1"/>
  <c r="N10" i="1"/>
  <c r="B55" i="8"/>
  <c r="A55" i="8" s="1"/>
  <c r="B54" i="8"/>
  <c r="A54" i="8" s="1"/>
  <c r="B53" i="8"/>
  <c r="A53" i="8" s="1"/>
  <c r="B52" i="8"/>
  <c r="A52" i="8" s="1"/>
  <c r="B51" i="8"/>
  <c r="A51" i="8" s="1"/>
  <c r="B50" i="8"/>
  <c r="A50" i="8" s="1"/>
  <c r="B49" i="8"/>
  <c r="A49" i="8" s="1"/>
  <c r="B48" i="8"/>
  <c r="A48" i="8" s="1"/>
  <c r="B47" i="8"/>
  <c r="A47" i="8" s="1"/>
  <c r="B46" i="8"/>
  <c r="A46" i="8" s="1"/>
  <c r="B45" i="8"/>
  <c r="A45" i="8" s="1"/>
  <c r="B44" i="8"/>
  <c r="A44" i="8" s="1"/>
  <c r="J50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V50" i="8"/>
  <c r="U50" i="8"/>
  <c r="N50" i="8"/>
  <c r="M50" i="8"/>
  <c r="N49" i="8"/>
  <c r="M49" i="8"/>
  <c r="J49" i="8"/>
  <c r="O48" i="8"/>
  <c r="N48" i="8"/>
  <c r="M48" i="8"/>
  <c r="L48" i="8"/>
  <c r="K48" i="8"/>
  <c r="J48" i="8"/>
  <c r="O47" i="8"/>
  <c r="N47" i="8"/>
  <c r="M47" i="8"/>
  <c r="L47" i="8"/>
  <c r="K47" i="8"/>
  <c r="J47" i="8"/>
  <c r="O46" i="8"/>
  <c r="N46" i="8"/>
  <c r="M46" i="8"/>
  <c r="L46" i="8"/>
  <c r="K46" i="8"/>
  <c r="J46" i="8"/>
  <c r="O45" i="8"/>
  <c r="N45" i="8"/>
  <c r="M45" i="8"/>
  <c r="L45" i="8"/>
  <c r="K45" i="8"/>
  <c r="J45" i="8"/>
  <c r="O44" i="8"/>
  <c r="N44" i="8"/>
  <c r="M44" i="8"/>
  <c r="L44" i="8"/>
  <c r="K44" i="8"/>
  <c r="J44" i="8"/>
  <c r="I55" i="8"/>
  <c r="I54" i="8"/>
  <c r="I53" i="8"/>
  <c r="I52" i="8"/>
  <c r="I51" i="8"/>
  <c r="I50" i="8"/>
  <c r="I49" i="8"/>
  <c r="I48" i="8"/>
  <c r="I47" i="8"/>
  <c r="I46" i="8"/>
  <c r="I45" i="8"/>
  <c r="I44" i="8"/>
  <c r="H48" i="8"/>
  <c r="H47" i="8"/>
  <c r="H46" i="8"/>
  <c r="H45" i="8"/>
  <c r="H44" i="8"/>
  <c r="G55" i="8"/>
  <c r="G54" i="8"/>
  <c r="G53" i="8"/>
  <c r="G52" i="8"/>
  <c r="G51" i="8"/>
  <c r="G50" i="8"/>
  <c r="G49" i="8"/>
  <c r="G48" i="8"/>
  <c r="G47" i="8"/>
  <c r="G46" i="8"/>
  <c r="G45" i="8"/>
  <c r="G44" i="8"/>
  <c r="F55" i="8"/>
  <c r="F54" i="8"/>
  <c r="F53" i="8"/>
  <c r="F52" i="8"/>
  <c r="F51" i="8"/>
  <c r="F50" i="8"/>
  <c r="F49" i="8"/>
  <c r="F48" i="8"/>
  <c r="F47" i="8"/>
  <c r="F46" i="8"/>
  <c r="F45" i="8"/>
  <c r="F44" i="8"/>
  <c r="E55" i="8"/>
  <c r="E54" i="8"/>
  <c r="E53" i="8"/>
  <c r="E52" i="8"/>
  <c r="E51" i="8"/>
  <c r="E50" i="8"/>
  <c r="E49" i="8"/>
  <c r="E48" i="8"/>
  <c r="E47" i="8"/>
  <c r="E46" i="8"/>
  <c r="E45" i="8"/>
  <c r="E44" i="8"/>
  <c r="D45" i="8"/>
  <c r="D44" i="8"/>
  <c r="P4" i="8"/>
  <c r="P3" i="8"/>
  <c r="C49" i="1"/>
  <c r="C47" i="1"/>
  <c r="C45" i="1"/>
  <c r="C48" i="1"/>
  <c r="C46" i="1"/>
  <c r="C44" i="1"/>
  <c r="C29" i="1"/>
  <c r="C30" i="1" s="1"/>
  <c r="C31" i="1" s="1"/>
  <c r="C32" i="1" s="1"/>
  <c r="C28" i="1"/>
  <c r="C27" i="1"/>
  <c r="C12" i="1"/>
  <c r="C13" i="1" s="1"/>
  <c r="C14" i="1" s="1"/>
  <c r="C11" i="1"/>
  <c r="C10" i="1"/>
  <c r="A27" i="1"/>
  <c r="A44" i="1"/>
  <c r="A10" i="1"/>
  <c r="D12" i="7" l="1"/>
  <c r="D13" i="7" s="1"/>
  <c r="D14" i="7" s="1"/>
  <c r="D15" i="7" s="1"/>
  <c r="D11" i="7"/>
  <c r="A10" i="7"/>
  <c r="Z21" i="3" l="1"/>
  <c r="Z20" i="3"/>
  <c r="Z19" i="3"/>
  <c r="Z18" i="3"/>
  <c r="Z17" i="3"/>
  <c r="M38" i="3"/>
  <c r="D38" i="3" s="1"/>
  <c r="A38" i="3" s="1"/>
  <c r="Z38" i="3"/>
  <c r="AB38" i="3" s="1"/>
  <c r="AE38" i="3" s="1"/>
  <c r="U38" i="3"/>
  <c r="T38" i="3"/>
  <c r="S38" i="3"/>
  <c r="R38" i="3"/>
  <c r="Q38" i="3"/>
  <c r="Z37" i="3"/>
  <c r="AB37" i="3" s="1"/>
  <c r="AE37" i="3" s="1"/>
  <c r="U37" i="3"/>
  <c r="T37" i="3"/>
  <c r="S37" i="3"/>
  <c r="R37" i="3"/>
  <c r="Q37" i="3"/>
  <c r="M37" i="3"/>
  <c r="Z36" i="3"/>
  <c r="AB36" i="3" s="1"/>
  <c r="AE36" i="3" s="1"/>
  <c r="U36" i="3"/>
  <c r="T36" i="3"/>
  <c r="S36" i="3"/>
  <c r="R36" i="3"/>
  <c r="Q36" i="3"/>
  <c r="M36" i="3"/>
  <c r="D36" i="3" s="1"/>
  <c r="A36" i="3" s="1"/>
  <c r="Z35" i="3"/>
  <c r="AB35" i="3" s="1"/>
  <c r="AE35" i="3" s="1"/>
  <c r="U35" i="3"/>
  <c r="T35" i="3"/>
  <c r="S35" i="3"/>
  <c r="R35" i="3"/>
  <c r="Q35" i="3"/>
  <c r="M35" i="3"/>
  <c r="Z34" i="3"/>
  <c r="AB34" i="3" s="1"/>
  <c r="AE34" i="3" s="1"/>
  <c r="U34" i="3"/>
  <c r="T34" i="3"/>
  <c r="S34" i="3"/>
  <c r="R34" i="3"/>
  <c r="Q34" i="3"/>
  <c r="M34" i="3"/>
  <c r="D34" i="3" s="1"/>
  <c r="A34" i="3" s="1"/>
  <c r="H38" i="3"/>
  <c r="H37" i="3"/>
  <c r="H36" i="3"/>
  <c r="H35" i="3"/>
  <c r="H34" i="3"/>
  <c r="H33" i="3"/>
  <c r="H32" i="3"/>
  <c r="H31" i="3"/>
  <c r="H30" i="3"/>
  <c r="H29" i="3"/>
  <c r="H28" i="3"/>
  <c r="G38" i="3"/>
  <c r="G37" i="3"/>
  <c r="G36" i="3"/>
  <c r="G35" i="3"/>
  <c r="G34" i="3"/>
  <c r="G33" i="3"/>
  <c r="G32" i="3"/>
  <c r="G31" i="3"/>
  <c r="G30" i="3"/>
  <c r="G29" i="3"/>
  <c r="G28" i="3"/>
  <c r="H27" i="3"/>
  <c r="G27" i="3"/>
  <c r="F27" i="3"/>
  <c r="D35" i="3"/>
  <c r="A35" i="3" s="1"/>
  <c r="U21" i="3"/>
  <c r="T21" i="3"/>
  <c r="S21" i="3"/>
  <c r="R21" i="3"/>
  <c r="Q21" i="3"/>
  <c r="M21" i="3"/>
  <c r="U20" i="3"/>
  <c r="T20" i="3"/>
  <c r="S20" i="3"/>
  <c r="R20" i="3"/>
  <c r="Q20" i="3"/>
  <c r="M20" i="3"/>
  <c r="D20" i="3" s="1"/>
  <c r="A20" i="3" s="1"/>
  <c r="U19" i="3"/>
  <c r="T19" i="3"/>
  <c r="S19" i="3"/>
  <c r="R19" i="3"/>
  <c r="Q19" i="3"/>
  <c r="M19" i="3"/>
  <c r="U18" i="3"/>
  <c r="T18" i="3"/>
  <c r="S18" i="3"/>
  <c r="R18" i="3"/>
  <c r="Q18" i="3"/>
  <c r="M18" i="3"/>
  <c r="D18" i="3" s="1"/>
  <c r="A18" i="3" s="1"/>
  <c r="U17" i="3"/>
  <c r="T17" i="3"/>
  <c r="S17" i="3"/>
  <c r="R17" i="3"/>
  <c r="Q17" i="3"/>
  <c r="M17" i="3"/>
  <c r="J20" i="3"/>
  <c r="H21" i="3"/>
  <c r="H20" i="3"/>
  <c r="H19" i="3"/>
  <c r="H18" i="3"/>
  <c r="H17" i="3"/>
  <c r="H16" i="3"/>
  <c r="H15" i="3"/>
  <c r="H14" i="3"/>
  <c r="H13" i="3"/>
  <c r="H12" i="3"/>
  <c r="H11" i="3"/>
  <c r="G21" i="3"/>
  <c r="G20" i="3"/>
  <c r="G19" i="3"/>
  <c r="G18" i="3"/>
  <c r="G17" i="3"/>
  <c r="G16" i="3"/>
  <c r="G15" i="3"/>
  <c r="G14" i="3"/>
  <c r="G13" i="3"/>
  <c r="G12" i="3"/>
  <c r="G11" i="3"/>
  <c r="H10" i="3"/>
  <c r="G10" i="3"/>
  <c r="F10" i="3"/>
  <c r="AB21" i="3"/>
  <c r="AE21" i="3" s="1"/>
  <c r="AB20" i="3"/>
  <c r="AE20" i="3" s="1"/>
  <c r="AB19" i="3"/>
  <c r="AE19" i="3" s="1"/>
  <c r="AB18" i="3"/>
  <c r="AE18" i="3" s="1"/>
  <c r="AB17" i="3"/>
  <c r="AE17" i="3" s="1"/>
  <c r="Z38" i="4"/>
  <c r="AB38" i="4" s="1"/>
  <c r="AE38" i="4" s="1"/>
  <c r="U38" i="4"/>
  <c r="T38" i="4"/>
  <c r="S38" i="4"/>
  <c r="R38" i="4"/>
  <c r="Q38" i="4"/>
  <c r="M38" i="4"/>
  <c r="D38" i="4" s="1"/>
  <c r="A38" i="4" s="1"/>
  <c r="Z37" i="4"/>
  <c r="U37" i="4"/>
  <c r="T37" i="4"/>
  <c r="S37" i="4"/>
  <c r="R37" i="4"/>
  <c r="Q37" i="4"/>
  <c r="M37" i="4"/>
  <c r="D37" i="4" s="1"/>
  <c r="A37" i="4" s="1"/>
  <c r="Z36" i="4"/>
  <c r="AB36" i="4" s="1"/>
  <c r="AE36" i="4" s="1"/>
  <c r="U36" i="4"/>
  <c r="T36" i="4"/>
  <c r="S36" i="4"/>
  <c r="R36" i="4"/>
  <c r="Q36" i="4"/>
  <c r="M36" i="4"/>
  <c r="Z35" i="4"/>
  <c r="AB35" i="4" s="1"/>
  <c r="AE35" i="4" s="1"/>
  <c r="U35" i="4"/>
  <c r="T35" i="4"/>
  <c r="S35" i="4"/>
  <c r="R35" i="4"/>
  <c r="Q35" i="4"/>
  <c r="M35" i="4"/>
  <c r="D35" i="4" s="1"/>
  <c r="A35" i="4" s="1"/>
  <c r="Z34" i="4"/>
  <c r="U34" i="4"/>
  <c r="T34" i="4"/>
  <c r="S34" i="4"/>
  <c r="R34" i="4"/>
  <c r="Q34" i="4"/>
  <c r="M34" i="4"/>
  <c r="D34" i="4" s="1"/>
  <c r="A34" i="4" s="1"/>
  <c r="J32" i="4"/>
  <c r="J30" i="4"/>
  <c r="H38" i="4"/>
  <c r="H37" i="4"/>
  <c r="H36" i="4"/>
  <c r="H35" i="4"/>
  <c r="H34" i="4"/>
  <c r="H33" i="4"/>
  <c r="H32" i="4"/>
  <c r="H31" i="4"/>
  <c r="H30" i="4"/>
  <c r="H29" i="4"/>
  <c r="H28" i="4"/>
  <c r="G38" i="4"/>
  <c r="G37" i="4"/>
  <c r="G36" i="4"/>
  <c r="G35" i="4"/>
  <c r="G34" i="4"/>
  <c r="G33" i="4"/>
  <c r="G32" i="4"/>
  <c r="G31" i="4"/>
  <c r="G30" i="4"/>
  <c r="G29" i="4"/>
  <c r="G28" i="4"/>
  <c r="H27" i="4"/>
  <c r="G27" i="4"/>
  <c r="F27" i="4"/>
  <c r="AB37" i="4"/>
  <c r="AE37" i="4" s="1"/>
  <c r="AB34" i="4"/>
  <c r="AE34" i="4" s="1"/>
  <c r="D36" i="4"/>
  <c r="A36" i="4" s="1"/>
  <c r="Z21" i="4"/>
  <c r="AB21" i="4" s="1"/>
  <c r="AE21" i="4" s="1"/>
  <c r="U21" i="4"/>
  <c r="T21" i="4"/>
  <c r="S21" i="4"/>
  <c r="R21" i="4"/>
  <c r="Q21" i="4"/>
  <c r="M21" i="4"/>
  <c r="Z20" i="4"/>
  <c r="AB20" i="4" s="1"/>
  <c r="AE20" i="4" s="1"/>
  <c r="U20" i="4"/>
  <c r="T20" i="4"/>
  <c r="S20" i="4"/>
  <c r="R20" i="4"/>
  <c r="Q20" i="4"/>
  <c r="M20" i="4"/>
  <c r="Z19" i="4"/>
  <c r="U19" i="4"/>
  <c r="T19" i="4"/>
  <c r="S19" i="4"/>
  <c r="R19" i="4"/>
  <c r="Q19" i="4"/>
  <c r="M19" i="4"/>
  <c r="Z18" i="4"/>
  <c r="U18" i="4"/>
  <c r="T18" i="4"/>
  <c r="S18" i="4"/>
  <c r="R18" i="4"/>
  <c r="Q18" i="4"/>
  <c r="M18" i="4"/>
  <c r="Z17" i="4"/>
  <c r="U17" i="4"/>
  <c r="T17" i="4"/>
  <c r="S17" i="4"/>
  <c r="R17" i="4"/>
  <c r="Q17" i="4"/>
  <c r="M17" i="4"/>
  <c r="J19" i="4"/>
  <c r="J14" i="4"/>
  <c r="H21" i="4"/>
  <c r="H20" i="4"/>
  <c r="H19" i="4"/>
  <c r="H18" i="4"/>
  <c r="H17" i="4"/>
  <c r="H16" i="4"/>
  <c r="H15" i="4"/>
  <c r="H14" i="4"/>
  <c r="H13" i="4"/>
  <c r="H12" i="4"/>
  <c r="H11" i="4"/>
  <c r="H10" i="4"/>
  <c r="G21" i="4"/>
  <c r="G20" i="4"/>
  <c r="G19" i="4"/>
  <c r="G18" i="4"/>
  <c r="G17" i="4"/>
  <c r="G16" i="4"/>
  <c r="G15" i="4"/>
  <c r="G14" i="4"/>
  <c r="G13" i="4"/>
  <c r="G12" i="4"/>
  <c r="G11" i="4"/>
  <c r="G10" i="4"/>
  <c r="F10" i="4"/>
  <c r="D21" i="4"/>
  <c r="A21" i="4" s="1"/>
  <c r="D20" i="4"/>
  <c r="A20" i="4" s="1"/>
  <c r="D19" i="4"/>
  <c r="A19" i="4" s="1"/>
  <c r="D18" i="4"/>
  <c r="A18" i="4" s="1"/>
  <c r="D17" i="4"/>
  <c r="A17" i="4" s="1"/>
  <c r="AA38" i="5"/>
  <c r="V38" i="5"/>
  <c r="U38" i="5"/>
  <c r="T38" i="5"/>
  <c r="S38" i="5"/>
  <c r="R38" i="5"/>
  <c r="N38" i="5"/>
  <c r="AA37" i="5"/>
  <c r="V37" i="5"/>
  <c r="U37" i="5"/>
  <c r="T37" i="5"/>
  <c r="S37" i="5"/>
  <c r="R37" i="5"/>
  <c r="N37" i="5"/>
  <c r="E37" i="5" s="1"/>
  <c r="C37" i="5" s="1"/>
  <c r="B37" i="5" s="1"/>
  <c r="A37" i="5" s="1"/>
  <c r="AA36" i="5"/>
  <c r="V36" i="5"/>
  <c r="U36" i="5"/>
  <c r="T36" i="5"/>
  <c r="S36" i="5"/>
  <c r="R36" i="5"/>
  <c r="N36" i="5"/>
  <c r="E36" i="5" s="1"/>
  <c r="C36" i="5" s="1"/>
  <c r="B36" i="5" s="1"/>
  <c r="A36" i="5" s="1"/>
  <c r="AA35" i="5"/>
  <c r="V35" i="5"/>
  <c r="U35" i="5"/>
  <c r="T35" i="5"/>
  <c r="S35" i="5"/>
  <c r="R35" i="5"/>
  <c r="N35" i="5"/>
  <c r="AA34" i="5"/>
  <c r="V34" i="5"/>
  <c r="U34" i="5"/>
  <c r="T34" i="5"/>
  <c r="S34" i="5"/>
  <c r="R34" i="5"/>
  <c r="N34" i="5"/>
  <c r="E34" i="5" s="1"/>
  <c r="C34" i="5" s="1"/>
  <c r="B34" i="5" s="1"/>
  <c r="A34" i="5" s="1"/>
  <c r="I38" i="5"/>
  <c r="H38" i="5"/>
  <c r="I37" i="5"/>
  <c r="H37" i="5"/>
  <c r="I36" i="5"/>
  <c r="H36" i="5"/>
  <c r="I35" i="5"/>
  <c r="H35" i="5"/>
  <c r="I34" i="5"/>
  <c r="H34" i="5"/>
  <c r="AA21" i="5"/>
  <c r="V21" i="5"/>
  <c r="U21" i="5"/>
  <c r="T21" i="5"/>
  <c r="S21" i="5"/>
  <c r="R21" i="5"/>
  <c r="N21" i="5"/>
  <c r="E21" i="5" s="1"/>
  <c r="C21" i="5" s="1"/>
  <c r="B21" i="5" s="1"/>
  <c r="A21" i="5" s="1"/>
  <c r="I21" i="5"/>
  <c r="H21" i="5"/>
  <c r="AA20" i="5"/>
  <c r="V20" i="5"/>
  <c r="U20" i="5"/>
  <c r="T20" i="5"/>
  <c r="S20" i="5"/>
  <c r="R20" i="5"/>
  <c r="N20" i="5"/>
  <c r="I20" i="5"/>
  <c r="H20" i="5"/>
  <c r="AA19" i="5"/>
  <c r="V19" i="5"/>
  <c r="U19" i="5"/>
  <c r="T19" i="5"/>
  <c r="S19" i="5"/>
  <c r="R19" i="5"/>
  <c r="N19" i="5"/>
  <c r="I19" i="5"/>
  <c r="H19" i="5"/>
  <c r="AA18" i="5"/>
  <c r="V18" i="5"/>
  <c r="U18" i="5"/>
  <c r="T18" i="5"/>
  <c r="S18" i="5"/>
  <c r="R18" i="5"/>
  <c r="N18" i="5"/>
  <c r="I18" i="5"/>
  <c r="H18" i="5"/>
  <c r="AA17" i="5"/>
  <c r="V17" i="5"/>
  <c r="U17" i="5"/>
  <c r="T17" i="5"/>
  <c r="S17" i="5"/>
  <c r="R17" i="5"/>
  <c r="N17" i="5"/>
  <c r="I17" i="5"/>
  <c r="H17" i="5"/>
  <c r="U38" i="6"/>
  <c r="P38" i="6"/>
  <c r="O38" i="6"/>
  <c r="N38" i="6"/>
  <c r="M38" i="6"/>
  <c r="L38" i="6"/>
  <c r="H38" i="6"/>
  <c r="U37" i="6"/>
  <c r="W37" i="6" s="1"/>
  <c r="Y37" i="6" s="1"/>
  <c r="Z37" i="6" s="1"/>
  <c r="AA37" i="6" s="1"/>
  <c r="P37" i="6"/>
  <c r="O37" i="6"/>
  <c r="N37" i="6"/>
  <c r="M37" i="6"/>
  <c r="L37" i="6"/>
  <c r="H37" i="6"/>
  <c r="U36" i="6"/>
  <c r="W36" i="6" s="1"/>
  <c r="Y36" i="6" s="1"/>
  <c r="Z36" i="6" s="1"/>
  <c r="P36" i="6"/>
  <c r="O36" i="6"/>
  <c r="N36" i="6"/>
  <c r="M36" i="6"/>
  <c r="L36" i="6"/>
  <c r="H36" i="6"/>
  <c r="U35" i="6"/>
  <c r="W35" i="6" s="1"/>
  <c r="Y35" i="6" s="1"/>
  <c r="Z35" i="6" s="1"/>
  <c r="AA35" i="6" s="1"/>
  <c r="P35" i="6"/>
  <c r="O35" i="6"/>
  <c r="N35" i="6"/>
  <c r="M35" i="6"/>
  <c r="L35" i="6"/>
  <c r="H35" i="6"/>
  <c r="U34" i="6"/>
  <c r="P34" i="6"/>
  <c r="O34" i="6"/>
  <c r="N34" i="6"/>
  <c r="M34" i="6"/>
  <c r="L34" i="6"/>
  <c r="H34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E30" i="6"/>
  <c r="E28" i="6"/>
  <c r="C27" i="6"/>
  <c r="B27" i="6"/>
  <c r="A27" i="6"/>
  <c r="B21" i="6"/>
  <c r="B20" i="6"/>
  <c r="B19" i="6"/>
  <c r="B18" i="6"/>
  <c r="B17" i="6"/>
  <c r="F15" i="7"/>
  <c r="F14" i="7"/>
  <c r="F13" i="7"/>
  <c r="F12" i="7"/>
  <c r="F11" i="7"/>
  <c r="F10" i="7"/>
  <c r="E50" i="1"/>
  <c r="H50" i="8" s="1"/>
  <c r="E55" i="1"/>
  <c r="H55" i="8" s="1"/>
  <c r="E54" i="1"/>
  <c r="H54" i="8" s="1"/>
  <c r="E53" i="1"/>
  <c r="H53" i="8" s="1"/>
  <c r="E52" i="1"/>
  <c r="H52" i="8" s="1"/>
  <c r="E51" i="1"/>
  <c r="H51" i="8" s="1"/>
  <c r="E49" i="1"/>
  <c r="H49" i="8" s="1"/>
  <c r="E48" i="1"/>
  <c r="E47" i="1"/>
  <c r="E46" i="1"/>
  <c r="E45" i="1"/>
  <c r="E44" i="1"/>
  <c r="E38" i="1"/>
  <c r="J38" i="3" s="1"/>
  <c r="E37" i="1"/>
  <c r="E37" i="6" s="1"/>
  <c r="E36" i="1"/>
  <c r="E36" i="6" s="1"/>
  <c r="E35" i="1"/>
  <c r="J35" i="4" s="1"/>
  <c r="E34" i="1"/>
  <c r="J34" i="4" s="1"/>
  <c r="E33" i="1"/>
  <c r="K33" i="5" s="1"/>
  <c r="E32" i="1"/>
  <c r="E32" i="6" s="1"/>
  <c r="E31" i="1"/>
  <c r="K31" i="5" s="1"/>
  <c r="E30" i="1"/>
  <c r="K30" i="5" s="1"/>
  <c r="E29" i="1"/>
  <c r="K29" i="5" s="1"/>
  <c r="E28" i="1"/>
  <c r="J28" i="3" s="1"/>
  <c r="E27" i="1"/>
  <c r="K27" i="5" s="1"/>
  <c r="E21" i="1"/>
  <c r="J21" i="4" s="1"/>
  <c r="E20" i="1"/>
  <c r="J20" i="4" s="1"/>
  <c r="E19" i="1"/>
  <c r="E19" i="6" s="1"/>
  <c r="E18" i="1"/>
  <c r="J18" i="4" s="1"/>
  <c r="E17" i="1"/>
  <c r="J17" i="4" s="1"/>
  <c r="E16" i="1"/>
  <c r="J16" i="3" s="1"/>
  <c r="E15" i="1"/>
  <c r="J15" i="3" s="1"/>
  <c r="E14" i="1"/>
  <c r="J14" i="3" s="1"/>
  <c r="E13" i="1"/>
  <c r="J13" i="4" s="1"/>
  <c r="E12" i="1"/>
  <c r="J12" i="4" s="1"/>
  <c r="E11" i="1"/>
  <c r="K11" i="5" s="1"/>
  <c r="E10" i="1"/>
  <c r="K10" i="5" s="1"/>
  <c r="E17" i="6"/>
  <c r="C21" i="6"/>
  <c r="C20" i="6"/>
  <c r="C19" i="6"/>
  <c r="C18" i="6"/>
  <c r="C17" i="6"/>
  <c r="E20" i="6"/>
  <c r="U21" i="6"/>
  <c r="P21" i="6"/>
  <c r="O21" i="6"/>
  <c r="N21" i="6"/>
  <c r="M21" i="6"/>
  <c r="L21" i="6"/>
  <c r="H21" i="6"/>
  <c r="U20" i="6"/>
  <c r="W20" i="6" s="1"/>
  <c r="Y20" i="6" s="1"/>
  <c r="Z20" i="6" s="1"/>
  <c r="AA20" i="6" s="1"/>
  <c r="P20" i="6"/>
  <c r="O20" i="6"/>
  <c r="N20" i="6"/>
  <c r="M20" i="6"/>
  <c r="L20" i="6"/>
  <c r="H20" i="6"/>
  <c r="U19" i="6"/>
  <c r="P19" i="6"/>
  <c r="O19" i="6"/>
  <c r="N19" i="6"/>
  <c r="M19" i="6"/>
  <c r="L19" i="6"/>
  <c r="H19" i="6"/>
  <c r="U18" i="6"/>
  <c r="W18" i="6" s="1"/>
  <c r="Y18" i="6" s="1"/>
  <c r="Z18" i="6" s="1"/>
  <c r="AA18" i="6" s="1"/>
  <c r="P18" i="6"/>
  <c r="O18" i="6"/>
  <c r="N18" i="6"/>
  <c r="M18" i="6"/>
  <c r="L18" i="6"/>
  <c r="H18" i="6"/>
  <c r="U17" i="6"/>
  <c r="P17" i="6"/>
  <c r="O17" i="6"/>
  <c r="N17" i="6"/>
  <c r="M17" i="6"/>
  <c r="L17" i="6"/>
  <c r="H17" i="6"/>
  <c r="C16" i="6"/>
  <c r="B16" i="6"/>
  <c r="C15" i="6"/>
  <c r="B15" i="6"/>
  <c r="C14" i="6"/>
  <c r="B14" i="6"/>
  <c r="C13" i="6"/>
  <c r="B13" i="6"/>
  <c r="C12" i="6"/>
  <c r="B12" i="6"/>
  <c r="C11" i="6"/>
  <c r="B11" i="6"/>
  <c r="E13" i="6"/>
  <c r="E12" i="6"/>
  <c r="C10" i="6"/>
  <c r="B10" i="6"/>
  <c r="A10" i="6"/>
  <c r="K32" i="5"/>
  <c r="K28" i="5"/>
  <c r="I33" i="5"/>
  <c r="I32" i="5"/>
  <c r="I31" i="5"/>
  <c r="I30" i="5"/>
  <c r="I29" i="5"/>
  <c r="I28" i="5"/>
  <c r="I27" i="5"/>
  <c r="H33" i="5"/>
  <c r="H32" i="5"/>
  <c r="H31" i="5"/>
  <c r="H30" i="5"/>
  <c r="H29" i="5"/>
  <c r="H28" i="5"/>
  <c r="H27" i="5"/>
  <c r="G27" i="5"/>
  <c r="H16" i="5"/>
  <c r="H15" i="5"/>
  <c r="H14" i="5"/>
  <c r="H13" i="5"/>
  <c r="H12" i="5"/>
  <c r="H11" i="5"/>
  <c r="K15" i="5"/>
  <c r="K14" i="5"/>
  <c r="K13" i="5"/>
  <c r="K12" i="5"/>
  <c r="I16" i="5"/>
  <c r="I15" i="5"/>
  <c r="I14" i="5"/>
  <c r="I13" i="5"/>
  <c r="I12" i="5"/>
  <c r="I11" i="5"/>
  <c r="I10" i="5"/>
  <c r="H10" i="5"/>
  <c r="G10" i="5"/>
  <c r="I10" i="7"/>
  <c r="J10" i="7" s="1"/>
  <c r="K10" i="7" s="1"/>
  <c r="M10" i="7" s="1"/>
  <c r="G11" i="7" s="1"/>
  <c r="I11" i="7" s="1"/>
  <c r="J11" i="7" s="1"/>
  <c r="K11" i="7" s="1"/>
  <c r="M11" i="7" s="1"/>
  <c r="G12" i="7" s="1"/>
  <c r="I12" i="7" s="1"/>
  <c r="J12" i="7" s="1"/>
  <c r="K12" i="7" s="1"/>
  <c r="M12" i="7" s="1"/>
  <c r="G45" i="1"/>
  <c r="H45" i="1" s="1"/>
  <c r="I45" i="1" s="1"/>
  <c r="L45" i="1" s="1"/>
  <c r="M45" i="1" s="1"/>
  <c r="N45" i="1" s="1"/>
  <c r="O45" i="1" s="1"/>
  <c r="P45" i="1" s="1"/>
  <c r="H44" i="1"/>
  <c r="I44" i="1" s="1"/>
  <c r="L44" i="1" s="1"/>
  <c r="M44" i="1" s="1"/>
  <c r="N44" i="1" s="1"/>
  <c r="O44" i="1" s="1"/>
  <c r="P44" i="1" s="1"/>
  <c r="U27" i="1"/>
  <c r="Z27" i="4" s="1"/>
  <c r="AB27" i="4" s="1"/>
  <c r="AE27" i="4" s="1"/>
  <c r="L27" i="1"/>
  <c r="Q27" i="4" s="1"/>
  <c r="U10" i="1"/>
  <c r="H11" i="1" s="1"/>
  <c r="H11" i="6" s="1"/>
  <c r="L10" i="1"/>
  <c r="M10" i="1" s="1"/>
  <c r="O10" i="1" s="1"/>
  <c r="O10" i="6" s="1"/>
  <c r="D37" i="3"/>
  <c r="A37" i="3" s="1"/>
  <c r="D21" i="3"/>
  <c r="A21" i="3" s="1"/>
  <c r="D19" i="3"/>
  <c r="A19" i="3" s="1"/>
  <c r="D17" i="3"/>
  <c r="A17" i="3" s="1"/>
  <c r="AB19" i="4"/>
  <c r="AE19" i="4" s="1"/>
  <c r="AB18" i="4"/>
  <c r="AE18" i="4" s="1"/>
  <c r="AB17" i="4"/>
  <c r="AE17" i="4" s="1"/>
  <c r="W38" i="6"/>
  <c r="Y38" i="6" s="1"/>
  <c r="Z38" i="6" s="1"/>
  <c r="AA38" i="6" s="1"/>
  <c r="W34" i="6"/>
  <c r="Y34" i="6" s="1"/>
  <c r="Z34" i="6" s="1"/>
  <c r="AA34" i="6" s="1"/>
  <c r="W21" i="6"/>
  <c r="Y21" i="6" s="1"/>
  <c r="Z21" i="6" s="1"/>
  <c r="AA21" i="6" s="1"/>
  <c r="W19" i="6"/>
  <c r="Y19" i="6" s="1"/>
  <c r="Z19" i="6" s="1"/>
  <c r="AA19" i="6" s="1"/>
  <c r="Y17" i="6"/>
  <c r="Z17" i="6" s="1"/>
  <c r="AA17" i="6" s="1"/>
  <c r="E38" i="5"/>
  <c r="C38" i="5" s="1"/>
  <c r="B38" i="5" s="1"/>
  <c r="A38" i="5" s="1"/>
  <c r="E35" i="5"/>
  <c r="C35" i="5" s="1"/>
  <c r="B35" i="5" s="1"/>
  <c r="A35" i="5" s="1"/>
  <c r="E20" i="5"/>
  <c r="C20" i="5" s="1"/>
  <c r="B20" i="5" s="1"/>
  <c r="A20" i="5" s="1"/>
  <c r="E19" i="5"/>
  <c r="C19" i="5" s="1"/>
  <c r="B19" i="5" s="1"/>
  <c r="A19" i="5" s="1"/>
  <c r="E18" i="5"/>
  <c r="C18" i="5" s="1"/>
  <c r="B18" i="5" s="1"/>
  <c r="A18" i="5" s="1"/>
  <c r="E17" i="5"/>
  <c r="C17" i="5" s="1"/>
  <c r="B17" i="5" s="1"/>
  <c r="A17" i="5" s="1"/>
  <c r="M27" i="3"/>
  <c r="D27" i="3" s="1"/>
  <c r="A27" i="3" s="1"/>
  <c r="M10" i="3"/>
  <c r="D10" i="3" s="1"/>
  <c r="M27" i="4"/>
  <c r="D27" i="4" s="1"/>
  <c r="A27" i="4" s="1"/>
  <c r="M10" i="4"/>
  <c r="D10" i="4" s="1"/>
  <c r="H27" i="6"/>
  <c r="H10" i="6"/>
  <c r="N27" i="5"/>
  <c r="N10" i="5"/>
  <c r="E10" i="5" s="1"/>
  <c r="C10" i="5" s="1"/>
  <c r="J36" i="4" l="1"/>
  <c r="E38" i="6"/>
  <c r="J29" i="4"/>
  <c r="J29" i="3"/>
  <c r="E29" i="6"/>
  <c r="J31" i="4"/>
  <c r="J30" i="3"/>
  <c r="J31" i="3"/>
  <c r="E31" i="6"/>
  <c r="J32" i="3"/>
  <c r="J28" i="4"/>
  <c r="J27" i="4"/>
  <c r="J27" i="3"/>
  <c r="E27" i="6"/>
  <c r="J12" i="3"/>
  <c r="E14" i="6"/>
  <c r="J13" i="3"/>
  <c r="E11" i="6"/>
  <c r="J11" i="3"/>
  <c r="J11" i="4"/>
  <c r="E10" i="6"/>
  <c r="J10" i="4"/>
  <c r="J10" i="3"/>
  <c r="J37" i="4"/>
  <c r="J38" i="4"/>
  <c r="E33" i="6"/>
  <c r="K34" i="5"/>
  <c r="J34" i="3"/>
  <c r="E34" i="6"/>
  <c r="K35" i="5"/>
  <c r="J35" i="3"/>
  <c r="E35" i="6"/>
  <c r="K36" i="5"/>
  <c r="J36" i="3"/>
  <c r="K37" i="5"/>
  <c r="J37" i="3"/>
  <c r="K38" i="5"/>
  <c r="K20" i="5"/>
  <c r="J21" i="3"/>
  <c r="K19" i="5"/>
  <c r="K18" i="5"/>
  <c r="K17" i="5"/>
  <c r="J17" i="3"/>
  <c r="E16" i="6"/>
  <c r="E18" i="6"/>
  <c r="J18" i="3"/>
  <c r="K21" i="5"/>
  <c r="J19" i="3"/>
  <c r="J33" i="3"/>
  <c r="J33" i="4"/>
  <c r="E15" i="6"/>
  <c r="J15" i="4"/>
  <c r="J16" i="4"/>
  <c r="K16" i="5"/>
  <c r="U44" i="1"/>
  <c r="Q44" i="1"/>
  <c r="U10" i="3"/>
  <c r="Z10" i="3"/>
  <c r="AB10" i="3" s="1"/>
  <c r="AE10" i="3" s="1"/>
  <c r="M11" i="3"/>
  <c r="Z27" i="3"/>
  <c r="AB27" i="3" s="1"/>
  <c r="AE27" i="3" s="1"/>
  <c r="Q10" i="3"/>
  <c r="R10" i="3"/>
  <c r="S10" i="3"/>
  <c r="Q27" i="3"/>
  <c r="T10" i="3"/>
  <c r="N11" i="5"/>
  <c r="E11" i="5" s="1"/>
  <c r="C11" i="5" s="1"/>
  <c r="Z10" i="4"/>
  <c r="AB10" i="4" s="1"/>
  <c r="U10" i="6"/>
  <c r="W10" i="6" s="1"/>
  <c r="Y10" i="6" s="1"/>
  <c r="Z10" i="6" s="1"/>
  <c r="AA10" i="6" s="1"/>
  <c r="M27" i="1"/>
  <c r="S27" i="5" s="1"/>
  <c r="R27" i="5"/>
  <c r="L27" i="6"/>
  <c r="M27" i="6"/>
  <c r="AA27" i="5"/>
  <c r="U27" i="6"/>
  <c r="H28" i="1"/>
  <c r="M28" i="3" s="1"/>
  <c r="D28" i="3" s="1"/>
  <c r="A28" i="3" s="1"/>
  <c r="M11" i="4"/>
  <c r="D11" i="4" s="1"/>
  <c r="A11" i="4" s="1"/>
  <c r="Q10" i="4"/>
  <c r="R10" i="4"/>
  <c r="S10" i="4"/>
  <c r="R10" i="5"/>
  <c r="L10" i="6"/>
  <c r="T10" i="4"/>
  <c r="S10" i="5"/>
  <c r="M10" i="6"/>
  <c r="U10" i="4"/>
  <c r="T10" i="5"/>
  <c r="N10" i="6"/>
  <c r="U10" i="5"/>
  <c r="V10" i="5"/>
  <c r="P10" i="6"/>
  <c r="AA10" i="5"/>
  <c r="E21" i="6"/>
  <c r="A10" i="4"/>
  <c r="AA36" i="6"/>
  <c r="G13" i="7"/>
  <c r="I13" i="7" s="1"/>
  <c r="J13" i="7" s="1"/>
  <c r="K13" i="7" s="1"/>
  <c r="M13" i="7" s="1"/>
  <c r="G14" i="7" s="1"/>
  <c r="I14" i="7" s="1"/>
  <c r="J14" i="7" s="1"/>
  <c r="K14" i="7" s="1"/>
  <c r="M14" i="7" s="1"/>
  <c r="G15" i="7" s="1"/>
  <c r="I15" i="7" s="1"/>
  <c r="J15" i="7" s="1"/>
  <c r="K15" i="7" s="1"/>
  <c r="M15" i="7" s="1"/>
  <c r="U45" i="1"/>
  <c r="Q45" i="1"/>
  <c r="L11" i="1"/>
  <c r="Q11" i="3" s="1"/>
  <c r="U11" i="1"/>
  <c r="Z11" i="3" s="1"/>
  <c r="AB11" i="3" s="1"/>
  <c r="AE11" i="3" s="1"/>
  <c r="N3" i="7"/>
  <c r="J2" i="7"/>
  <c r="R27" i="4" l="1"/>
  <c r="T44" i="1"/>
  <c r="G46" i="1" s="1"/>
  <c r="H46" i="1" s="1"/>
  <c r="I46" i="1" s="1"/>
  <c r="L46" i="1" s="1"/>
  <c r="M46" i="1" s="1"/>
  <c r="N46" i="1" s="1"/>
  <c r="O46" i="1" s="1"/>
  <c r="P46" i="1" s="1"/>
  <c r="V44" i="1"/>
  <c r="N27" i="1"/>
  <c r="R27" i="3"/>
  <c r="U28" i="1"/>
  <c r="Z28" i="3" s="1"/>
  <c r="AB28" i="3" s="1"/>
  <c r="AE28" i="3" s="1"/>
  <c r="L28" i="1"/>
  <c r="Q28" i="3" s="1"/>
  <c r="M28" i="4"/>
  <c r="D28" i="4" s="1"/>
  <c r="A28" i="4" s="1"/>
  <c r="H28" i="6"/>
  <c r="N28" i="5"/>
  <c r="H12" i="1"/>
  <c r="U11" i="6"/>
  <c r="W11" i="6" s="1"/>
  <c r="Y11" i="6" s="1"/>
  <c r="Z11" i="6" s="1"/>
  <c r="AA11" i="6" s="1"/>
  <c r="AA11" i="5"/>
  <c r="Z11" i="4"/>
  <c r="M11" i="1"/>
  <c r="R11" i="3" s="1"/>
  <c r="Q11" i="4"/>
  <c r="L11" i="6"/>
  <c r="R11" i="5"/>
  <c r="V45" i="1"/>
  <c r="T45" i="1"/>
  <c r="G47" i="1" s="1"/>
  <c r="H47" i="1" s="1"/>
  <c r="I47" i="1" s="1"/>
  <c r="L47" i="1" s="1"/>
  <c r="M47" i="1" s="1"/>
  <c r="N47" i="1" s="1"/>
  <c r="O47" i="1" s="1"/>
  <c r="P47" i="1" s="1"/>
  <c r="D4" i="7"/>
  <c r="C2" i="7"/>
  <c r="AE26" i="3"/>
  <c r="D26" i="3"/>
  <c r="A26" i="3"/>
  <c r="D25" i="3"/>
  <c r="A25" i="3"/>
  <c r="AE26" i="4"/>
  <c r="AB26" i="4"/>
  <c r="D26" i="4"/>
  <c r="A26" i="4"/>
  <c r="D25" i="4"/>
  <c r="A25" i="4"/>
  <c r="Q47" i="1" l="1"/>
  <c r="U47" i="1"/>
  <c r="Q46" i="1"/>
  <c r="U46" i="1"/>
  <c r="U12" i="1"/>
  <c r="Z12" i="3" s="1"/>
  <c r="AB12" i="3" s="1"/>
  <c r="AE12" i="3" s="1"/>
  <c r="M12" i="3"/>
  <c r="N27" i="6"/>
  <c r="S27" i="3"/>
  <c r="O27" i="1"/>
  <c r="S27" i="4"/>
  <c r="T27" i="5"/>
  <c r="L12" i="1"/>
  <c r="Q12" i="3" s="1"/>
  <c r="M28" i="1"/>
  <c r="R28" i="3" s="1"/>
  <c r="Q28" i="4"/>
  <c r="L28" i="6"/>
  <c r="R28" i="5"/>
  <c r="H29" i="1"/>
  <c r="M29" i="3" s="1"/>
  <c r="D29" i="3" s="1"/>
  <c r="A29" i="3" s="1"/>
  <c r="Z28" i="4"/>
  <c r="AB28" i="4" s="1"/>
  <c r="AE28" i="4" s="1"/>
  <c r="U28" i="6"/>
  <c r="AA28" i="5"/>
  <c r="Q12" i="4"/>
  <c r="S11" i="3"/>
  <c r="R11" i="4"/>
  <c r="S11" i="5"/>
  <c r="M11" i="6"/>
  <c r="H12" i="6"/>
  <c r="N12" i="5"/>
  <c r="E12" i="5" s="1"/>
  <c r="C12" i="5" s="1"/>
  <c r="M12" i="4"/>
  <c r="D12" i="4" s="1"/>
  <c r="A12" i="4" s="1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E27" i="5"/>
  <c r="C27" i="5" s="1"/>
  <c r="B27" i="5" s="1"/>
  <c r="A27" i="5" s="1"/>
  <c r="R12" i="5" l="1"/>
  <c r="L12" i="6"/>
  <c r="M12" i="1"/>
  <c r="R12" i="3" s="1"/>
  <c r="Z12" i="4"/>
  <c r="AA12" i="5"/>
  <c r="U12" i="6"/>
  <c r="H13" i="1"/>
  <c r="T46" i="1"/>
  <c r="G48" i="1" s="1"/>
  <c r="H48" i="1" s="1"/>
  <c r="I48" i="1" s="1"/>
  <c r="L48" i="1" s="1"/>
  <c r="M48" i="1" s="1"/>
  <c r="N48" i="1" s="1"/>
  <c r="O48" i="1" s="1"/>
  <c r="P48" i="1" s="1"/>
  <c r="V46" i="1"/>
  <c r="T47" i="1"/>
  <c r="G49" i="1" s="1"/>
  <c r="H49" i="1" s="1"/>
  <c r="V47" i="1"/>
  <c r="U13" i="1"/>
  <c r="Z13" i="3" s="1"/>
  <c r="AB13" i="3" s="1"/>
  <c r="AE13" i="3" s="1"/>
  <c r="T27" i="3"/>
  <c r="T27" i="4"/>
  <c r="O27" i="6"/>
  <c r="U27" i="5"/>
  <c r="P27" i="1"/>
  <c r="L29" i="1"/>
  <c r="Q29" i="3" s="1"/>
  <c r="M29" i="4"/>
  <c r="D29" i="4" s="1"/>
  <c r="A29" i="4" s="1"/>
  <c r="H29" i="6"/>
  <c r="N29" i="5"/>
  <c r="U29" i="1"/>
  <c r="Z29" i="3" s="1"/>
  <c r="AB29" i="3" s="1"/>
  <c r="AE29" i="3" s="1"/>
  <c r="N28" i="1"/>
  <c r="S28" i="3" s="1"/>
  <c r="R28" i="4"/>
  <c r="M28" i="6"/>
  <c r="S28" i="5"/>
  <c r="U11" i="3"/>
  <c r="S11" i="4"/>
  <c r="T11" i="5"/>
  <c r="N11" i="6"/>
  <c r="H13" i="6"/>
  <c r="M13" i="4"/>
  <c r="D13" i="4" s="1"/>
  <c r="A13" i="4" s="1"/>
  <c r="S12" i="5"/>
  <c r="R12" i="4"/>
  <c r="M12" i="6"/>
  <c r="I49" i="1" l="1"/>
  <c r="K49" i="8"/>
  <c r="M13" i="3"/>
  <c r="L13" i="1"/>
  <c r="N12" i="1"/>
  <c r="S12" i="3" s="1"/>
  <c r="N13" i="5"/>
  <c r="E13" i="5" s="1"/>
  <c r="C13" i="5" s="1"/>
  <c r="U48" i="1"/>
  <c r="Q48" i="1"/>
  <c r="U27" i="3"/>
  <c r="V27" i="5"/>
  <c r="U27" i="4"/>
  <c r="P27" i="6"/>
  <c r="AA13" i="5"/>
  <c r="Z13" i="4"/>
  <c r="U13" i="6"/>
  <c r="H14" i="1"/>
  <c r="L14" i="1"/>
  <c r="Q14" i="3" s="1"/>
  <c r="O28" i="1"/>
  <c r="T28" i="3" s="1"/>
  <c r="S28" i="4"/>
  <c r="N28" i="6"/>
  <c r="T28" i="5"/>
  <c r="H30" i="1"/>
  <c r="M30" i="3" s="1"/>
  <c r="D30" i="3" s="1"/>
  <c r="A30" i="3" s="1"/>
  <c r="Z29" i="4"/>
  <c r="AB29" i="4" s="1"/>
  <c r="AE29" i="4" s="1"/>
  <c r="U29" i="6"/>
  <c r="AA29" i="5"/>
  <c r="M29" i="1"/>
  <c r="R29" i="3" s="1"/>
  <c r="Q29" i="4"/>
  <c r="L29" i="6"/>
  <c r="R29" i="5"/>
  <c r="O11" i="1"/>
  <c r="T11" i="3" s="1"/>
  <c r="V11" i="5"/>
  <c r="P11" i="6"/>
  <c r="U11" i="4"/>
  <c r="L14" i="6"/>
  <c r="Q14" i="4"/>
  <c r="U12" i="3"/>
  <c r="T12" i="5"/>
  <c r="S12" i="4"/>
  <c r="N12" i="6"/>
  <c r="M14" i="4"/>
  <c r="D14" i="4" s="1"/>
  <c r="A14" i="4" s="1"/>
  <c r="N14" i="5"/>
  <c r="E14" i="5" s="1"/>
  <c r="C14" i="5" s="1"/>
  <c r="H14" i="6"/>
  <c r="D11" i="3"/>
  <c r="A28" i="1"/>
  <c r="N4" i="7"/>
  <c r="A11" i="7"/>
  <c r="A12" i="7" s="1"/>
  <c r="A13" i="7" s="1"/>
  <c r="A14" i="7" s="1"/>
  <c r="A15" i="7" s="1"/>
  <c r="R11" i="7"/>
  <c r="L49" i="1" l="1"/>
  <c r="L49" i="8"/>
  <c r="Q13" i="3"/>
  <c r="L13" i="6"/>
  <c r="M13" i="1"/>
  <c r="Q13" i="4"/>
  <c r="R13" i="5"/>
  <c r="F28" i="3"/>
  <c r="G28" i="5"/>
  <c r="A28" i="6"/>
  <c r="F28" i="4"/>
  <c r="V48" i="1"/>
  <c r="T48" i="1"/>
  <c r="U14" i="1"/>
  <c r="M14" i="3"/>
  <c r="R14" i="5"/>
  <c r="M14" i="1"/>
  <c r="R14" i="3" s="1"/>
  <c r="M30" i="4"/>
  <c r="D30" i="4" s="1"/>
  <c r="A30" i="4" s="1"/>
  <c r="H30" i="6"/>
  <c r="N30" i="5"/>
  <c r="U30" i="1"/>
  <c r="Z30" i="3" s="1"/>
  <c r="AB30" i="3" s="1"/>
  <c r="AE30" i="3" s="1"/>
  <c r="L30" i="1"/>
  <c r="Q30" i="3" s="1"/>
  <c r="N29" i="1"/>
  <c r="S29" i="3" s="1"/>
  <c r="R29" i="4"/>
  <c r="M29" i="6"/>
  <c r="S29" i="5"/>
  <c r="P28" i="1"/>
  <c r="U28" i="3" s="1"/>
  <c r="T28" i="4"/>
  <c r="O28" i="6"/>
  <c r="U28" i="5"/>
  <c r="N14" i="1"/>
  <c r="S14" i="3" s="1"/>
  <c r="S14" i="5"/>
  <c r="M14" i="6"/>
  <c r="R14" i="4"/>
  <c r="O12" i="1"/>
  <c r="T12" i="3" s="1"/>
  <c r="V12" i="5"/>
  <c r="U12" i="4"/>
  <c r="P12" i="6"/>
  <c r="T11" i="4"/>
  <c r="U11" i="5"/>
  <c r="O11" i="6"/>
  <c r="W27" i="6"/>
  <c r="B11" i="5"/>
  <c r="A11" i="5" s="1"/>
  <c r="B10" i="5"/>
  <c r="A10" i="5" s="1"/>
  <c r="A11" i="3"/>
  <c r="A10" i="3"/>
  <c r="E28" i="5"/>
  <c r="C28" i="5" s="1"/>
  <c r="B28" i="5" s="1"/>
  <c r="A28" i="5" s="1"/>
  <c r="AB11" i="4"/>
  <c r="A29" i="1"/>
  <c r="K50" i="8" l="1"/>
  <c r="M49" i="1"/>
  <c r="O49" i="8"/>
  <c r="R13" i="3"/>
  <c r="M13" i="6"/>
  <c r="S13" i="5"/>
  <c r="N13" i="1"/>
  <c r="R13" i="4"/>
  <c r="A29" i="6"/>
  <c r="G29" i="5"/>
  <c r="F29" i="4"/>
  <c r="F29" i="3"/>
  <c r="Z14" i="3"/>
  <c r="AB14" i="3" s="1"/>
  <c r="AE14" i="3" s="1"/>
  <c r="H15" i="1"/>
  <c r="Z14" i="4"/>
  <c r="U14" i="6"/>
  <c r="AA14" i="5"/>
  <c r="V28" i="5"/>
  <c r="U28" i="4"/>
  <c r="P28" i="6"/>
  <c r="H31" i="1"/>
  <c r="M31" i="3" s="1"/>
  <c r="D31" i="3" s="1"/>
  <c r="A31" i="3" s="1"/>
  <c r="Z30" i="4"/>
  <c r="AB30" i="4" s="1"/>
  <c r="AE30" i="4" s="1"/>
  <c r="U30" i="6"/>
  <c r="AA30" i="5"/>
  <c r="M30" i="1"/>
  <c r="R30" i="3" s="1"/>
  <c r="Q30" i="4"/>
  <c r="L30" i="6"/>
  <c r="R30" i="5"/>
  <c r="O29" i="1"/>
  <c r="T29" i="3" s="1"/>
  <c r="S29" i="4"/>
  <c r="N29" i="6"/>
  <c r="T29" i="5"/>
  <c r="U12" i="5"/>
  <c r="T12" i="4"/>
  <c r="O12" i="6"/>
  <c r="P14" i="1"/>
  <c r="U14" i="3" s="1"/>
  <c r="N14" i="6"/>
  <c r="T14" i="5"/>
  <c r="S14" i="4"/>
  <c r="Y27" i="6"/>
  <c r="Z27" i="6" s="1"/>
  <c r="AA27" i="6" s="1"/>
  <c r="AE11" i="4"/>
  <c r="W28" i="6"/>
  <c r="Y28" i="6" s="1"/>
  <c r="Z28" i="6" s="1"/>
  <c r="AA28" i="6" s="1"/>
  <c r="W12" i="6"/>
  <c r="Y12" i="6" s="1"/>
  <c r="Z12" i="6" s="1"/>
  <c r="AA12" i="6" s="1"/>
  <c r="A30" i="1"/>
  <c r="D12" i="3"/>
  <c r="A12" i="3" s="1"/>
  <c r="B12" i="5"/>
  <c r="A12" i="5" s="1"/>
  <c r="E29" i="5"/>
  <c r="C29" i="5" s="1"/>
  <c r="B29" i="5" s="1"/>
  <c r="A29" i="5" s="1"/>
  <c r="AA9" i="5"/>
  <c r="N49" i="1" l="1"/>
  <c r="L50" i="8"/>
  <c r="S13" i="3"/>
  <c r="S13" i="4"/>
  <c r="P13" i="1"/>
  <c r="T13" i="5"/>
  <c r="N13" i="6"/>
  <c r="A30" i="6"/>
  <c r="G30" i="5"/>
  <c r="F30" i="4"/>
  <c r="F30" i="3"/>
  <c r="M15" i="3"/>
  <c r="H15" i="6"/>
  <c r="M15" i="4"/>
  <c r="D15" i="4" s="1"/>
  <c r="A15" i="4" s="1"/>
  <c r="L15" i="1"/>
  <c r="U15" i="1"/>
  <c r="N15" i="5"/>
  <c r="E15" i="5" s="1"/>
  <c r="C15" i="5" s="1"/>
  <c r="M31" i="4"/>
  <c r="D31" i="4" s="1"/>
  <c r="A31" i="4" s="1"/>
  <c r="H31" i="6"/>
  <c r="N31" i="5"/>
  <c r="U31" i="1"/>
  <c r="Z31" i="3" s="1"/>
  <c r="AB31" i="3" s="1"/>
  <c r="AE31" i="3" s="1"/>
  <c r="L31" i="1"/>
  <c r="Q31" i="3" s="1"/>
  <c r="P29" i="1"/>
  <c r="U29" i="3" s="1"/>
  <c r="T29" i="4"/>
  <c r="O29" i="6"/>
  <c r="U29" i="5"/>
  <c r="N30" i="1"/>
  <c r="S30" i="3" s="1"/>
  <c r="R30" i="4"/>
  <c r="M30" i="6"/>
  <c r="S30" i="5"/>
  <c r="O14" i="1"/>
  <c r="T14" i="3" s="1"/>
  <c r="U14" i="4"/>
  <c r="V14" i="5"/>
  <c r="P14" i="6"/>
  <c r="AB12" i="4"/>
  <c r="AE12" i="4" s="1"/>
  <c r="A31" i="1"/>
  <c r="E30" i="5"/>
  <c r="C30" i="5" s="1"/>
  <c r="B30" i="5" s="1"/>
  <c r="A30" i="5" s="1"/>
  <c r="D13" i="3"/>
  <c r="A13" i="3" s="1"/>
  <c r="B13" i="5"/>
  <c r="A13" i="5" s="1"/>
  <c r="Q1" i="3"/>
  <c r="Q1" i="4"/>
  <c r="U2" i="6"/>
  <c r="R1" i="5"/>
  <c r="AA4" i="6"/>
  <c r="AA3" i="6"/>
  <c r="Z4" i="6"/>
  <c r="Z3" i="6"/>
  <c r="W24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O50" i="8" l="1"/>
  <c r="O49" i="1"/>
  <c r="U13" i="3"/>
  <c r="O13" i="1"/>
  <c r="V13" i="5"/>
  <c r="U13" i="4"/>
  <c r="P13" i="6"/>
  <c r="F31" i="4"/>
  <c r="G31" i="5"/>
  <c r="F31" i="3"/>
  <c r="A31" i="6"/>
  <c r="Z15" i="3"/>
  <c r="AB15" i="3" s="1"/>
  <c r="AE15" i="3" s="1"/>
  <c r="AA15" i="5"/>
  <c r="Z15" i="4"/>
  <c r="U15" i="6"/>
  <c r="H16" i="1"/>
  <c r="Q15" i="3"/>
  <c r="Q15" i="4"/>
  <c r="L15" i="6"/>
  <c r="R15" i="5"/>
  <c r="M15" i="1"/>
  <c r="O30" i="1"/>
  <c r="T30" i="3" s="1"/>
  <c r="T30" i="5"/>
  <c r="N30" i="6"/>
  <c r="S30" i="4"/>
  <c r="U29" i="4"/>
  <c r="P29" i="6"/>
  <c r="V29" i="5"/>
  <c r="H32" i="1"/>
  <c r="M32" i="3" s="1"/>
  <c r="D32" i="3" s="1"/>
  <c r="A32" i="3" s="1"/>
  <c r="Z31" i="4"/>
  <c r="AB31" i="4" s="1"/>
  <c r="AE31" i="4" s="1"/>
  <c r="U31" i="6"/>
  <c r="AA31" i="5"/>
  <c r="M31" i="1"/>
  <c r="R31" i="3" s="1"/>
  <c r="Q31" i="4"/>
  <c r="L31" i="6"/>
  <c r="R31" i="5"/>
  <c r="T14" i="4"/>
  <c r="U14" i="5"/>
  <c r="O14" i="6"/>
  <c r="W30" i="6"/>
  <c r="Y30" i="6" s="1"/>
  <c r="Z30" i="6" s="1"/>
  <c r="AA30" i="6" s="1"/>
  <c r="W13" i="6"/>
  <c r="Y13" i="6" s="1"/>
  <c r="Z13" i="6" s="1"/>
  <c r="AA13" i="6" s="1"/>
  <c r="AB13" i="4"/>
  <c r="AE13" i="4" s="1"/>
  <c r="E31" i="5"/>
  <c r="C31" i="5" s="1"/>
  <c r="B31" i="5" s="1"/>
  <c r="A31" i="5" s="1"/>
  <c r="A32" i="1"/>
  <c r="D14" i="3"/>
  <c r="A14" i="3" s="1"/>
  <c r="B14" i="5"/>
  <c r="A14" i="5" s="1"/>
  <c r="AA4" i="5"/>
  <c r="AA3" i="5"/>
  <c r="V4" i="5"/>
  <c r="V3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V9" i="5"/>
  <c r="U9" i="5"/>
  <c r="T9" i="5"/>
  <c r="S9" i="5"/>
  <c r="R9" i="5"/>
  <c r="AA8" i="5"/>
  <c r="V8" i="5"/>
  <c r="U8" i="5"/>
  <c r="T8" i="5"/>
  <c r="S8" i="5"/>
  <c r="R8" i="5"/>
  <c r="N8" i="5"/>
  <c r="P49" i="1" l="1"/>
  <c r="P50" i="8"/>
  <c r="T13" i="3"/>
  <c r="O13" i="6"/>
  <c r="U13" i="5"/>
  <c r="T13" i="4"/>
  <c r="G32" i="5"/>
  <c r="F32" i="4"/>
  <c r="A32" i="6"/>
  <c r="F32" i="3"/>
  <c r="R15" i="3"/>
  <c r="N15" i="1"/>
  <c r="M15" i="6"/>
  <c r="R15" i="4"/>
  <c r="S15" i="5"/>
  <c r="M16" i="3"/>
  <c r="M16" i="4"/>
  <c r="D16" i="4" s="1"/>
  <c r="A16" i="4" s="1"/>
  <c r="L16" i="1"/>
  <c r="H16" i="6"/>
  <c r="U16" i="1"/>
  <c r="N16" i="5"/>
  <c r="E16" i="5" s="1"/>
  <c r="C16" i="5" s="1"/>
  <c r="N31" i="1"/>
  <c r="S31" i="3" s="1"/>
  <c r="R31" i="4"/>
  <c r="M31" i="6"/>
  <c r="S31" i="5"/>
  <c r="M32" i="4"/>
  <c r="D32" i="4" s="1"/>
  <c r="A32" i="4" s="1"/>
  <c r="H32" i="6"/>
  <c r="N32" i="5"/>
  <c r="E32" i="5" s="1"/>
  <c r="C32" i="5" s="1"/>
  <c r="B32" i="5" s="1"/>
  <c r="A32" i="5" s="1"/>
  <c r="L32" i="1"/>
  <c r="Q32" i="3" s="1"/>
  <c r="U32" i="1"/>
  <c r="Z32" i="3" s="1"/>
  <c r="AB32" i="3" s="1"/>
  <c r="AE32" i="3" s="1"/>
  <c r="P30" i="1"/>
  <c r="U30" i="3" s="1"/>
  <c r="T30" i="4"/>
  <c r="O30" i="6"/>
  <c r="U30" i="5"/>
  <c r="W31" i="6"/>
  <c r="Y31" i="6" s="1"/>
  <c r="Z31" i="6" s="1"/>
  <c r="AA31" i="6" s="1"/>
  <c r="AB14" i="4"/>
  <c r="AE14" i="4" s="1"/>
  <c r="W14" i="6"/>
  <c r="Y14" i="6" s="1"/>
  <c r="Z14" i="6" s="1"/>
  <c r="AA14" i="6" s="1"/>
  <c r="A33" i="1"/>
  <c r="Q50" i="8" l="1"/>
  <c r="Q49" i="1"/>
  <c r="U49" i="1"/>
  <c r="G33" i="5"/>
  <c r="A33" i="6"/>
  <c r="F33" i="4"/>
  <c r="F33" i="3"/>
  <c r="Z16" i="3"/>
  <c r="AB16" i="3" s="1"/>
  <c r="AE16" i="3" s="1"/>
  <c r="AA16" i="5"/>
  <c r="Z16" i="4"/>
  <c r="U16" i="6"/>
  <c r="S15" i="3"/>
  <c r="P15" i="1"/>
  <c r="N15" i="6"/>
  <c r="T15" i="5"/>
  <c r="S15" i="4"/>
  <c r="Q16" i="3"/>
  <c r="M16" i="1"/>
  <c r="Q16" i="4"/>
  <c r="L16" i="6"/>
  <c r="R16" i="5"/>
  <c r="U30" i="4"/>
  <c r="P30" i="6"/>
  <c r="V30" i="5"/>
  <c r="M33" i="3"/>
  <c r="D33" i="3" s="1"/>
  <c r="A33" i="3" s="1"/>
  <c r="Z32" i="4"/>
  <c r="AB32" i="4" s="1"/>
  <c r="AE32" i="4" s="1"/>
  <c r="U32" i="6"/>
  <c r="W32" i="6" s="1"/>
  <c r="Y32" i="6" s="1"/>
  <c r="Z32" i="6" s="1"/>
  <c r="AA32" i="6" s="1"/>
  <c r="AA32" i="5"/>
  <c r="M32" i="1"/>
  <c r="R32" i="3" s="1"/>
  <c r="L32" i="6"/>
  <c r="Q32" i="4"/>
  <c r="R32" i="5"/>
  <c r="O31" i="1"/>
  <c r="T31" i="3" s="1"/>
  <c r="S31" i="4"/>
  <c r="N31" i="6"/>
  <c r="T31" i="5"/>
  <c r="D15" i="3"/>
  <c r="A15" i="3" s="1"/>
  <c r="B15" i="5"/>
  <c r="A15" i="5" s="1"/>
  <c r="A34" i="1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T49" i="1" l="1"/>
  <c r="V49" i="1"/>
  <c r="R50" i="8"/>
  <c r="A34" i="6"/>
  <c r="G34" i="5"/>
  <c r="F34" i="4"/>
  <c r="F34" i="3"/>
  <c r="R16" i="3"/>
  <c r="N16" i="1"/>
  <c r="R16" i="4"/>
  <c r="M16" i="6"/>
  <c r="S16" i="5"/>
  <c r="U15" i="3"/>
  <c r="V15" i="5"/>
  <c r="O15" i="1"/>
  <c r="U15" i="4"/>
  <c r="P15" i="6"/>
  <c r="P31" i="1"/>
  <c r="U31" i="3" s="1"/>
  <c r="T31" i="4"/>
  <c r="O31" i="6"/>
  <c r="U31" i="5"/>
  <c r="M33" i="4"/>
  <c r="D33" i="4" s="1"/>
  <c r="A33" i="4" s="1"/>
  <c r="H33" i="6"/>
  <c r="N33" i="5"/>
  <c r="E33" i="5" s="1"/>
  <c r="C33" i="5" s="1"/>
  <c r="B33" i="5" s="1"/>
  <c r="A33" i="5" s="1"/>
  <c r="Q33" i="3"/>
  <c r="Z33" i="3"/>
  <c r="AB33" i="3" s="1"/>
  <c r="AE33" i="3" s="1"/>
  <c r="N32" i="1"/>
  <c r="S32" i="3" s="1"/>
  <c r="R32" i="4"/>
  <c r="M32" i="6"/>
  <c r="S32" i="5"/>
  <c r="AE10" i="4"/>
  <c r="AB15" i="4"/>
  <c r="AE15" i="4" s="1"/>
  <c r="W15" i="6"/>
  <c r="Y15" i="6" s="1"/>
  <c r="Z15" i="6" s="1"/>
  <c r="AA15" i="6" s="1"/>
  <c r="A35" i="1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AA4" i="3"/>
  <c r="AA3" i="3"/>
  <c r="AE8" i="3"/>
  <c r="AE25" i="3" s="1"/>
  <c r="AB8" i="3"/>
  <c r="AB25" i="3" s="1"/>
  <c r="S50" i="8" l="1"/>
  <c r="T50" i="8"/>
  <c r="F35" i="4"/>
  <c r="F35" i="3"/>
  <c r="A35" i="6"/>
  <c r="G35" i="5"/>
  <c r="T15" i="3"/>
  <c r="O15" i="6"/>
  <c r="T15" i="4"/>
  <c r="U15" i="5"/>
  <c r="S16" i="3"/>
  <c r="T16" i="5"/>
  <c r="N16" i="6"/>
  <c r="P16" i="1"/>
  <c r="S16" i="4"/>
  <c r="R33" i="3"/>
  <c r="Q33" i="4"/>
  <c r="L33" i="6"/>
  <c r="R33" i="5"/>
  <c r="AA33" i="5"/>
  <c r="Z33" i="4"/>
  <c r="AB33" i="4" s="1"/>
  <c r="AE33" i="4" s="1"/>
  <c r="U33" i="6"/>
  <c r="W33" i="6" s="1"/>
  <c r="Y33" i="6" s="1"/>
  <c r="Z33" i="6" s="1"/>
  <c r="AA33" i="6" s="1"/>
  <c r="O32" i="1"/>
  <c r="T32" i="3" s="1"/>
  <c r="S32" i="4"/>
  <c r="N32" i="6"/>
  <c r="T32" i="5"/>
  <c r="U31" i="4"/>
  <c r="P31" i="6"/>
  <c r="V31" i="5"/>
  <c r="D16" i="3"/>
  <c r="A16" i="3" s="1"/>
  <c r="B16" i="5"/>
  <c r="A16" i="5" s="1"/>
  <c r="A36" i="1"/>
  <c r="X50" i="8" l="1"/>
  <c r="W50" i="8"/>
  <c r="Y50" i="8"/>
  <c r="F36" i="4"/>
  <c r="F36" i="3"/>
  <c r="A36" i="6"/>
  <c r="G36" i="5"/>
  <c r="U16" i="3"/>
  <c r="P16" i="6"/>
  <c r="U16" i="4"/>
  <c r="V16" i="5"/>
  <c r="O16" i="1"/>
  <c r="P32" i="1"/>
  <c r="U32" i="3" s="1"/>
  <c r="T32" i="4"/>
  <c r="O32" i="6"/>
  <c r="U32" i="5"/>
  <c r="S33" i="3"/>
  <c r="R33" i="4"/>
  <c r="M33" i="6"/>
  <c r="S33" i="5"/>
  <c r="A37" i="1"/>
  <c r="AB16" i="4"/>
  <c r="AE16" i="4" s="1"/>
  <c r="W16" i="6"/>
  <c r="Y16" i="6" s="1"/>
  <c r="Z16" i="6" s="1"/>
  <c r="AA16" i="6" s="1"/>
  <c r="F37" i="4" l="1"/>
  <c r="F37" i="3"/>
  <c r="A37" i="6"/>
  <c r="G37" i="5"/>
  <c r="T16" i="3"/>
  <c r="U16" i="5"/>
  <c r="T16" i="4"/>
  <c r="O16" i="6"/>
  <c r="T33" i="3"/>
  <c r="S33" i="4"/>
  <c r="N33" i="6"/>
  <c r="T33" i="5"/>
  <c r="U32" i="4"/>
  <c r="P32" i="6"/>
  <c r="V32" i="5"/>
  <c r="A38" i="1"/>
  <c r="F38" i="4" l="1"/>
  <c r="A38" i="6"/>
  <c r="F38" i="3"/>
  <c r="G38" i="5"/>
  <c r="U33" i="3"/>
  <c r="T33" i="4"/>
  <c r="O33" i="6"/>
  <c r="U33" i="5"/>
  <c r="U33" i="4" l="1"/>
  <c r="P33" i="6"/>
  <c r="V33" i="5"/>
  <c r="W29" i="6" l="1"/>
  <c r="Y29" i="6" s="1"/>
  <c r="Z29" i="6" s="1"/>
  <c r="AA29" i="6" s="1"/>
  <c r="A45" i="1" l="1"/>
  <c r="A46" i="1" s="1"/>
  <c r="A47" i="1" l="1"/>
  <c r="D46" i="8"/>
  <c r="A11" i="1"/>
  <c r="A48" i="1" l="1"/>
  <c r="D47" i="8"/>
  <c r="G11" i="5"/>
  <c r="F11" i="4"/>
  <c r="F11" i="3"/>
  <c r="A11" i="6"/>
  <c r="A12" i="1"/>
  <c r="A49" i="1" l="1"/>
  <c r="D48" i="8"/>
  <c r="G12" i="5"/>
  <c r="A12" i="6"/>
  <c r="F12" i="3"/>
  <c r="F12" i="4"/>
  <c r="A13" i="1"/>
  <c r="A50" i="1" l="1"/>
  <c r="D49" i="8"/>
  <c r="G13" i="5"/>
  <c r="F13" i="3"/>
  <c r="F13" i="4"/>
  <c r="A13" i="6"/>
  <c r="A14" i="1"/>
  <c r="A51" i="1" l="1"/>
  <c r="D50" i="8"/>
  <c r="G14" i="5"/>
  <c r="F14" i="3"/>
  <c r="A14" i="6"/>
  <c r="F14" i="4"/>
  <c r="A15" i="1"/>
  <c r="A52" i="1" l="1"/>
  <c r="D51" i="8"/>
  <c r="F15" i="3"/>
  <c r="F15" i="4"/>
  <c r="A15" i="6"/>
  <c r="G15" i="5"/>
  <c r="A16" i="1"/>
  <c r="A53" i="1" l="1"/>
  <c r="D52" i="8"/>
  <c r="F16" i="3"/>
  <c r="A16" i="6"/>
  <c r="F16" i="4"/>
  <c r="G16" i="5"/>
  <c r="A17" i="1"/>
  <c r="A54" i="1" l="1"/>
  <c r="D53" i="8"/>
  <c r="F17" i="4"/>
  <c r="G17" i="5"/>
  <c r="A17" i="6"/>
  <c r="F17" i="3"/>
  <c r="A18" i="1"/>
  <c r="A55" i="1" l="1"/>
  <c r="D55" i="8" s="1"/>
  <c r="D54" i="8"/>
  <c r="G18" i="5"/>
  <c r="F18" i="4"/>
  <c r="F18" i="3"/>
  <c r="A18" i="6"/>
  <c r="A19" i="1"/>
  <c r="F19" i="4" l="1"/>
  <c r="A19" i="6"/>
  <c r="G19" i="5"/>
  <c r="F19" i="3"/>
  <c r="A20" i="1"/>
  <c r="A20" i="6" l="1"/>
  <c r="G20" i="5"/>
  <c r="F20" i="3"/>
  <c r="F20" i="4"/>
  <c r="A21" i="1"/>
  <c r="A21" i="6" l="1"/>
  <c r="G21" i="5"/>
  <c r="F21" i="3"/>
  <c r="F21" i="4"/>
</calcChain>
</file>

<file path=xl/sharedStrings.xml><?xml version="1.0" encoding="utf-8"?>
<sst xmlns="http://schemas.openxmlformats.org/spreadsheetml/2006/main" count="600" uniqueCount="168">
  <si>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</si>
  <si>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</si>
  <si>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</si>
  <si>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</si>
  <si>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</si>
  <si>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</si>
  <si>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</si>
  <si>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</si>
  <si>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</si>
  <si>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</si>
  <si>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</si>
  <si>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</si>
  <si>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</si>
  <si>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</si>
  <si>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</si>
  <si>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</si>
  <si>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</si>
  <si>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</si>
  <si>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</si>
  <si>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</si>
  <si>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</si>
  <si>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</si>
  <si>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</si>
  <si>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</si>
  <si>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</si>
  <si>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</si>
  <si>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</si>
  <si>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</si>
  <si>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</si>
  <si>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</si>
  <si>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</si>
  <si>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</si>
  <si>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</si>
  <si>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</si>
  <si>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</si>
  <si>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</si>
  <si>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</si>
  <si>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</si>
  <si>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</si>
  <si>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</si>
  <si>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</si>
  <si>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</si>
  <si>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</si>
  <si>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</si>
  <si>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</si>
  <si>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</si>
  <si>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</si>
  <si>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</si>
  <si>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</si>
  <si>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</si>
  <si>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</si>
  <si>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</si>
  <si>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</si>
  <si>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</si>
  <si>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</si>
  <si>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</si>
  <si>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</si>
  <si>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</si>
  <si>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</si>
  <si>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</si>
  <si>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</si>
  <si>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</si>
  <si>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</si>
  <si>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</si>
  <si>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</si>
  <si>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</si>
  <si>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</si>
  <si>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</si>
  <si>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</si>
  <si>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</si>
  <si>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03-6400-8180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</si>
  <si>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</si>
  <si>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</si>
  <si>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</si>
  <si>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</si>
  <si>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</si>
  <si>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</si>
  <si>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</si>
  <si>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HAO AN</t>
    <phoneticPr fontId="17"/>
  </si>
  <si>
    <t>HAO AN</t>
  </si>
  <si>
    <t>REFLECTION</t>
  </si>
  <si>
    <t>RESOLUTION</t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</si>
  <si>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</si>
  <si>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</si>
  <si>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</si>
  <si>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</si>
  <si>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</si>
  <si>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</si>
  <si>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</si>
  <si>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</si>
  <si>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</si>
  <si>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</si>
  <si>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</si>
  <si>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</si>
  <si>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</si>
  <si>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</si>
  <si>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</si>
  <si>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</si>
  <si>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</si>
  <si>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</si>
  <si>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</si>
  <si>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</si>
  <si>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</si>
  <si>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</si>
  <si>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</si>
  <si>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</si>
  <si>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HAO AN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</si>
  <si>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</si>
  <si>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</si>
  <si>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</si>
  <si>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</si>
  <si>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</si>
  <si>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</si>
  <si>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</si>
  <si>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</si>
  <si>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</si>
  <si>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</si>
  <si>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</si>
  <si>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</si>
  <si>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</si>
  <si>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</si>
  <si>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</si>
  <si>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</si>
  <si>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</si>
  <si>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</si>
  <si>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</si>
  <si>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</si>
  <si>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</si>
  <si>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</si>
  <si>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</si>
  <si>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</si>
  <si>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</si>
  <si>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</si>
  <si>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</si>
  <si>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</si>
  <si>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</si>
  <si>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</si>
  <si>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</si>
  <si>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</si>
  <si>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</si>
  <si>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</si>
  <si>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</si>
  <si>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</si>
  <si>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</si>
  <si>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</si>
  <si>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</si>
  <si>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</si>
  <si>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</si>
  <si>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</si>
  <si>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</si>
  <si>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</si>
  <si>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</si>
  <si>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</si>
  <si>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</si>
  <si>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</si>
  <si>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</si>
  <si>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</si>
  <si>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t>2025年07月スケジュール</t>
    <phoneticPr fontId="17"/>
  </si>
  <si>
    <t>ATLANTIC BRIDGE</t>
  </si>
  <si>
    <t>ATLANTIC BRIDGE</t>
    <phoneticPr fontId="17"/>
  </si>
  <si>
    <t>RESOLUTION</t>
    <phoneticPr fontId="17"/>
  </si>
  <si>
    <t>REFLECTION</t>
    <phoneticPr fontId="17"/>
  </si>
  <si>
    <t>ホーチミン</t>
  </si>
  <si>
    <t>翌々週月/MON</t>
    <rPh sb="0" eb="2">
      <t>ヨクヨク</t>
    </rPh>
    <rPh sb="2" eb="3">
      <t>シュウ</t>
    </rPh>
    <rPh sb="3" eb="4">
      <t>ゲツ</t>
    </rPh>
    <phoneticPr fontId="35"/>
  </si>
  <si>
    <t>ホーチミン → 青島 → 伊万里</t>
    <rPh sb="8" eb="10">
      <t>アオシマ</t>
    </rPh>
    <rPh sb="13" eb="16">
      <t>イマリ</t>
    </rPh>
    <phoneticPr fontId="35"/>
  </si>
  <si>
    <t>輸入のみ引受</t>
    <rPh sb="0" eb="2">
      <t>ユニュウ</t>
    </rPh>
    <rPh sb="4" eb="6">
      <t>ヒキウケ</t>
    </rPh>
    <phoneticPr fontId="35"/>
  </si>
  <si>
    <t>2025年07月スケジュール</t>
  </si>
  <si>
    <t>No.571 (R-2)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</si>
</sst>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6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  <charset val="128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b/>
      <sz val="20"/>
      <name val="Yu Mincho"/>
      <family val="1"/>
    </font>
    <font>
      <sz val="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3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0" borderId="3" xfId="4" applyNumberFormat="1" applyFont="1" applyBorder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4" xfId="4" applyNumberFormat="1" applyFont="1" applyBorder="1" applyAlignment="1">
      <alignment horizontal="center"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0" fontId="7" fillId="0" borderId="4" xfId="4" applyFont="1" applyBorder="1" applyAlignment="1">
      <alignment horizontal="center" vertical="center" shrinkToFit="1"/>
    </xf>
    <xf numFmtId="180" fontId="7" fillId="0" borderId="8" xfId="4" applyNumberFormat="1" applyFont="1" applyBorder="1" applyAlignment="1">
      <alignment horizontal="right" vertical="center"/>
    </xf>
    <xf numFmtId="49" fontId="7" fillId="0" borderId="9" xfId="4" applyNumberFormat="1" applyFont="1" applyBorder="1" applyAlignment="1">
      <alignment horizontal="left" vertical="center"/>
    </xf>
    <xf numFmtId="180" fontId="7" fillId="0" borderId="18" xfId="4" applyNumberFormat="1" applyFont="1" applyBorder="1" applyAlignment="1">
      <alignment horizontal="right" vertical="center"/>
    </xf>
    <xf numFmtId="49" fontId="7" fillId="0" borderId="14" xfId="4" applyNumberFormat="1" applyFont="1" applyBorder="1" applyAlignment="1">
      <alignment horizontal="left" vertical="center"/>
    </xf>
    <xf numFmtId="178" fontId="7" fillId="0" borderId="4" xfId="4" applyNumberFormat="1" applyFont="1" applyBorder="1" applyAlignment="1">
      <alignment horizontal="center" vertical="center"/>
    </xf>
    <xf numFmtId="178" fontId="7" fillId="0" borderId="7" xfId="4" quotePrefix="1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49" fontId="7" fillId="0" borderId="12" xfId="4" applyNumberFormat="1" applyFont="1" applyBorder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177" fontId="7" fillId="0" borderId="5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178" fontId="7" fillId="0" borderId="6" xfId="4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19" fillId="0" borderId="4" xfId="4" applyNumberFormat="1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 shrinkToFit="1"/>
    </xf>
    <xf numFmtId="178" fontId="19" fillId="0" borderId="3" xfId="4" applyNumberFormat="1" applyFont="1" applyBorder="1" applyAlignment="1">
      <alignment horizontal="center" vertical="center"/>
    </xf>
    <xf numFmtId="178" fontId="19" fillId="0" borderId="9" xfId="4" applyNumberFormat="1" applyFont="1" applyBorder="1" applyAlignment="1">
      <alignment horizontal="center" vertical="center"/>
    </xf>
    <xf numFmtId="178" fontId="19" fillId="0" borderId="14" xfId="4" applyNumberFormat="1" applyFont="1" applyBorder="1" applyAlignment="1">
      <alignment horizontal="center" vertical="center"/>
    </xf>
    <xf numFmtId="180" fontId="7" fillId="0" borderId="3" xfId="4" applyNumberFormat="1" applyFont="1" applyBorder="1" applyAlignment="1">
      <alignment horizontal="right" vertical="center"/>
    </xf>
    <xf numFmtId="180" fontId="7" fillId="0" borderId="19" xfId="4" applyNumberFormat="1" applyFont="1" applyBorder="1" applyAlignment="1">
      <alignment horizontal="right" vertical="center"/>
    </xf>
    <xf numFmtId="180" fontId="7" fillId="0" borderId="0" xfId="4" applyNumberFormat="1" applyFont="1" applyAlignment="1">
      <alignment horizontal="right" vertical="center"/>
    </xf>
    <xf numFmtId="49" fontId="7" fillId="0" borderId="21" xfId="4" applyNumberFormat="1" applyFont="1" applyBorder="1" applyAlignment="1">
      <alignment horizontal="left" vertical="center"/>
    </xf>
    <xf numFmtId="178" fontId="7" fillId="0" borderId="7" xfId="6" applyNumberFormat="1" applyFont="1" applyBorder="1" applyAlignment="1">
      <alignment horizontal="center" vertical="center"/>
    </xf>
    <xf numFmtId="178" fontId="7" fillId="0" borderId="6" xfId="6" applyNumberFormat="1" applyFont="1" applyBorder="1" applyAlignment="1">
      <alignment horizontal="center" vertical="center"/>
    </xf>
    <xf numFmtId="177" fontId="7" fillId="0" borderId="4" xfId="4" applyNumberFormat="1" applyFont="1" applyBorder="1" applyAlignment="1">
      <alignment horizontal="center" vertical="center"/>
    </xf>
    <xf numFmtId="178" fontId="7" fillId="0" borderId="3" xfId="4" applyNumberFormat="1" applyFont="1" applyBorder="1" applyAlignment="1">
      <alignment horizontal="center" vertical="center"/>
    </xf>
    <xf numFmtId="178" fontId="7" fillId="0" borderId="9" xfId="4" applyNumberFormat="1" applyFont="1" applyBorder="1" applyAlignment="1">
      <alignment horizontal="center" vertical="center"/>
    </xf>
    <xf numFmtId="178" fontId="7" fillId="0" borderId="14" xfId="4" applyNumberFormat="1" applyFont="1" applyBorder="1" applyAlignment="1">
      <alignment horizontal="center" vertical="center"/>
    </xf>
    <xf numFmtId="178" fontId="7" fillId="0" borderId="8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vertical="center"/>
    </xf>
    <xf numFmtId="177" fontId="7" fillId="0" borderId="6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horizontal="left" vertical="center"/>
    </xf>
    <xf numFmtId="180" fontId="7" fillId="0" borderId="11" xfId="4" applyNumberFormat="1" applyFont="1" applyBorder="1" applyAlignment="1">
      <alignment horizontal="right" vertical="center"/>
    </xf>
    <xf numFmtId="178" fontId="7" fillId="0" borderId="5" xfId="4" applyNumberFormat="1" applyFont="1" applyBorder="1" applyAlignment="1">
      <alignment horizontal="center" vertical="center"/>
    </xf>
    <xf numFmtId="178" fontId="7" fillId="0" borderId="11" xfId="4" applyNumberFormat="1" applyFont="1" applyBorder="1" applyAlignment="1">
      <alignment vertical="center"/>
    </xf>
    <xf numFmtId="178" fontId="7" fillId="0" borderId="6" xfId="4" applyNumberFormat="1" applyFont="1" applyBorder="1" applyAlignment="1">
      <alignment vertical="center"/>
    </xf>
    <xf numFmtId="178" fontId="7" fillId="0" borderId="11" xfId="4" applyNumberFormat="1" applyFont="1" applyBorder="1" applyAlignment="1">
      <alignment horizontal="center" vertical="center"/>
    </xf>
    <xf numFmtId="181" fontId="19" fillId="0" borderId="3" xfId="4" applyNumberFormat="1" applyFont="1" applyBorder="1" applyAlignment="1">
      <alignment vertical="center"/>
    </xf>
    <xf numFmtId="181" fontId="7" fillId="0" borderId="9" xfId="4" applyNumberFormat="1" applyFont="1" applyBorder="1" applyAlignment="1">
      <alignment vertical="center"/>
    </xf>
    <xf numFmtId="181" fontId="7" fillId="0" borderId="8" xfId="4" applyNumberFormat="1" applyFont="1" applyBorder="1" applyAlignment="1">
      <alignment vertical="center"/>
    </xf>
    <xf numFmtId="181" fontId="7" fillId="0" borderId="0" xfId="4" applyNumberFormat="1" applyFont="1" applyAlignment="1">
      <alignment vertical="center"/>
    </xf>
    <xf numFmtId="181" fontId="7" fillId="0" borderId="5" xfId="4" applyNumberFormat="1" applyFont="1" applyBorder="1" applyAlignment="1">
      <alignment vertical="center"/>
    </xf>
    <xf numFmtId="181" fontId="7" fillId="0" borderId="11" xfId="4" applyNumberFormat="1" applyFont="1" applyBorder="1" applyAlignment="1">
      <alignment vertical="center"/>
    </xf>
    <xf numFmtId="178" fontId="7" fillId="0" borderId="13" xfId="4" applyNumberFormat="1" applyFont="1" applyBorder="1" applyAlignment="1">
      <alignment horizontal="center" vertical="center"/>
    </xf>
    <xf numFmtId="181" fontId="7" fillId="0" borderId="17" xfId="4" applyNumberFormat="1" applyFont="1" applyBorder="1" applyAlignment="1">
      <alignment vertical="center"/>
    </xf>
    <xf numFmtId="49" fontId="7" fillId="0" borderId="8" xfId="4" applyNumberFormat="1" applyFont="1" applyBorder="1" applyAlignment="1">
      <alignment horizontal="right" vertical="center"/>
    </xf>
    <xf numFmtId="49" fontId="7" fillId="0" borderId="18" xfId="4" applyNumberFormat="1" applyFont="1" applyBorder="1" applyAlignment="1">
      <alignment horizontal="right" vertical="center"/>
    </xf>
    <xf numFmtId="42" fontId="7" fillId="0" borderId="7" xfId="4" applyNumberFormat="1" applyFont="1" applyBorder="1" applyAlignment="1">
      <alignment horizontal="center" vertical="center" shrinkToFit="1"/>
    </xf>
    <xf numFmtId="180" fontId="7" fillId="0" borderId="0" xfId="4" applyNumberFormat="1" applyFont="1" applyAlignment="1">
      <alignment horizontal="left" vertical="center"/>
    </xf>
    <xf numFmtId="180" fontId="7" fillId="0" borderId="12" xfId="4" applyNumberFormat="1" applyFont="1" applyBorder="1" applyAlignment="1">
      <alignment horizontal="left" vertical="center"/>
    </xf>
    <xf numFmtId="42" fontId="7" fillId="0" borderId="6" xfId="4" applyNumberFormat="1" applyFont="1" applyBorder="1" applyAlignment="1">
      <alignment horizontal="center" vertical="center" shrinkToFit="1"/>
    </xf>
    <xf numFmtId="49" fontId="7" fillId="0" borderId="5" xfId="4" applyNumberFormat="1" applyFont="1" applyBorder="1" applyAlignment="1">
      <alignment horizontal="right" vertical="center"/>
    </xf>
    <xf numFmtId="180" fontId="7" fillId="0" borderId="11" xfId="4" applyNumberFormat="1" applyFont="1" applyBorder="1" applyAlignment="1">
      <alignment horizontal="left" vertical="center"/>
    </xf>
    <xf numFmtId="49" fontId="7" fillId="0" borderId="17" xfId="4" applyNumberFormat="1" applyFont="1" applyBorder="1" applyAlignment="1">
      <alignment horizontal="right" vertical="center"/>
    </xf>
    <xf numFmtId="180" fontId="7" fillId="0" borderId="13" xfId="4" applyNumberFormat="1" applyFont="1" applyBorder="1" applyAlignment="1">
      <alignment horizontal="left" vertical="center"/>
    </xf>
    <xf numFmtId="177" fontId="7" fillId="6" borderId="3" xfId="4" applyNumberFormat="1" applyFont="1" applyFill="1" applyBorder="1" applyAlignment="1">
      <alignment horizontal="center" vertical="center"/>
    </xf>
    <xf numFmtId="42" fontId="7" fillId="6" borderId="4" xfId="4" applyNumberFormat="1" applyFont="1" applyFill="1" applyBorder="1" applyAlignment="1">
      <alignment horizontal="center" vertical="center" shrinkToFit="1"/>
    </xf>
    <xf numFmtId="180" fontId="7" fillId="6" borderId="9" xfId="4" applyNumberFormat="1" applyFont="1" applyFill="1" applyBorder="1" applyAlignment="1">
      <alignment horizontal="left" vertical="center"/>
    </xf>
    <xf numFmtId="180" fontId="7" fillId="6" borderId="14" xfId="4" applyNumberFormat="1" applyFont="1" applyFill="1" applyBorder="1" applyAlignment="1">
      <alignment horizontal="left" vertical="center"/>
    </xf>
    <xf numFmtId="178" fontId="19" fillId="6" borderId="4" xfId="4" applyNumberFormat="1" applyFont="1" applyFill="1" applyBorder="1" applyAlignment="1">
      <alignment horizontal="center" vertical="center"/>
    </xf>
    <xf numFmtId="178" fontId="19" fillId="6" borderId="4" xfId="4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left" vertical="center"/>
    </xf>
    <xf numFmtId="0" fontId="7" fillId="6" borderId="7" xfId="4" applyFont="1" applyFill="1" applyBorder="1" applyAlignment="1">
      <alignment horizontal="center" vertical="center" shrinkToFit="1"/>
    </xf>
    <xf numFmtId="180" fontId="7" fillId="6" borderId="8" xfId="4" applyNumberFormat="1" applyFont="1" applyFill="1" applyBorder="1" applyAlignment="1">
      <alignment horizontal="right" vertical="center"/>
    </xf>
    <xf numFmtId="49" fontId="7" fillId="6" borderId="0" xfId="4" applyNumberFormat="1" applyFont="1" applyFill="1" applyAlignment="1">
      <alignment horizontal="left" vertical="center"/>
    </xf>
    <xf numFmtId="180" fontId="7" fillId="6" borderId="18" xfId="4" applyNumberFormat="1" applyFont="1" applyFill="1" applyBorder="1" applyAlignment="1">
      <alignment horizontal="right" vertical="center"/>
    </xf>
    <xf numFmtId="49" fontId="7" fillId="6" borderId="12" xfId="4" applyNumberFormat="1" applyFont="1" applyFill="1" applyBorder="1" applyAlignment="1">
      <alignment horizontal="left" vertical="center"/>
    </xf>
    <xf numFmtId="177" fontId="19" fillId="6" borderId="7" xfId="4" applyNumberFormat="1" applyFont="1" applyFill="1" applyBorder="1" applyAlignment="1">
      <alignment horizontal="center" vertical="center"/>
    </xf>
    <xf numFmtId="0" fontId="19" fillId="6" borderId="7" xfId="4" applyFont="1" applyFill="1" applyBorder="1" applyAlignment="1">
      <alignment horizontal="center" vertical="center" shrinkToFit="1"/>
    </xf>
    <xf numFmtId="180" fontId="19" fillId="6" borderId="8" xfId="4" applyNumberFormat="1" applyFont="1" applyFill="1" applyBorder="1" applyAlignment="1">
      <alignment horizontal="right" vertical="center"/>
    </xf>
    <xf numFmtId="49" fontId="19" fillId="6" borderId="0" xfId="4" applyNumberFormat="1" applyFont="1" applyFill="1" applyAlignment="1">
      <alignment horizontal="left" vertical="center"/>
    </xf>
    <xf numFmtId="180" fontId="19" fillId="6" borderId="18" xfId="4" applyNumberFormat="1" applyFont="1" applyFill="1" applyBorder="1" applyAlignment="1">
      <alignment horizontal="right" vertical="center"/>
    </xf>
    <xf numFmtId="49" fontId="19" fillId="6" borderId="12" xfId="4" applyNumberFormat="1" applyFont="1" applyFill="1" applyBorder="1" applyAlignment="1">
      <alignment horizontal="left" vertical="center"/>
    </xf>
    <xf numFmtId="178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horizontal="center" vertical="center"/>
    </xf>
    <xf numFmtId="178" fontId="19" fillId="6" borderId="12" xfId="4" applyNumberFormat="1" applyFont="1" applyFill="1" applyBorder="1" applyAlignment="1">
      <alignment horizontal="center" vertical="center"/>
    </xf>
    <xf numFmtId="177" fontId="7" fillId="6" borderId="7" xfId="4" applyNumberFormat="1" applyFont="1" applyFill="1" applyBorder="1" applyAlignment="1">
      <alignment horizontal="center" vertical="center"/>
    </xf>
    <xf numFmtId="178" fontId="7" fillId="6" borderId="7" xfId="4" applyNumberFormat="1" applyFont="1" applyFill="1" applyBorder="1" applyAlignment="1">
      <alignment horizontal="center" vertical="center"/>
    </xf>
    <xf numFmtId="0" fontId="7" fillId="6" borderId="6" xfId="4" applyFont="1" applyFill="1" applyBorder="1" applyAlignment="1">
      <alignment horizontal="center" vertical="center" shrinkToFit="1"/>
    </xf>
    <xf numFmtId="180" fontId="7" fillId="6" borderId="5" xfId="4" applyNumberFormat="1" applyFont="1" applyFill="1" applyBorder="1" applyAlignment="1">
      <alignment horizontal="right" vertical="center"/>
    </xf>
    <xf numFmtId="49" fontId="7" fillId="6" borderId="11" xfId="4" applyNumberFormat="1" applyFont="1" applyFill="1" applyBorder="1" applyAlignment="1">
      <alignment horizontal="left" vertical="center"/>
    </xf>
    <xf numFmtId="180" fontId="7" fillId="6" borderId="17" xfId="4" applyNumberFormat="1" applyFont="1" applyFill="1" applyBorder="1" applyAlignment="1">
      <alignment horizontal="right" vertical="center"/>
    </xf>
    <xf numFmtId="49" fontId="7" fillId="6" borderId="13" xfId="4" applyNumberFormat="1" applyFont="1" applyFill="1" applyBorder="1" applyAlignment="1">
      <alignment horizontal="left" vertical="center"/>
    </xf>
    <xf numFmtId="177" fontId="19" fillId="6" borderId="5" xfId="4" applyNumberFormat="1" applyFont="1" applyFill="1" applyBorder="1" applyAlignment="1">
      <alignment horizontal="center" vertical="center"/>
    </xf>
    <xf numFmtId="0" fontId="19" fillId="6" borderId="6" xfId="4" applyFont="1" applyFill="1" applyBorder="1" applyAlignment="1">
      <alignment horizontal="center" vertical="center" shrinkToFit="1"/>
    </xf>
    <xf numFmtId="180" fontId="19" fillId="6" borderId="5" xfId="4" applyNumberFormat="1" applyFont="1" applyFill="1" applyBorder="1" applyAlignment="1">
      <alignment horizontal="right" vertical="center"/>
    </xf>
    <xf numFmtId="49" fontId="19" fillId="6" borderId="11" xfId="4" applyNumberFormat="1" applyFont="1" applyFill="1" applyBorder="1" applyAlignment="1">
      <alignment horizontal="left" vertical="center"/>
    </xf>
    <xf numFmtId="180" fontId="19" fillId="6" borderId="17" xfId="4" applyNumberFormat="1" applyFont="1" applyFill="1" applyBorder="1" applyAlignment="1">
      <alignment horizontal="right" vertical="center"/>
    </xf>
    <xf numFmtId="49" fontId="19" fillId="6" borderId="13" xfId="4" applyNumberFormat="1" applyFont="1" applyFill="1" applyBorder="1" applyAlignment="1">
      <alignment horizontal="left" vertical="center"/>
    </xf>
    <xf numFmtId="178" fontId="19" fillId="6" borderId="5" xfId="4" applyNumberFormat="1" applyFont="1" applyFill="1" applyBorder="1" applyAlignment="1">
      <alignment horizontal="center" vertical="center"/>
    </xf>
    <xf numFmtId="178" fontId="19" fillId="6" borderId="11" xfId="4" applyNumberFormat="1" applyFont="1" applyFill="1" applyBorder="1" applyAlignment="1">
      <alignment vertical="center"/>
    </xf>
    <xf numFmtId="178" fontId="19" fillId="6" borderId="6" xfId="4" applyNumberFormat="1" applyFont="1" applyFill="1" applyBorder="1" applyAlignment="1">
      <alignment vertical="center"/>
    </xf>
    <xf numFmtId="178" fontId="19" fillId="6" borderId="11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49" fontId="7" fillId="6" borderId="21" xfId="4" applyNumberFormat="1" applyFont="1" applyFill="1" applyBorder="1" applyAlignment="1">
      <alignment horizontal="left" vertical="center"/>
    </xf>
    <xf numFmtId="180" fontId="7" fillId="6" borderId="0" xfId="4" applyNumberFormat="1" applyFont="1" applyFill="1" applyAlignment="1">
      <alignment horizontal="right" vertical="center"/>
    </xf>
    <xf numFmtId="49" fontId="19" fillId="6" borderId="21" xfId="4" applyNumberFormat="1" applyFont="1" applyFill="1" applyBorder="1" applyAlignment="1">
      <alignment horizontal="left" vertical="center"/>
    </xf>
    <xf numFmtId="180" fontId="19" fillId="6" borderId="0" xfId="4" applyNumberFormat="1" applyFont="1" applyFill="1" applyAlignment="1">
      <alignment horizontal="right" vertical="center"/>
    </xf>
    <xf numFmtId="49" fontId="19" fillId="6" borderId="20" xfId="4" applyNumberFormat="1" applyFont="1" applyFill="1" applyBorder="1" applyAlignment="1">
      <alignment horizontal="left" vertical="center"/>
    </xf>
    <xf numFmtId="180" fontId="19" fillId="6" borderId="11" xfId="4" applyNumberFormat="1" applyFont="1" applyFill="1" applyBorder="1" applyAlignment="1">
      <alignment horizontal="right" vertical="center"/>
    </xf>
    <xf numFmtId="178" fontId="7" fillId="6" borderId="8" xfId="4" applyNumberFormat="1" applyFont="1" applyFill="1" applyBorder="1" applyAlignment="1">
      <alignment horizontal="center" vertical="center"/>
    </xf>
    <xf numFmtId="178" fontId="7" fillId="6" borderId="0" xfId="4" applyNumberFormat="1" applyFont="1" applyFill="1" applyAlignment="1">
      <alignment horizontal="center" vertical="center"/>
    </xf>
    <xf numFmtId="178" fontId="7" fillId="6" borderId="12" xfId="4" applyNumberFormat="1" applyFont="1" applyFill="1" applyBorder="1" applyAlignment="1">
      <alignment horizontal="center" vertical="center"/>
    </xf>
    <xf numFmtId="49" fontId="7" fillId="6" borderId="20" xfId="4" applyNumberFormat="1" applyFont="1" applyFill="1" applyBorder="1" applyAlignment="1">
      <alignment horizontal="left" vertical="center"/>
    </xf>
    <xf numFmtId="180" fontId="7" fillId="6" borderId="11" xfId="4" applyNumberFormat="1" applyFont="1" applyFill="1" applyBorder="1" applyAlignment="1">
      <alignment horizontal="right" vertical="center"/>
    </xf>
    <xf numFmtId="178" fontId="7" fillId="6" borderId="5" xfId="4" applyNumberFormat="1" applyFont="1" applyFill="1" applyBorder="1" applyAlignment="1">
      <alignment horizontal="center" vertical="center"/>
    </xf>
    <xf numFmtId="178" fontId="7" fillId="6" borderId="6" xfId="4" applyNumberFormat="1" applyFont="1" applyFill="1" applyBorder="1" applyAlignment="1">
      <alignment horizontal="center" vertical="center"/>
    </xf>
    <xf numFmtId="178" fontId="7" fillId="6" borderId="11" xfId="4" applyNumberFormat="1" applyFont="1" applyFill="1" applyBorder="1" applyAlignment="1">
      <alignment vertical="center"/>
    </xf>
    <xf numFmtId="178" fontId="7" fillId="6" borderId="6" xfId="4" applyNumberFormat="1" applyFont="1" applyFill="1" applyBorder="1" applyAlignment="1">
      <alignment vertical="center"/>
    </xf>
    <xf numFmtId="178" fontId="7" fillId="6" borderId="11" xfId="4" applyNumberFormat="1" applyFont="1" applyFill="1" applyBorder="1" applyAlignment="1">
      <alignment horizontal="center" vertical="center"/>
    </xf>
    <xf numFmtId="178" fontId="7" fillId="6" borderId="13" xfId="4" applyNumberFormat="1" applyFont="1" applyFill="1" applyBorder="1" applyAlignment="1">
      <alignment horizontal="center" vertical="center"/>
    </xf>
    <xf numFmtId="181" fontId="7" fillId="6" borderId="8" xfId="4" applyNumberFormat="1" applyFont="1" applyFill="1" applyBorder="1" applyAlignment="1">
      <alignment vertical="center"/>
    </xf>
    <xf numFmtId="181" fontId="7" fillId="6" borderId="0" xfId="4" applyNumberFormat="1" applyFont="1" applyFill="1" applyAlignment="1">
      <alignment vertical="center"/>
    </xf>
    <xf numFmtId="181" fontId="7" fillId="6" borderId="5" xfId="4" applyNumberFormat="1" applyFont="1" applyFill="1" applyBorder="1" applyAlignment="1">
      <alignment vertical="center"/>
    </xf>
    <xf numFmtId="181" fontId="7" fillId="6" borderId="11" xfId="4" applyNumberFormat="1" applyFont="1" applyFill="1" applyBorder="1" applyAlignment="1">
      <alignment vertical="center"/>
    </xf>
    <xf numFmtId="177" fontId="7" fillId="6" borderId="6" xfId="4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7" fontId="19" fillId="0" borderId="0" xfId="4" applyNumberFormat="1" applyFont="1" applyAlignment="1">
      <alignment horizontal="center" vertical="center"/>
    </xf>
    <xf numFmtId="0" fontId="19" fillId="0" borderId="0" xfId="4" applyFont="1" applyAlignment="1">
      <alignment horizontal="center" vertical="center" shrinkToFit="1"/>
    </xf>
    <xf numFmtId="178" fontId="19" fillId="0" borderId="0" xfId="4" quotePrefix="1" applyNumberFormat="1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178" fontId="9" fillId="8" borderId="7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178" fontId="7" fillId="0" borderId="7" xfId="4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3333FF"/>
      <color rgb="FFCCFFCC"/>
      <color rgb="FFCCFFFF"/>
      <color rgb="FFFFCCFF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36287</xdr:colOff>
      <xdr:row>38</xdr:row>
      <xdr:rowOff>127000</xdr:rowOff>
    </xdr:from>
    <xdr:to>
      <xdr:col>26</xdr:col>
      <xdr:colOff>819139</xdr:colOff>
      <xdr:row>47</xdr:row>
      <xdr:rowOff>56849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B0963DF5-5457-48A0-8EA7-2A8B3E4DB982}"/>
            </a:ext>
          </a:extLst>
        </xdr:cNvPr>
        <xdr:cNvSpPr txBox="1"/>
      </xdr:nvSpPr>
      <xdr:spPr>
        <a:xfrm>
          <a:off x="12110358" y="5506357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272143</xdr:colOff>
      <xdr:row>38</xdr:row>
      <xdr:rowOff>136072</xdr:rowOff>
    </xdr:from>
    <xdr:to>
      <xdr:col>26</xdr:col>
      <xdr:colOff>946138</xdr:colOff>
      <xdr:row>47</xdr:row>
      <xdr:rowOff>65921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17962684-E9FD-41F6-BD3C-099CCB11A0A6}"/>
            </a:ext>
          </a:extLst>
        </xdr:cNvPr>
        <xdr:cNvSpPr txBox="1"/>
      </xdr:nvSpPr>
      <xdr:spPr>
        <a:xfrm>
          <a:off x="11965214" y="5515429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136071</xdr:rowOff>
    </xdr:from>
    <xdr:to>
      <xdr:col>30</xdr:col>
      <xdr:colOff>846353</xdr:colOff>
      <xdr:row>47</xdr:row>
      <xdr:rowOff>65920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111C076-978D-428F-9B44-E06CF4446E20}"/>
            </a:ext>
          </a:extLst>
        </xdr:cNvPr>
        <xdr:cNvSpPr txBox="1"/>
      </xdr:nvSpPr>
      <xdr:spPr>
        <a:xfrm>
          <a:off x="12890500" y="5515428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154214</xdr:rowOff>
    </xdr:from>
    <xdr:to>
      <xdr:col>30</xdr:col>
      <xdr:colOff>846353</xdr:colOff>
      <xdr:row>47</xdr:row>
      <xdr:rowOff>84063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216660F-F3D4-48B1-9292-2BD4831BF24C}"/>
            </a:ext>
          </a:extLst>
        </xdr:cNvPr>
        <xdr:cNvSpPr txBox="1"/>
      </xdr:nvSpPr>
      <xdr:spPr>
        <a:xfrm>
          <a:off x="12890500" y="5533571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326119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2D6D2280-BDCB-424B-BB71-4DC6267549F4}"/>
            </a:ext>
          </a:extLst>
        </xdr:cNvPr>
        <xdr:cNvSpPr/>
      </xdr:nvSpPr>
      <xdr:spPr>
        <a:xfrm>
          <a:off x="0" y="200025"/>
          <a:ext cx="1021443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885B1210-EF5B-4D0C-8098-528F8998595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E212C87D-64C8-4B5A-9C19-6B4F9CAD00A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37F84A8C-B38D-4854-85D9-F7164E394AC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D331468-4F2D-4A33-9D93-D457E3787EF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A70FEAA-25F3-4062-9646-F27D259F059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2C3457D-CE09-4B70-8E64-D5538D1FE1A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A1B79C4-9DA4-4343-8913-891BAFD2678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56040E22-21D0-4A04-9B5B-9F9AA48258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D9F58842-BB11-4CC3-B4B8-5668C59300D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106EAB1E-08EE-4833-AB6C-1DD9BD548C4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BEA8692-0F52-4CA8-BAC4-87F696AEA80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77082239-2941-496C-A721-7FB083344A3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FED969A2-9475-4BB4-BA87-3BAE7C0B398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87A4FD88-2CCB-44EA-AFFD-F82BC6F573E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B15320C6-0219-4BFF-BE17-63C7931FE16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7167B44F-D188-49C3-A360-75605A558F1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D94D0EFD-01F4-4773-9DDB-4A862F3471C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8757DF7-759F-4145-988B-829C5DA7F25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FB910F6D-1EB2-49E7-BDDE-D1D351CA609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A501821B-D0A4-4602-A8B6-58A1B41FFDE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894CE56C-670E-4734-9CFF-0144432523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259B6CD-EF3F-49CD-A68B-06A569FF670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5445031A-E7BC-426B-A101-8A664904AE1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AB5BBF7B-04C4-4CD3-B3DF-3BD00BF144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3C382474-2732-463F-88CF-EE65D4220C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C64D8EDC-6F24-4D56-A895-F6B03A901E0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FFF43D51-4415-41D3-B33F-E65C737ADFB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DC779E35-8659-4CA2-8824-5108A115E1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6FB915E4-7A76-4FEB-8CE6-C3E9CD425F6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DBB6C0E6-1721-416E-BFC8-E1956F8E5C2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BCF3B2D7-40CF-4D0C-A1DD-1B2A29447F0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CF359DAF-AE4E-4279-84B7-643486248C2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7EB3B045-CBE5-4920-B96C-9B4046003F5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307DB82-AEC6-401F-A440-0FEF65A2A8D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F5ED2F80-AF74-4975-AFD0-DE681566F6B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505E5B1B-4182-41B8-AADD-7252DB914C5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8C25B2A9-5C6C-42B8-96D3-7049E1AF6B2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87F1156A-38FB-48E7-951F-A31F76D625C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3C8574F3-A72E-4BCF-AFB9-872C3D6CDD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B91E742B-FF78-43A0-810E-4BDBC82C8D2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7D0B38EF-A495-4A44-963E-8EB88E5EB57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5C832E6-6DB3-4D24-BC04-EB2758B9FC7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6B34E8C5-45CF-4FE8-8042-9130D868A87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3F5B82B7-4A65-4C67-B0A3-425DF23CFF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35341CB2-068E-4B6E-BCC3-8428C8BEE9D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5BEFCB67-65AC-4489-9FA1-B9D3292977E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5D3C2FDB-EADC-413F-87DF-DA67879BEC4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1FF5ED64-2AB7-4CC8-9B2C-011FC0CA118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3934C650-CD5D-49EB-A237-1F03BE33EDE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461A439E-7166-46F3-8F8D-404AA75DD65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AE063D82-8E8B-4C44-8F42-66C517DEBEA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CB69AB76-F768-4E5A-BBF2-F239198A2A1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40362A7-27F6-4684-BC6B-41E4EA86F4A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12AD2508-1884-4D12-A126-16E0E636D9F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3635AA1D-299F-4397-82A2-186D4C7F0F6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F3166AD7-7E19-4ACA-B1B6-1DB847E8ADB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D544177A-7DF8-4F11-9898-0FD86E9607A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CDF1235B-40E6-4AF1-A122-B7949C3765E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563F70E1-4789-4342-8FED-08F53B4EDC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DEDCE85-0132-4604-8497-B893D63517A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7FF98991-0B33-4361-84B7-68D05D493C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E180B20E-06E7-4E85-976D-6964FD47DD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C2394109-8957-4BE5-B689-278F5120977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84586AE-A593-4712-8D7B-B87FD3EDDB8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53B20CC7-F54A-4BE0-A067-CD2E485C64A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944D953-5373-4CEA-8B4D-3F2D9B4A02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E8BAABA9-352E-4AED-9E18-7581C1BD0AB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C8BB5DF6-13B9-4C5E-A651-2789C655AE4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722EF58E-ECE5-4B95-8DA7-55FC0E70337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67E1A217-704C-4BF7-9AFF-CBCFC8DD266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1E877DBD-CBFC-4783-B3C7-7EA6CF4F3DE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1A7D959A-BC9C-45B9-8FA6-71E9C187E0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A4A3E359-F489-4B56-8EB5-8B8C87304CC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14D48451-412C-47D2-95A3-E3085602FA8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EA3F99E9-1135-4907-BF5B-D490813E1C2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6D557199-E854-45E9-97B0-1B5B2C3261E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750EC6D7-F29C-43B0-AE60-07842461F11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7091A6CF-3526-4474-B620-DB1A58DECE5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3AC5C2A6-ED70-481A-9770-2CF6F2CFAAE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A4D9E555-2D7C-48B8-BBD3-4208A1C1B31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B59C7E16-D2FB-4B8D-8F6D-A9C82A5943F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66428D46-5B98-46A0-99BB-E59E987F77C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F4131859-B3CF-46C1-8C44-56BCC327E94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12350FB3-F911-41EC-A785-F3C10A15D92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33E30F13-E44F-4276-AE78-5792B034225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662ABEC5-B512-458D-80AB-29F86DC0833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64E0AEDB-3A35-4915-83E8-D9B97A56484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367E6DC4-12BE-48B9-94F4-0B2347050A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EC7C9BEC-6943-49BC-BD08-704988F6C4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3446FD94-84D4-40DC-8508-7552F368317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92FF4839-C676-4D20-BE7A-4C8A738F495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F1B83CEF-50AD-4FFD-BA6B-FE28F7B6DA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E9943B8B-D8C5-489B-8C38-70067947F2E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F8C277FC-C080-424A-9CD1-3EB43307DC4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39FABDD9-449A-42F1-9364-3C4F51A89D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308C755D-640F-43EA-B40E-AE75FAC7F0D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1FAECDF0-E86E-46EA-A664-E5D3950D8BB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B9DD1CB6-0DC7-4492-9E0B-2BB3A671A3D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6AAD6A71-4973-4E0A-AF35-93C1E21FA7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5323F393-C4CC-4E67-893A-6C95CE22C72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B191CFF1-1968-4E71-A3C0-6E8AB168102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17F0709A-88B3-40C2-B233-225B2B1AD1A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EBF18661-9CD1-4C69-BE6A-D8D8BDA2F1D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843D5706-23F9-48B8-869F-6A6A0ED36F8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902F32A9-88C4-4CFD-8A5F-82BFAAF6E76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78508F10-D599-4084-8AD6-6AFA53BC0DD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686C8DB6-70FD-4911-95FB-7F51055126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9EA84783-402A-4425-AC7F-1F821AF1A16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54393A22-AF7E-4E91-85F2-93B92C5776E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521CB682-94B7-4073-BCBC-2BA9038BA93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FE8D3F71-1721-4EC7-A89C-A465C3100DE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BFE21C72-8537-4285-A54F-1E80267F247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8A7D3EB2-1D66-40CE-9985-2B13E6EFB3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E506FB80-1D4E-4996-9E53-6616FD1AD66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39C01680-4CC6-4C0C-9AE8-CDCCFBF0662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BC381EFD-7974-49EA-AE39-D1C613477C9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1599DE8A-F856-40FE-84AF-69D861F050C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3C817A45-8682-4396-993E-35293E15788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531F3D5E-F25B-46D4-872C-F6FED9AF869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C6C37323-6A0E-430E-BAFE-7120F7E1A9E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B83D5FB5-9B93-4A10-BEDF-6E0B6FCEBB3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7BD6D575-646B-4AF1-B1FE-68473A88B24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31B859C9-76AD-47D7-94E6-E47A5EF59B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88D262B1-8047-47B7-BA5F-A74F88D307D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2061DC54-048B-44B7-B5A2-17820FE91AC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BA96416A-018B-4288-B993-A9D00C8089D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C0ADB08F-E30B-45D0-9DF2-9D2FE0674D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BB58B944-E39D-4351-AD6D-C9F6E99C6AD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791D8DFC-655C-4591-AA1C-5295A6CBF5B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A4AE14AE-F75D-45CA-9C61-E285D614029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5C025F72-1EFC-440B-A053-D276DAF420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F28B8A4A-9293-4D49-BEED-DCAB4727379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80B5D1E8-6900-478E-AECA-FBAF21502BC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6340FD78-FAB3-4501-9A4A-7603C06A4AB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BAC47F56-86B4-47E4-8B7C-4FAFAB2FA3F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A105AFD6-6172-418E-AD96-8A898E11CCB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23718833-E031-465D-84B6-4F50A811998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C6505882-6AED-4220-B3D4-AB9C9FC20C8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4255A9F6-79EB-42EA-88DC-68C29BA2A60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E2903E31-2DA5-418F-810A-40DE44AE807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F0DF79D5-9B1C-4285-B8F3-605B2B2BA43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68EAE99D-3545-42A1-92D1-6B228332D3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8E7AFAF3-AFC3-4724-B689-FF8EDCD9C28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C9E0C0FA-D4FB-4F85-BEE6-625E74C0EE3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9F5BABF1-6E78-4A60-A992-E4C24FB8734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47BEBD55-9DD3-4218-ABEE-73355985653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8B7124ED-D67D-465B-839C-72C8F52A82E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1D03397B-B8E1-4CC4-B61A-8F4DF624D8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80DECC3E-D16C-4987-A9F0-824755FCEBB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29C0D9A9-49F8-4E7C-9578-80D03CFF86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203D1516-B809-4F86-B6E6-38DDA473FEE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4D21C927-F248-4294-B291-B65146D8B8C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8C030A4A-18C7-43FA-8EF8-873987605A4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3EE44CD6-B6ED-4FF6-8F90-2E2D0BDD1FB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BA74B966-249D-4AFA-845E-5DE6C93D41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7593E8E2-F459-45C1-82D3-08A9B4411CA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86B9794C-9D89-4DDA-ADF1-B284D7DD03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C73737EA-31AC-4927-A402-E2B382C8EB0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A50060D8-FA31-4702-B543-608857829A6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456ECB4A-919F-49CE-B9C7-4B9181D84BC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3D0E6318-F919-4748-95DE-53BE0B3F1B3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FC1D4202-A134-4E92-94C6-0AACAF937A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C7D8E87B-FF64-4F1F-B147-CD9D0214888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FE36C601-7B9E-4123-A574-08CBDCB584E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CB34BA6A-CA5E-4453-9401-D6A4D4D4C4C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32E8CF9F-538D-4090-B98D-AA8E394D2CE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207AF3B6-4B30-4DD8-A99F-E8B29A3825D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87ABD2F1-F5EC-4AF2-A11F-86E16E0C42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6290DB8A-1F49-485D-A2E7-7C053333214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6F24BDB3-B194-4D66-A90E-A579FF47C33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A3D0F58A-92BD-4377-93C4-C1823E40556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9E36AEEE-3E0F-40A7-A0BB-6846922C95D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2D916ED9-A588-46A4-8687-E0D9FC8CCF4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C1D2C074-6212-4137-B70D-25DC0E9883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96A8C43D-A17A-4EC0-8B83-EAF5D59A03F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1BEE8690-DBEF-46CC-AA8C-9ECF20A7687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9464C89D-329F-4917-B021-2819F0C6034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D68392A5-9148-40AF-8314-C7473770154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2D42F02A-1996-4140-B1CB-D8E86149D7A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5B9335A7-E276-414D-88E9-4B0FD8DCDCA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5C6C6004-0694-44C5-A9CE-5230B25C3FE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54D8FD89-88A8-450D-B065-D3AC48964B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3D63FD9B-FFD7-440F-B459-4C33F6BAEC3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330E7DEE-F7EF-4B35-99B1-748D22C95D7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4D1EF1F1-C42E-4B1E-A3A7-7EAD8C9CE60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9E7BA09C-4D47-4F79-A467-F7FFE23017B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494EA927-D251-4788-99CF-3BF726FDC69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6C8F38B-CFD9-424D-94D0-0034E202D1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A764E59E-A07C-4A91-9FEB-F128966C2FE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B568445-8A71-475E-A835-56425D65DC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6DE1AFA5-6A70-4033-8BCE-52C6BF2FCA8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E4B041B5-F462-4DAB-800F-D4EBB176ACF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90BDBB6D-CE4F-4F4A-B6C1-3A7D314971E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AD93B705-E678-4492-8D23-E67BD61D4E5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F737819C-6CAD-4D2A-8A94-6186B340242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350B3CCB-A851-4471-82EA-C3AE6930C50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75C8A8CF-0D54-4D3D-AAE6-5A317F6B566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9906FA27-7FA5-4FA1-820A-EF8310E5637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7CE3A04D-1253-4095-8449-007AA3AB949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CC0765EC-95EB-40E1-8769-02D1BE8BE1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535646F-4B4A-4AF0-AF96-B86255E694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F155865A-6441-4CE2-8D71-832EF9A9FC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FF96B498-15B7-413C-AA39-4BDD12C9276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6722C9B7-4B7D-42FB-8E6A-E2A739AA0AB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FFD2213C-8BB5-40D5-B1D6-AE7098E6C51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B4D77A58-7A05-4C52-9318-9405564144B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A2FBF810-0369-4F13-BE44-61DF3A9A178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778B2F12-0866-4D52-B067-CEDD4A150DD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A176C2FA-5C14-4E70-87B4-C721AEEE1D9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AE569FFC-C559-4F65-A26B-2A62760BE1C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132C4F57-037A-4D3B-A30A-26199438AF0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87F8BAA8-B43C-4880-9616-9A7F9E27E66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D85BDD59-9BCF-4B5D-BE76-7F87259BA3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550CD29C-550E-489B-8660-1F91D6B8E84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8DB3EB55-F763-4810-BF84-4435CB59CFF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7EEF29C7-4FD6-423C-B103-DD30E478C63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D3FDF6C6-229D-4A82-B38D-6FBA69B0270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D3151C88-BBAC-4F18-8625-02E5657F51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CFE6075C-8309-4397-ACD3-BA6C03E85A5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5F70CF40-B43A-4B71-9B5F-E73E39FD607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F25F19FC-D8FB-4DC6-85E7-85917CCBE00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788F3BC4-80A0-4003-BC60-0142D727B4E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C4BB2BFA-812D-41C2-BB96-6ED4BEFD390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94F41F66-9F0A-4239-BFF7-D5DDD741B7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F6B42890-E97A-448F-AB14-0A354A55679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2E69A67B-B900-43F3-87E7-547CF23A447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1C058135-DAE0-4D00-AEC7-3AD07D5B714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18B96111-DCDA-443F-A1B7-6F5958C1081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94904663-16F7-4475-8A0C-BE34E9BEB05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9A5CDF91-43D4-4DF1-A5FF-E343E228DF6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E4040E83-A66B-4111-9B2E-96E2DF8DCEC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421ACBD9-994E-4A5E-9F58-8B072333564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D929CA94-1F6E-44C2-BA88-DFCA1641E80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313FF47D-77D7-45BB-831D-EAF124A8869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2E528659-558E-4890-849C-7D3634498A1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2E5147C3-2D40-4B18-880F-75CCDB586E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49FEAC24-486F-4E1F-8C8E-825D48B64A0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5586FC42-934F-40CD-ADEB-EE3EBB74F46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B8203F4E-ED11-44BF-8FF2-928A041990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6BA0AF3-B547-4BCA-82E8-1611BC420B1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CE4BFA6E-723F-4367-9BB4-A69D09C1947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82B4ADCC-8CDE-4775-AE95-6060AD706C1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234E28B1-DB73-4232-8D1D-3DA8D150F60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D56B7B4F-A8B4-4725-808F-705D966EEA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185FDDCB-7EC2-4BFF-927C-9EE5E249B89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AA7AB3C-7594-4BB0-AA4A-3C271EC5478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1F93F02D-D61F-478D-B979-8AF5C095377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490343D0-8919-4F44-AFF3-70C4E74A311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6BB64302-884F-4D3C-A893-3A927ECA1BD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86869895-E7C8-4559-A9D7-C17437D2709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BA235967-7D14-4C83-9103-4CDF41E4C01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FAD5E0DB-8617-4612-88AF-B9F48BFA7B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639172E4-B8D0-496B-B013-1FD559564D7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8079516-CDF9-4985-A9EC-398300CD169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DDD977E-1F2B-411F-B97B-6D2D920652A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C437EAB4-E5A8-42DC-A174-9BEBB72A889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B5F76ACE-7FC4-46F4-9D4A-6BE858BC89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9A0354A0-D874-439B-AE49-E79B80A753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EE2BE2F3-90F6-4C13-9AB6-37AB8FB8116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D767D1E3-71C9-4F40-ACD8-F09F7592E7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2188A073-E12C-4B5F-A614-334FCDCC5CF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7C24E67B-FF7A-453D-8D58-8DF9564B52F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A3F3DD44-DA9F-493D-8DD0-4E0D091C0A6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F7AE9B95-CA24-43B7-A5BC-842565036A6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CCBEF6C6-BD25-4A73-8F9A-4C4E58EB96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3A65C2FA-4C99-42AB-A37B-F7BA25D66B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B1F307FE-10B3-4A1A-88AD-74FE7E0ACF9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3F6337B3-F041-40BC-889F-3693323858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2A8D337-8299-455C-8896-C595BF51BF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E9E021ED-8444-44F1-B2E6-CCDF136EE5F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C7D74E29-45FF-45F7-8799-EEA6E80B0BD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5C667117-596E-437D-93BB-2A8DAA6AB3D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44AC3921-39CC-4919-BAC9-8ADC787BFCE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3373E8A0-299E-408A-B284-CD7EA254A82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4B610E21-93C2-46D2-B762-6C1C161A24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DCD66A2F-C988-4346-AFE6-D86DAE3C90A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11665069-24C2-48AF-B07C-C4A81DECA78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C1F371F1-E49E-421B-9137-CD4D1639CE9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155A0C34-8588-4803-AFDE-4F9FAA2C14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8217C226-6A8A-421C-89E5-F708E50093F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6EA0881B-D991-4DA7-903A-B2C53E82B87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E8537EF-85BA-41DC-BD48-A278F68499B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DD95F477-29F9-44CC-9910-105392FB5BD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303187DB-CC91-4E57-B59A-70CEBCC0A00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7BBBF7A1-9338-43AE-A838-B668DA367C4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728B6AAF-FC48-4C8C-BFCA-B122BE4367E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B49334AC-5A02-438B-9ABA-EDBCFD74A1F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3FDFB37-5023-42ED-85AC-5BF8E6FACFE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2BDEA867-7EDA-4138-91BD-1BFC504C977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39484142-AB1C-48E3-8B48-FE686581194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6B835B78-EB92-46BA-A310-8F735FF9B4C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53B46158-23C5-4923-A91F-BE02DD44A00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76EFA984-5368-448C-B46B-E6CEA3E8C23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3DF0551B-B5BD-4A52-A180-249ABDECC2C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82A0C09B-FF32-495E-B5D2-002E198F552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E4E34BD4-E056-4AE1-A4A5-A8A29AEBAE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D74952C9-AC1F-4F5F-AA7A-877CCA14206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8E3902B-0D8D-4E15-9CBC-93C130229FC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F0CBC94C-A6DE-47A5-8845-724EBE7A28F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B0D200B-4D6E-4311-B78D-A0ED4476952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B4AE54A1-CA59-4CE1-B989-135E46DC01A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3B2E0675-17FD-4BC7-A7D8-FD75A018E45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667A2B9B-3F41-49DC-935D-770CA291CA6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3825C112-EAC9-4A4B-BC71-781945B7C3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678E3977-2448-444E-A5E4-0F754A14F1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B72F0231-CE35-44A6-99A8-E69C98254C7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881439C4-6563-4738-918E-6F990FF6259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A3A59A34-6DCC-49A0-94B7-52CC0B97A2B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FAD5EC82-20AB-4BC6-8663-E117EAD9F29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22E35E88-ED94-498B-A5CB-8EE68F9429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B41694B7-CA06-43ED-9CFE-EA7A3C149E1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5DC44293-2277-4F84-AA08-BF8733F8411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272EE6F1-AB44-4993-A1CE-CB361F18DE8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C8F0F753-80F4-4222-A108-F5147D834B1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BCB455EF-7F2E-4F22-89B4-964431880F8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F8F29375-7410-40B2-9649-0CA28B5CD00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3F26DD1D-369F-4513-A05D-5D24320DFEA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3C78DB59-0E22-4861-A4F8-ABAFF4EE8B8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C99DBCAE-4D22-4EF0-B375-0801925926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CE1EA844-B6D7-446A-BCB7-447AF9359D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45045973-12F8-440C-9399-D39AB68086B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1F6CDEBE-B8E4-461A-9258-D1E0DE0C0B0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BF0EC119-93BB-48AC-866D-F2EAB3B7205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1C5726DC-BBA9-45CD-9B23-3A56D6DDA67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EF5040D2-5597-4A65-955F-42BBE2E136B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D88101CC-A37E-482C-BF1D-8986E5E0CBC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6CDC26B8-4D7A-4A1A-A4C4-4A991828C0B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6CE68361-1276-4B59-B47B-B57314B491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EC3B617E-F167-448E-AB4C-AA32F85079F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19F773AE-F020-4171-AFC2-58813EA710B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AD80DFD-ADCB-4B3F-89D3-399DCE3B2A1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A349A22A-68B4-4E65-BB7D-7CB39B1B252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1DADA816-F0B3-4414-AC6E-53B2B6013C6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EF18D430-2B9A-4421-909E-D6D7AEDC5A3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8DA1E76E-D147-4960-88C9-C61BAAF412D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75D60C69-8449-4CFC-B728-F8E31C2530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C5093CB9-99B8-490F-B953-0970CE9E0E7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A0D352CF-4DCB-4AC2-89E1-F43BB9F5F06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62E8D397-0F2F-493F-B63E-DFE2F13B22D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9222E1E3-F3CC-4A1D-820F-390D99CB3AF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54DCF1A2-B3AB-4306-AC8B-CFA130D964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6A8A0121-B50B-4E4D-91C0-BC26331417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30641D07-40B5-47EE-B50F-B5EFE3FABC5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66136E3F-3552-45FA-A1FF-724C7AC7D38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E2C90471-064C-41A0-A0A6-764072BF8C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5360C050-F84A-4008-B6C6-B187BE32B8E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C1A27611-9192-42BC-A9A8-60B6DF80250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3F1E3B52-3F56-4CB3-8EAD-1667837D052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D3FD20E-14E6-4166-A158-8207ACA4E93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50E20814-6986-4770-BF09-36E94D12D83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D7FD1FAE-F084-48D1-8FF4-544E0DE7D66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F47ED4AE-FBF2-4E11-943D-4C6B1320984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5964EC16-DC4B-4461-845D-91239B355B1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B7D0341-589B-4196-9691-B587EAFBBA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18385FEE-32BC-44A9-B17F-23073E921FC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F8927CF7-DECE-497D-9975-82B42A993B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E39FD56F-BE4B-46C6-8821-9EBB16D56CB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A0F0F90E-1F24-41A0-9B3E-2AA5CAABFC1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59B3B1F2-E874-42CA-99CF-0AD0A0EA365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1C48A8AE-1C05-4BBF-9C41-A766AED4517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47C3399C-154D-40D5-8B99-ED720DD0773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F0935EE1-C3B9-473E-B5E5-3490F2CE35F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16C626AD-5520-465C-A6DF-239C7A34CB1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939F927A-D860-4403-B4AF-5583F6D763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3F047EA9-7CF1-43AD-BBD2-E3470FC326C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4D7C991A-A1C3-49BF-84A4-E22587F841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385E6802-E007-4761-BAF7-3D7A964DF79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12372B4F-1225-4233-BD15-56C1BBBA442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AEC0DAAD-7630-4A0A-9524-B75006BC0B1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44CD4517-8701-461A-B910-EA7997D7826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A2896618-8FDB-499A-A4B8-2D05FC71FE9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8346AE7-244E-4A59-B004-3586E88E740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D6ED1256-6757-4D58-BCB6-1B96F136D2D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6ABE6743-5DE4-43D6-A190-A25EFD8E599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46204EF4-E0AE-4009-B1FD-CF7FCF187A3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8E677786-81AE-4466-ACE8-FC29E2A220C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31A9CF8F-E785-4E3E-AF5F-3AA5B5E2F56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D04EC709-A835-4193-90C4-6FBB7B38BEB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53FE16E2-F8FF-42D2-8B8F-4F3AC858DB9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14E4EBB5-2087-4DF4-BD4B-5ADEEAB6DFE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60FC8270-0A67-4C02-8FDE-AB76EEF835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B05C8BB1-B375-41F5-8EBB-5EC0622C598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55A0FF55-36D1-4492-BA45-6DE48A51139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99DF0567-ED26-42C5-AB47-8C4009B1E50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A8BCBB0-71E5-411D-80D9-4E7E5DC99A3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8A7D9217-DD25-47C1-BDF8-B7E22BF6F6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AE2A0EB1-07B2-404C-84C8-A01FBF20E85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B589633D-4A50-439D-B581-FAE88880D8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FE7A8F96-EBB3-47B9-B309-DB54FC56D8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4039C0CA-7648-4E01-973F-19D88DB8BA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918A1D90-A44D-4943-80A9-D0FB1CD3703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9805665B-7900-438C-9CB2-FB8F6EE8601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81248091-8A64-46FB-AD56-938EA272EBA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AB13754-0E4F-4714-8087-70E22B3EC4E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C12D9472-CFCA-49A5-B5D2-54B6E1F7CC1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6C711BB2-8D8F-4A22-92BE-5DC555F4EC1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247421DA-6D76-49B8-97E7-820C0AAB47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4627E7CA-D3B6-434C-AAA3-B3C605B0190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F0E4484A-8957-4705-9E57-9DEE93D8E1F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5C92D207-1601-4851-BBBC-A7D76F56920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1CF278EE-7E98-4AC7-89E7-FA4E4D37419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55CA8FC4-632F-45D9-8E3C-F21CB17CD75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87E6C907-9AB7-4370-B4DB-80FE8F89128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D38EBFD1-F6AC-4107-B00D-90B805794E7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D3994BE8-21EB-4234-90F1-F1C24D071A8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5675F777-E8B0-4112-99FE-9A80B6BEB33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D3A3A5CB-941A-43FE-9496-68A063DB54E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89DAEB8C-2ADC-4CD3-8589-51A12376B0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8CFC1919-A001-46E5-BEC4-B3DC6EA1376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94CB4C0E-2CFC-4B77-BC4E-BC92A030021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53BD5D1-86F8-4F66-8203-FA1451C801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5F905A09-609F-4C0F-8445-77324D5823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FBB22B03-D0F1-4EB5-BB67-797E449A486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105AFA24-3777-449A-838E-9A7EA47BED0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3C6F0CE9-00AE-4AF6-8137-EB86B579FEF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8E2E76AA-FC2F-48F6-98D7-FDB073097D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52C53243-8228-4C3C-B5CE-141CD2D1919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376D27E6-8EA5-4126-A1DE-B0058797D0C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2BE260F7-E763-4CF2-A150-E6B5B6E3B7E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3D3B05CA-39E2-4E7F-B2FC-A961AB08F92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3D5334BC-4E76-44A9-851A-F72B36C614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DC8229DD-DDE1-4AF1-991D-7C0DB926C0D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BCFF397D-735B-492F-B975-F0C733462F3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28266FEC-91FA-4336-9E80-7F98A7087F7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507B6393-90EA-467B-87CE-65269F45FE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2651A2CB-6E75-4441-ADDA-B169D38D30A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A73CCB8A-6E49-4796-AA80-4F652F04CA5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B95BB1C9-ED6C-49F7-A446-D7A7908BCA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97A1753A-0D4A-4540-8C40-F6BD982E258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A284BE4C-DFD6-4211-A3BA-5689F458DB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8ECE6CA4-387B-445C-8078-5116E42C683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F7F9A7CE-7C2E-4DEE-9AA1-CF293332B32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1C9E52DC-EB15-434F-BCA2-3827BBCCB68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B4FCA6A4-77BF-4166-AE0E-9BEA377AB0A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3FE7B58B-01D4-4DAB-B302-A9B689ABCF0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F2A331E-E2D1-4BB9-9874-AF7FD1632BB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DD537630-0664-42C9-A2E5-A6D8334BBD3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98DAFB38-2E1E-4AAD-BA70-AD1C193E7A4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D9660C09-8155-4475-9AD0-AF483970550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FFE3DFF-A7FA-433E-8D3C-5B02230787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922EABB5-173E-43AB-8431-3878927D39F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43E281BD-01CE-4398-A338-842E132CBF4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17AF4C66-D174-4837-885C-C9A79CB4C70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493BCD38-201A-455F-B11B-5EF44AAF7D3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7BF11766-F926-4A0D-9DC8-5F53437C840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87F3D114-8A64-4E2B-9EAC-563D01C9B1E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E89EECAD-FF23-4BAA-8888-217613577C3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DF403BBC-982D-4756-AA5E-1725B763CB3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3486F239-18A1-498B-8740-4F05A25128D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A3769FE6-3014-4963-BAB0-4C0E257F68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C707A939-D8F5-418E-8DDF-679888F345E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691864AF-F7B9-44E5-9DEB-68EE3E07427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A122A892-C883-4DF1-85CB-A31996874DF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AFED3756-A6A0-4297-BA0E-53793DBAF9D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2FEAF212-DF2B-4DED-A073-1CE32B1553B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88FA165-8278-42B7-B7D8-2AAF6721788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5A4E1DDF-0FDB-4947-B36F-69FDA893AD7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2A4928A6-1B5F-489D-A908-E8B9AB0D9AB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20CDD1E9-FDB3-4641-AAB3-493405C231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67545F3A-9528-429A-9EC0-72FDF5531F5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A70DD045-9069-4B29-84DA-24789B1CED1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3D476A6A-2E0C-4893-95A2-FCF6032C614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BCA1D6A9-9DF1-4D64-848D-2183CDECD5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5535CEF-84F5-437D-9543-893E6331F98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15697BCD-2903-4A6D-930E-2B8E00C7121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EC4640A7-EAF8-4E70-9657-D3B4BFD5437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D87F1FD1-FE5C-4846-B9F1-3F18EB16842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F61458D5-EDEB-41E4-97E3-909B13EBA4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5B62C8B5-7D84-4CBA-88C8-E58EC46F03A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F0FF4A37-E26C-4D2C-841C-F5786BDE6BF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6AA695E5-89E0-4614-BB97-C2D82448C32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1BDBD3CD-0111-4660-B5F2-2153869A627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AA82E6BA-C1BA-4ABA-9A94-2943EFCF518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9E19BCCC-EFDA-40CF-8BEA-E978EFDAF4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5D61F1C9-E3B7-48F8-BA3E-7071FDC4C06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4DE561D4-BD48-4014-B59E-7BF582E43B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7A27B826-A908-4098-B16A-0E86C17DBD7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6A6588A4-C275-4F71-93E5-5FFC0B9BC7F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D3F81CB7-577B-4F20-996C-1F6BF82305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25E1D5CF-38D3-4963-B6EB-A45755BEBD8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CB5FC592-9364-41AA-8915-E5B9636F22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D4C0DC82-54C3-498C-BF31-7E1941D014B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D75A8182-ECA9-4DA7-AB5B-65258BD2A72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61B9D516-C1D2-47A8-AF7E-6BD93C66F74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5370234E-9E5A-4719-8A6D-0D4AC69521F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5B26400F-B349-4731-AFEB-EE4F65550C1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6DAFD013-1563-4DD5-9EDE-255606BFB67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3549C6C4-4D5B-4543-85CF-C16A889274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2D5D3050-FCA8-4393-9C0F-537EB7DEDDF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AB9E9E4B-34F0-49FB-965F-586192BA09E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9AA0E6BD-6AF3-4F1C-9443-11691084878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4934E169-7658-4DDD-98FB-F92FDC168B2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14479FA4-CDE0-42EE-9F2D-31E4F2CA824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C0B31F27-051C-4AB5-B50A-6C518F8EAA4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DA0AEFE0-A0EA-4FF5-BED4-31D3D051FAA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186664AF-28C2-4805-91DD-59CF2853F5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5867744C-B55D-4C65-8EAF-D16CF3156A6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24C17660-EF74-4797-9FFD-3AE46636F92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84966990-0986-46BB-89A0-AA099C8A348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FEBF3BA5-2592-470B-AD91-C38218CA4C3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AEC68379-3B21-4CE6-8FD6-26EC638743A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54627983-C1F7-414B-BFF6-FC5A37352FF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6CA3A517-45C8-43C0-A77B-10963D1CA9C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B46FF7BE-5330-4949-811F-308B537A2FD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1A46622F-9114-4EC0-8E04-181F892449C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414DCAC2-E69B-4948-BEE5-243D76BAFC1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404FA16-44BA-486A-8914-935EC0C1686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A100DB7-4A2D-4C2B-AAEA-BE9A79F4DE7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97B4E295-9AA1-4348-A326-E2C0FA1A59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607FDE1D-8A0B-4468-874B-7CED232B4B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5AFC98B8-6EF5-43FF-904E-4386375D0D3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40B9F161-51C9-4BE9-9BC9-66DF08A5A5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79FA9824-C045-42C5-8D5B-1F88A4FAF15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6ABF13ED-FF4A-4F0B-9A0D-952AE06CEB5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58BC0438-56E7-4265-B12F-10F2E1C8F0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EBFD2BBE-0A70-4270-9EE3-1669694E957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B86ABDA5-3D28-4DF5-BFCE-DAFECD61040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F3E25E16-34F0-470C-BE28-71704C3622B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9E25C366-BB1E-4DA4-BE19-3345AAB86B9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FFE94DDE-53B8-42B2-9E06-AF534C820B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58060FB8-5995-4602-A19A-AC0F8CF511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C365C166-2220-4260-888A-C5AE0E762DA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D7F48346-EDBB-4855-AB39-B2E887B28D9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9815253A-25BB-43A2-BCA9-68AC84D4AA2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A6A6D412-BDF0-48FB-A4A0-A4C094EAEC4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2A49D8DF-293B-40D0-84EF-1656E17A6CA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B2304895-3F07-4D99-A07D-A7B2D1914CB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2291F8C7-D209-4BA5-B4E7-A3DA9C00947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9D98FF55-B023-4617-91E5-E8950A01A79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DDC9C275-7B54-456B-9FAB-1598270078B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C64DD09B-0369-4CFA-8CF4-9E16ABDD9D0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A5ABDAB9-9802-4FE6-9D13-3BD208C6E9C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9167CCE5-BB7E-4448-AEA4-18336EC80A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BCB50DC6-49DC-4EEB-939B-A24ACE02641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F3F8A5D4-39F9-4F6A-BE14-19D37EC4267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19DBD5A0-E634-4798-9CA1-7CE117C61CA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5BE45272-E1A6-48DA-BD3B-69C3C5A62A0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CD01DD4-9ED0-4EE0-8003-30F91F61C7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AE8CC4C4-EC2C-45DA-9CB3-12C4C7A4EDC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23C40367-7567-47B6-9BB0-5434FCBE56C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3725B90E-A157-4632-9C9C-858EA6035A2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240B9A9F-D011-4981-920D-B64F1BBDB68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F7327F19-A500-465B-8D24-DBE56B38BC7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982DF4E3-7F9F-4B44-82E6-0864B2A6029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CDFF8C67-9A6F-48B7-92DD-4C5CD583822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61985097-3B16-45CE-BB29-6550D7502F9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2972CE3C-A41A-4ADD-9934-B699D181A4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D415A43F-9B15-4F01-AD6E-93850AC8CD3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A17A60C-55D5-466C-A32D-B1C923EBCB1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E95CE5B8-0BFD-4741-93D7-A1325F1B97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6C7EDE41-656B-4C80-857F-F221D8CC6AD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B9AC583-3C96-4E5F-9DB9-74FE2B8B78A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AB9CCF7B-92E3-4BB8-B78E-784F14A6531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A858BA69-663A-4A0A-9BD1-2670790C057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49330002-870D-4FEB-9129-7BA1FD596C8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9BA8D492-0C76-4A53-9952-1ED6D9C50A6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6D064DC9-8CCB-4374-8AA3-56BAF83B59C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7D38EFF4-D21E-45FA-ADCD-B7949B21C27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2D019842-74CF-4739-8969-FCB6F71C1D9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3DDB74FE-2E69-41A7-822E-A63756F1135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57F53025-2538-4EC4-B46C-B2562842293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BB6D95D3-038D-4E51-9C05-0E39D15D755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6B682690-39EB-4F54-BF80-44AFEE014A5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32098D17-EB25-477C-8149-BCDB8E9D823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91ECD892-192F-4E20-9320-05C506009CB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85E9C56F-6AD9-4B13-BAA9-57D5AFE8F1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EC0C733D-88A2-4AFB-A684-A5884D6F3B8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443555A5-AD21-46B9-88BE-D8E4C8A3249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CF8F3DD7-32CD-4881-9BC0-093C191FB78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A3143962-0CD7-4D41-B139-6E42F0A8F1C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665F85D9-D11E-4ACA-ACDC-EFA548B009B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21D55E97-7A68-43D6-B47A-EF2BB8FF826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1F89785F-C2FB-42A8-92C8-803BC92380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565B812A-7578-4B45-A114-7CE902A31FC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1A8BB7F8-9E35-401D-B9C2-66547137A2C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99EADABA-FF03-4D64-9F70-F74C527BB47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1EC2A761-70A1-49AE-8231-87260E8917B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A4C75F37-B80A-46A3-A63A-392FFF29744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C68135CA-60D6-48C0-AD1A-2AEAB631C2E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B9BA666D-6F0F-4026-9F75-4BEE3FE75FE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18B08EBB-C1E2-4A0D-A6CB-278753D86A5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4F0614A7-833E-4B9A-8524-63A28C25A76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548FD643-7189-411A-B3E8-4495CBCB6C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4714559A-C1FB-4641-AAE2-97FE08F9E8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317D52E0-0393-4EB1-B3E7-420F2EE476F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9E6AD5D0-6ACA-4270-9D72-3080D7EAAA8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F40BA819-FA47-4AE0-A389-FA31C2CBA95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453DA1E2-FB00-4494-8480-BA2B74AA01A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6BEDEF66-FDB2-4091-B0CB-4D7130161D2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89408B25-DEAB-4E3D-80F4-4131A76F1D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FC5F322C-495D-416F-AAD2-E0CF0D20237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F166C135-CF84-4B52-B08B-5D646FBC47E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F848B029-26A1-4E9F-A990-76865C2CD37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18FA147-55B3-4D06-829C-B2246A10DBD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C9068BF6-A3A2-4E6E-B3B9-8E399D57F4F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476F6809-0989-40D4-8E37-3F2042DE595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8279CE79-F891-4DC2-9C81-D586316CB5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E0252B1F-6B14-46A8-A794-773E9ECEDD2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278B32C0-C78C-43C1-A80D-ED4F71F4311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650FC088-BE0B-4837-8119-88F38FAB00C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57A90D35-2563-46C3-9B66-43DBBD310BC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DCAD83D8-74B7-4D07-86CC-D8571DFE5E4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A0D370E3-3AD7-4D4C-A561-C3F30D2E840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4140B74E-277B-463B-95E4-64CDE1E1EF1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71D8B9CD-0C96-4780-977C-72D761CA62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FD6A7464-72A6-49B0-823D-5B7EE7A66E1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AA610B94-1087-4247-9210-061656ED16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6498559B-8BA0-4582-B066-51074A75338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4218D6DF-C927-4269-B49A-98A270F0B35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38F67295-1A60-4D0A-AF88-2065A031945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AC5CB99D-9942-4498-8429-F07F4FF6BCA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66B5E752-D4E2-4D39-9786-768027C2B1B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B95FBB50-9279-43FE-A12C-93E208EA3C4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928C0739-9015-4918-A5E0-9561CF392CB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59FABA72-E0CF-4448-94E9-0A5242BF573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4CA6DD1C-13D1-4B94-9BF6-01A61CFCCBB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9FC4658D-9293-4A3E-8089-1E9F262074A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ADD9B997-7202-4FFA-9E2B-C1583B83060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B55A8EC8-AF02-43C6-862E-710C1450F5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F6205951-DF23-4A9F-8550-206007D260D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AD810E-1C9F-4220-849C-482B101E509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C4C9B906-01DD-4323-854F-1DCC7AD6501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277BDE33-8432-48B0-9083-DC4EBEFD3C4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82828073-B735-4CE4-8081-4A3B80A9957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3C8DECDD-E160-487E-8985-B83F78B9FDD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3B8F1C21-571D-4305-A682-670F46265C8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A596CDBC-F052-48DD-99BD-7CE43172C37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5DC4D48-EC12-4F1A-AD16-512155A8EEA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A744A2CD-0ADC-404B-BF17-B998580E7A4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F1571D90-B50D-4D47-83F7-F376D5050FC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F8DCBA43-83D5-4AA1-8B9A-670E670A5A5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A653CB5D-591D-4580-A5D3-5A6BFB71F53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39611E73-5F5E-40BB-983B-527C026FA0E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E28457EF-7091-4231-8540-1FCFA84E5B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D5B5D35A-7848-491E-BDB6-7D5C42F1338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1A4AE984-88A7-4FF5-8EA4-E676A60D09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89AA9ACE-DF11-4E4D-9D55-0861B91A49C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E58D7A6C-4E39-4BFA-AEB1-A3874BE5664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81C52FCD-37D9-4299-B323-81CE2B1D4BF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6BD82D51-201E-498E-9EAD-11121059AD9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E967BCA7-F712-4BDE-A89E-5CD898FDC08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1038D163-E12E-4FD6-86C6-9335A7E3378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E07EC33E-3062-40E6-9A6C-5490399915E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F7DB6FC6-D054-47C2-9D1A-E8C5F724105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DA24BDA3-1C1F-4E10-9FB4-CC71BCD7B50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1AB12221-1A56-4335-A0E2-9D18127B404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157E236A-36D8-4556-8AE3-854C8AC9A3C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2A3AB54D-69EA-414A-900F-18A4346F6FF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52DD6EE1-2F5A-4D9F-A661-E6D18F72B13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40D1499D-2EEE-4CD6-A383-07A3E9BC64F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B4D0661C-58C4-4649-A097-33A78B8410A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494C5FA5-664A-490C-899F-CFE383E9AB1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CDB87123-8737-4499-9341-363B97B7818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F39F71CB-6252-40CE-AACF-EDD6D2DEB00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CC555512-40E8-4E9B-B2C4-69DDDB716D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DEF2B824-1AD2-4246-B8B3-DF05855BA5C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4A14BB5E-9978-40F4-9193-409922A28B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4CD18194-CB69-49D4-8FB9-A37279473F8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AB4A5DD5-6E09-4F19-9023-40BA90F288A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DAFAE7AC-09CE-4239-BAD6-BF235A3FDF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24DF0EB2-8263-4A23-82CE-20C44DE23D5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CAD6421D-5E65-4CC8-9265-B6221DD751E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473B1B9B-BC49-4014-B926-E0369F3FAA4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FBE1115-2257-413F-8D4E-A5A7D9607AB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9859AC23-43D9-4DB5-9BDD-27AEDAE72B5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495F23FE-255D-4D37-84A9-1BCCA18342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B87C0091-F5F7-4DEA-80A7-BC91EE24F55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8BEE522F-19F4-4795-A509-03D0509F7E4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BE5F194-8B7D-48E1-864C-D2F3093EA09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515B50C7-331D-4D07-93F6-4A9DAFB2B6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238BDD64-9761-4A2E-8193-129C7D8FAA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BEEBAA64-ADF1-4B8F-8D43-2C8B91D24B4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C02B6744-F9FB-46B6-92B8-7008246DC21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BAD12EC9-EB0B-4CF6-955F-A70B1D0579F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B628630B-D138-4426-A227-2307492452C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37F60534-D636-4A47-8FA7-D7A76B7DBC5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50DD6D38-610F-42E1-BF23-E04C28679DF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E0EF50C1-1A07-4641-BBC8-9E3FA5D619A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99568CB2-25D8-4F32-A769-0E69EA2C1F8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ECE5DFCD-3F23-422E-859B-50AEB2BEECC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4D28D6DC-82EA-4123-A981-7519CE7BCD8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2AA1001-BF12-4FC4-BD88-91DF5AC181B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519F1246-0AAE-436B-8F43-C0AAB3DA861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7AC36423-BDB2-4B7E-ACE3-395F85FCC44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EE302F74-E3C7-4DDF-B15B-CF57F622223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49D1377E-F1CD-4D24-84CF-90F4CCE6A73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71AD87A1-C32A-4762-9DE6-AEB711EC4DB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7E9B0222-4783-4C8A-B809-E85D016EA06F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A8873065-B6A2-443A-B35A-A54EDA99DC2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9A1218B2-73F2-4D88-B689-57FCC046234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538F53A1-4067-4408-ABFA-1A3F8180612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A50F6845-2399-40AF-A152-790D0173FF3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BDDE0375-0A54-4966-A3B0-49CED6292AA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F5019006-6075-481A-973A-29938FEF0B8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AED43452-98CB-4C01-A8F6-856E4AA081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2CE7B7B2-FA42-41D9-BD5B-7451C6A107B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CCB043A9-CC52-4747-B357-86EA95E7A59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54582BF3-31B7-4CF1-B990-144C8D67AB3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AA61473D-129F-415A-B7B9-E99A9E84B21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392E755E-82F8-4F6F-A09D-2EC3E05B39B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D30B43FF-B2EE-4586-B12E-2BD3988A652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AAD11A18-A82C-4E80-BBE6-C4F9A1ADA17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B09FC4D8-2B2C-4435-B524-D3120B25A24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CA7D675A-1CAC-4DEB-8B70-64D3D08E1E9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11715E81-D069-404E-AFC8-2FB76104BBD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4330D5A0-BC10-4F6C-A9C8-4FC6047F187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402978D3-694A-4578-9E18-3110071EF62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A1DC5229-1F96-4407-90E6-96920266EAA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227DEF5B-3F9C-4606-B506-9FC289BB1C4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2DA5EA70-5D16-4D59-B5C2-3B382E34F2C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5DAC495A-CBFB-499A-8DD0-212463F9EEF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FB7D8FF6-C74E-44A9-9D8E-EC94ABBDFF9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4D5D3078-3447-48D7-A880-88A3AC15A53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9E7A57EC-C5DE-4045-8611-78E9C530AE21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3616E587-7F67-4D11-BC15-33B0F1E8F3B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6DE0A8CD-644C-4CAD-9D69-4C90E59F596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1024AAF3-BE5E-4024-82AB-E0613D1152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79E6E707-3067-419D-BF3D-7F93988C93D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D402A32D-3BAE-4240-B78C-DF14DC8BC755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ACF4C1C6-6A72-44EE-895D-A11FA4FCCD1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4DC03A2A-D037-4D78-B9C4-66A97B07F7A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1F9EF21F-AA02-450F-B506-FC57CAD5071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87C46A4F-A560-42E6-B6D1-3BE50859C9F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E540E99B-79A2-4F38-9D29-0664C707C5D9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4ECC6E85-9FA4-46C0-89B6-054F38FFC4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2F0A6665-3904-4F99-8BA1-9C8B5131419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5E769A88-35DB-4663-AB1C-41B3DD2D3F5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E1DC88F1-AAD9-415B-9DB0-8AF3150FAB4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D3426899-A937-47AA-AF45-07B0FEA0954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DBBB91E7-3F74-4E48-A3F4-0E354A75A942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860E673E-BDDE-4066-BE94-0606100D5FB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FDCB49E4-3B6F-44FB-BA72-00ED50406D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F6B61292-8732-47FD-A1A2-6E4811CB34C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AE28F857-4C6D-4FF7-96D9-CE1F83D161D7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699DEE34-0E33-45ED-9398-6ADAC803377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6F8DE552-ED3A-402F-A749-DCDB88A6E1D6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55B6FA1E-7435-4E1C-A7B8-326897EE9DAA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4753AE9C-9BEB-4765-834B-4643FF0224F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4E2908A6-C6B3-4B29-858D-C1879A799160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14C14B4D-C14C-4B53-A50E-5D411A6A0DF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59450AA7-70E7-4385-B83D-63FB5F1204A4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BEDF3ED1-186A-46BA-9434-1CB3B6C4912C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E0628AE9-459A-4D7E-92FC-A2B0E2C0CFD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4DE93015-8114-42CD-B94B-73E05F50BD98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34E1D44-4B2E-4D52-95CE-50B4E3C968C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4762F27E-4647-42AC-90AA-B40EC46D3C7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13B4627B-2ACF-47DE-B994-7B1253EF785B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B26C71E0-A325-4745-AEB2-EED6DF36203E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2DA9BBA4-BB13-4334-805B-D030683ECD0D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DD126A51-D0AD-4CDA-B5B7-304640E5DBA3}"/>
            </a:ext>
          </a:extLst>
        </xdr:cNvPr>
        <xdr:cNvSpPr>
          <a:spLocks noChangeArrowheads="1"/>
        </xdr:cNvSpPr>
      </xdr:nvSpPr>
      <xdr:spPr>
        <a:xfrm>
          <a:off x="13839825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77629</xdr:colOff>
      <xdr:row>0</xdr:row>
      <xdr:rowOff>66019</xdr:rowOff>
    </xdr:from>
    <xdr:to>
      <xdr:col>1</xdr:col>
      <xdr:colOff>527762</xdr:colOff>
      <xdr:row>4</xdr:row>
      <xdr:rowOff>120629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E1B24630-7EC7-42D1-AC69-980A298FE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9" y="66019"/>
          <a:ext cx="1640758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733765</xdr:colOff>
      <xdr:row>57</xdr:row>
      <xdr:rowOff>107746</xdr:rowOff>
    </xdr:from>
    <xdr:to>
      <xdr:col>15</xdr:col>
      <xdr:colOff>1072244</xdr:colOff>
      <xdr:row>66</xdr:row>
      <xdr:rowOff>53411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CD115384-168D-4F21-B3A0-675FA194092A}"/>
            </a:ext>
          </a:extLst>
        </xdr:cNvPr>
        <xdr:cNvSpPr txBox="1"/>
      </xdr:nvSpPr>
      <xdr:spPr>
        <a:xfrm>
          <a:off x="9794421" y="3405777"/>
          <a:ext cx="3088823" cy="16601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90" zoomScaleNormal="70" zoomScaleSheetLayoutView="90" workbookViewId="0"/>
  </sheetViews>
  <sheetFormatPr defaultColWidth="7.625" defaultRowHeight="15.75" customHeight="1" outlineLevelCol="1"/>
  <cols>
    <col min="1" max="1" width="9.125" style="1" customWidth="1"/>
    <col min="2" max="2" width="20.625" style="1" customWidth="1"/>
    <col min="3" max="3" width="6.875" style="1" customWidth="1"/>
    <col min="4" max="4" width="4.125" style="1" customWidth="1"/>
    <col min="5" max="5" width="6.875" style="1" customWidth="1"/>
    <col min="6" max="6" width="4.125" style="1" customWidth="1"/>
    <col min="7" max="9" width="15.625" style="1" customWidth="1"/>
    <col min="10" max="10" width="4.875" style="1" customWidth="1"/>
    <col min="11" max="11" width="15.625" style="1" hidden="1" customWidth="1" outlineLevel="1"/>
    <col min="12" max="12" width="15.625" style="1" customWidth="1" collapsed="1"/>
    <col min="13" max="16" width="15.625" style="1" customWidth="1"/>
    <col min="17" max="17" width="15.875" style="1" customWidth="1"/>
    <col min="18" max="18" width="15.875" style="1" hidden="1" customWidth="1" outlineLevel="1"/>
    <col min="19" max="19" width="4.5" style="1" customWidth="1" collapsed="1"/>
    <col min="20" max="22" width="15.625" style="1" customWidth="1"/>
    <col min="23" max="36" width="13.875" style="1" customWidth="1"/>
    <col min="37" max="16384" width="7.625" style="1"/>
  </cols>
  <sheetData>
    <row r="1" spans="1:24" ht="15.75" customHeight="1">
      <c r="H1" s="2"/>
      <c r="I1" s="80"/>
      <c r="J1" s="80"/>
      <c r="K1" s="80"/>
      <c r="L1" s="80"/>
      <c r="M1" s="80"/>
      <c r="N1" s="80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323" t="s">
        <v>137</v>
      </c>
      <c r="H2" s="324"/>
      <c r="I2" s="324"/>
      <c r="J2" s="324"/>
      <c r="K2" s="80"/>
      <c r="L2" s="80"/>
      <c r="M2" s="325" t="s">
        <v>157</v>
      </c>
      <c r="N2" s="325"/>
      <c r="O2" s="325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324"/>
      <c r="H3" s="324"/>
      <c r="I3" s="324"/>
      <c r="J3" s="324"/>
      <c r="K3" s="80"/>
      <c r="L3" s="80"/>
      <c r="M3" s="325"/>
      <c r="N3" s="325"/>
      <c r="O3" s="325"/>
      <c r="P3" s="81"/>
      <c r="T3" s="10" t="s">
        <v>3</v>
      </c>
      <c r="U3" s="225">
        <v>45845</v>
      </c>
    </row>
    <row r="4" spans="1:24" ht="15.75" customHeight="1">
      <c r="C4" s="4"/>
      <c r="D4" s="4"/>
      <c r="E4" s="4"/>
      <c r="F4" s="4"/>
      <c r="G4" s="326" t="s">
        <v>138</v>
      </c>
      <c r="H4" s="327"/>
      <c r="I4" s="327"/>
      <c r="J4" s="327"/>
      <c r="K4" s="82"/>
      <c r="L4" s="82"/>
      <c r="M4" s="81" t="s">
        <v>139</v>
      </c>
      <c r="N4" s="4"/>
      <c r="O4" s="81"/>
      <c r="P4" s="81"/>
      <c r="T4" s="11" t="s">
        <v>5</v>
      </c>
      <c r="U4" s="54" t="s">
        <v>167</v>
      </c>
      <c r="X4" s="14"/>
    </row>
    <row r="5" spans="1:24" ht="15.75" customHeight="1" thickBot="1">
      <c r="A5" s="63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132" t="s">
        <v>140</v>
      </c>
      <c r="O5" s="65"/>
      <c r="P5" s="65"/>
      <c r="Q5" s="63"/>
      <c r="R5" s="63"/>
      <c r="S5" s="63"/>
      <c r="T5" s="63"/>
      <c r="U5" s="63"/>
      <c r="V5" s="63"/>
      <c r="X5" s="14"/>
    </row>
    <row r="6" spans="1:24" ht="15" customHeight="1">
      <c r="L6" s="62"/>
    </row>
    <row r="7" spans="1:24" ht="15" customHeight="1">
      <c r="A7" s="128" t="s">
        <v>125</v>
      </c>
      <c r="B7" s="5"/>
      <c r="L7" s="12"/>
    </row>
    <row r="8" spans="1:24" ht="15" customHeight="1">
      <c r="A8" s="320" t="s">
        <v>6</v>
      </c>
      <c r="B8" s="299" t="s">
        <v>7</v>
      </c>
      <c r="C8" s="299" t="s">
        <v>8</v>
      </c>
      <c r="D8" s="305"/>
      <c r="E8" s="305"/>
      <c r="F8" s="306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33"/>
      <c r="R8" s="33"/>
      <c r="S8" s="42"/>
      <c r="T8" s="42"/>
      <c r="U8" s="33" t="s">
        <v>9</v>
      </c>
      <c r="V8" s="42"/>
    </row>
    <row r="9" spans="1:24" ht="15" customHeight="1">
      <c r="A9" s="320"/>
      <c r="B9" s="300"/>
      <c r="C9" s="300" t="s">
        <v>84</v>
      </c>
      <c r="D9" s="307"/>
      <c r="E9" s="308" t="s">
        <v>85</v>
      </c>
      <c r="F9" s="309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34"/>
      <c r="R9" s="52"/>
      <c r="S9" s="43"/>
      <c r="T9" s="43"/>
      <c r="U9" s="34" t="s">
        <v>144</v>
      </c>
      <c r="V9" s="43"/>
    </row>
    <row r="10" spans="1:24" s="44" customFormat="1" ht="15" customHeight="1">
      <c r="A10" s="6">
        <f>27</f>
        <v>27</v>
      </c>
      <c r="B10" s="155" t="s">
        <v>106</v>
      </c>
      <c r="C10" s="156">
        <f>564</f>
        <v>564</v>
      </c>
      <c r="D10" s="157" t="s">
        <v>86</v>
      </c>
      <c r="E10" s="158">
        <f>IF(C10="","",C10)</f>
        <v>564</v>
      </c>
      <c r="F10" s="159" t="s">
        <v>92</v>
      </c>
      <c r="G10" s="160"/>
      <c r="H10" s="160">
        <v>45839</v>
      </c>
      <c r="I10" s="160"/>
      <c r="J10" s="160"/>
      <c r="K10" s="160"/>
      <c r="L10" s="161">
        <f>IF(H10="","",H10+2)</f>
        <v>45841</v>
      </c>
      <c r="M10" s="162">
        <f>IF(L10="","",L10+1)</f>
        <v>45842</v>
      </c>
      <c r="N10" s="346">
        <f>IF(M10="","",M10)</f>
        <v>45842</v>
      </c>
      <c r="O10" s="160">
        <f>IF(P10="","",P10)</f>
        <v>45843</v>
      </c>
      <c r="P10" s="162">
        <f t="shared" ref="P10:P16" si="0">IF(N10="","",N10+1)</f>
        <v>45843</v>
      </c>
      <c r="Q10" s="160"/>
      <c r="R10" s="160"/>
      <c r="S10" s="160"/>
      <c r="T10" s="160"/>
      <c r="U10" s="160">
        <f>IF(H10="","",H10+7)</f>
        <v>45846</v>
      </c>
      <c r="V10" s="160"/>
    </row>
    <row r="11" spans="1:24" s="128" customFormat="1" ht="15" customHeight="1">
      <c r="A11" s="240">
        <f>A10+1</f>
        <v>28</v>
      </c>
      <c r="B11" s="226" t="s">
        <v>79</v>
      </c>
      <c r="C11" s="227">
        <f>C10+1</f>
        <v>565</v>
      </c>
      <c r="D11" s="228" t="s">
        <v>87</v>
      </c>
      <c r="E11" s="229">
        <f t="shared" ref="E11:E21" si="1">IF(C11="","",C11)</f>
        <v>565</v>
      </c>
      <c r="F11" s="230" t="s">
        <v>93</v>
      </c>
      <c r="G11" s="241"/>
      <c r="H11" s="241">
        <f t="shared" ref="H11" si="2">IF(U10="","",U10)</f>
        <v>45846</v>
      </c>
      <c r="I11" s="241"/>
      <c r="J11" s="241"/>
      <c r="K11" s="241"/>
      <c r="L11" s="241">
        <f>IF(H11="","",H11+2)</f>
        <v>45848</v>
      </c>
      <c r="M11" s="241">
        <f>IF(L11="","",L11+1)</f>
        <v>45849</v>
      </c>
      <c r="N11" s="288" t="str">
        <f>IF(M11="","","SKIP")</f>
        <v>SKIP</v>
      </c>
      <c r="O11" s="241">
        <f>IF(P11="","",P11)</f>
        <v>45850</v>
      </c>
      <c r="P11" s="241">
        <f>IF(N11="","",M11+1)</f>
        <v>45850</v>
      </c>
      <c r="Q11" s="241"/>
      <c r="R11" s="241"/>
      <c r="S11" s="241"/>
      <c r="T11" s="241"/>
      <c r="U11" s="241">
        <f>IF(H11="","",H11+7)</f>
        <v>45853</v>
      </c>
      <c r="V11" s="241"/>
    </row>
    <row r="12" spans="1:24" s="44" customFormat="1" ht="15" customHeight="1">
      <c r="A12" s="163">
        <f>A11+1</f>
        <v>29</v>
      </c>
      <c r="B12" s="164" t="s">
        <v>78</v>
      </c>
      <c r="C12" s="156">
        <f t="shared" ref="C12:C14" si="3">C11+1</f>
        <v>566</v>
      </c>
      <c r="D12" s="165" t="s">
        <v>86</v>
      </c>
      <c r="E12" s="158">
        <f t="shared" si="1"/>
        <v>566</v>
      </c>
      <c r="F12" s="166" t="s">
        <v>94</v>
      </c>
      <c r="G12" s="162"/>
      <c r="H12" s="162">
        <f t="shared" ref="H12:H16" si="4">IF(U11="","",U11)</f>
        <v>45853</v>
      </c>
      <c r="I12" s="162"/>
      <c r="J12" s="162"/>
      <c r="K12" s="162"/>
      <c r="L12" s="162">
        <f t="shared" ref="L12:L16" si="5">IF(H12="","",H12+2)</f>
        <v>45855</v>
      </c>
      <c r="M12" s="162">
        <f t="shared" ref="M12:M16" si="6">IF(L12="","",L12+1)</f>
        <v>45856</v>
      </c>
      <c r="N12" s="162">
        <f t="shared" ref="N12:N16" si="7">IF(M12="","",M12)</f>
        <v>45856</v>
      </c>
      <c r="O12" s="162">
        <f t="shared" ref="O12:O16" si="8">IF(P12="","",P12)</f>
        <v>45857</v>
      </c>
      <c r="P12" s="162">
        <f>IF(N12="","",N12+1)</f>
        <v>45857</v>
      </c>
      <c r="Q12" s="162"/>
      <c r="R12" s="162"/>
      <c r="S12" s="162"/>
      <c r="T12" s="162"/>
      <c r="U12" s="162">
        <f t="shared" ref="U12:U16" si="9">IF(H12="","",H12+7)</f>
        <v>45860</v>
      </c>
      <c r="V12" s="162"/>
    </row>
    <row r="13" spans="1:24" s="44" customFormat="1" ht="15" customHeight="1">
      <c r="A13" s="53">
        <f>A12+1</f>
        <v>30</v>
      </c>
      <c r="B13" s="226" t="s">
        <v>78</v>
      </c>
      <c r="C13" s="227">
        <f t="shared" si="3"/>
        <v>567</v>
      </c>
      <c r="D13" s="228" t="s">
        <v>88</v>
      </c>
      <c r="E13" s="229">
        <f t="shared" si="1"/>
        <v>567</v>
      </c>
      <c r="F13" s="230" t="s">
        <v>93</v>
      </c>
      <c r="G13" s="241"/>
      <c r="H13" s="241">
        <f t="shared" si="4"/>
        <v>45860</v>
      </c>
      <c r="I13" s="241"/>
      <c r="J13" s="241"/>
      <c r="K13" s="241"/>
      <c r="L13" s="241">
        <f t="shared" si="5"/>
        <v>45862</v>
      </c>
      <c r="M13" s="241">
        <f t="shared" si="6"/>
        <v>45863</v>
      </c>
      <c r="N13" s="241">
        <f t="shared" si="7"/>
        <v>45863</v>
      </c>
      <c r="O13" s="241">
        <f t="shared" si="8"/>
        <v>45864</v>
      </c>
      <c r="P13" s="241">
        <f t="shared" si="0"/>
        <v>45864</v>
      </c>
      <c r="Q13" s="241"/>
      <c r="R13" s="241"/>
      <c r="S13" s="241"/>
      <c r="T13" s="241"/>
      <c r="U13" s="241">
        <f t="shared" si="9"/>
        <v>45867</v>
      </c>
      <c r="V13" s="241"/>
    </row>
    <row r="14" spans="1:24" s="44" customFormat="1" ht="15" customHeight="1">
      <c r="A14" s="168">
        <f>A13+1</f>
        <v>31</v>
      </c>
      <c r="B14" s="169" t="s">
        <v>78</v>
      </c>
      <c r="C14" s="170">
        <f t="shared" si="3"/>
        <v>568</v>
      </c>
      <c r="D14" s="171" t="s">
        <v>89</v>
      </c>
      <c r="E14" s="172">
        <f t="shared" si="1"/>
        <v>568</v>
      </c>
      <c r="F14" s="173" t="s">
        <v>93</v>
      </c>
      <c r="G14" s="174"/>
      <c r="H14" s="174">
        <f t="shared" si="4"/>
        <v>45867</v>
      </c>
      <c r="I14" s="174"/>
      <c r="J14" s="174"/>
      <c r="K14" s="174"/>
      <c r="L14" s="174">
        <f t="shared" si="5"/>
        <v>45869</v>
      </c>
      <c r="M14" s="174">
        <f t="shared" si="6"/>
        <v>45870</v>
      </c>
      <c r="N14" s="174">
        <f t="shared" si="7"/>
        <v>45870</v>
      </c>
      <c r="O14" s="174">
        <f t="shared" si="8"/>
        <v>45871</v>
      </c>
      <c r="P14" s="174">
        <f t="shared" si="0"/>
        <v>45871</v>
      </c>
      <c r="Q14" s="174"/>
      <c r="R14" s="174"/>
      <c r="S14" s="174"/>
      <c r="T14" s="174"/>
      <c r="U14" s="174">
        <f t="shared" si="9"/>
        <v>45874</v>
      </c>
      <c r="V14" s="174"/>
    </row>
    <row r="15" spans="1:24" s="44" customFormat="1" ht="15" hidden="1" customHeight="1">
      <c r="A15" s="53">
        <f>A14+1</f>
        <v>32</v>
      </c>
      <c r="B15" s="226"/>
      <c r="C15" s="227"/>
      <c r="D15" s="228" t="s">
        <v>90</v>
      </c>
      <c r="E15" s="229" t="str">
        <f t="shared" si="1"/>
        <v/>
      </c>
      <c r="F15" s="230" t="s">
        <v>93</v>
      </c>
      <c r="G15" s="241"/>
      <c r="H15" s="241">
        <f t="shared" si="4"/>
        <v>45874</v>
      </c>
      <c r="I15" s="241"/>
      <c r="J15" s="241"/>
      <c r="K15" s="241"/>
      <c r="L15" s="241">
        <f t="shared" si="5"/>
        <v>45876</v>
      </c>
      <c r="M15" s="241">
        <f t="shared" si="6"/>
        <v>45877</v>
      </c>
      <c r="N15" s="241">
        <f t="shared" si="7"/>
        <v>45877</v>
      </c>
      <c r="O15" s="241">
        <f t="shared" si="8"/>
        <v>45878</v>
      </c>
      <c r="P15" s="241">
        <f t="shared" si="0"/>
        <v>45878</v>
      </c>
      <c r="Q15" s="241"/>
      <c r="R15" s="241"/>
      <c r="S15" s="241"/>
      <c r="T15" s="241"/>
      <c r="U15" s="241">
        <f t="shared" si="9"/>
        <v>45881</v>
      </c>
      <c r="V15" s="241"/>
    </row>
    <row r="16" spans="1:24" s="44" customFormat="1" ht="15" hidden="1" customHeight="1">
      <c r="A16" s="6">
        <f t="shared" ref="A16:A21" si="10">A15+1</f>
        <v>33</v>
      </c>
      <c r="B16" s="164"/>
      <c r="C16" s="156"/>
      <c r="D16" s="165" t="s">
        <v>95</v>
      </c>
      <c r="E16" s="158" t="str">
        <f t="shared" si="1"/>
        <v/>
      </c>
      <c r="F16" s="166" t="s">
        <v>93</v>
      </c>
      <c r="G16" s="162"/>
      <c r="H16" s="162">
        <f t="shared" si="4"/>
        <v>45881</v>
      </c>
      <c r="I16" s="162"/>
      <c r="J16" s="162"/>
      <c r="K16" s="162"/>
      <c r="L16" s="162">
        <f t="shared" si="5"/>
        <v>45883</v>
      </c>
      <c r="M16" s="162">
        <f t="shared" si="6"/>
        <v>45884</v>
      </c>
      <c r="N16" s="162">
        <f t="shared" si="7"/>
        <v>45884</v>
      </c>
      <c r="O16" s="162">
        <f t="shared" si="8"/>
        <v>45885</v>
      </c>
      <c r="P16" s="162">
        <f t="shared" si="0"/>
        <v>45885</v>
      </c>
      <c r="Q16" s="162"/>
      <c r="R16" s="162"/>
      <c r="S16" s="162"/>
      <c r="T16" s="162"/>
      <c r="U16" s="162">
        <f t="shared" si="9"/>
        <v>45888</v>
      </c>
      <c r="V16" s="162"/>
    </row>
    <row r="17" spans="1:22" s="15" customFormat="1" ht="15" hidden="1" customHeight="1">
      <c r="A17" s="6">
        <f t="shared" si="10"/>
        <v>34</v>
      </c>
      <c r="B17" s="164"/>
      <c r="C17" s="156"/>
      <c r="D17" s="165" t="s">
        <v>90</v>
      </c>
      <c r="E17" s="158" t="str">
        <f t="shared" si="1"/>
        <v/>
      </c>
      <c r="F17" s="166" t="s">
        <v>93</v>
      </c>
      <c r="G17" s="162"/>
      <c r="H17" s="162"/>
      <c r="I17" s="162"/>
      <c r="J17" s="161"/>
      <c r="K17" s="162"/>
      <c r="L17" s="162"/>
      <c r="M17" s="162"/>
      <c r="N17" s="162"/>
      <c r="O17" s="161"/>
      <c r="P17" s="162"/>
      <c r="Q17" s="162"/>
      <c r="R17" s="162"/>
      <c r="S17" s="162"/>
      <c r="T17" s="162"/>
      <c r="U17" s="167"/>
      <c r="V17" s="162"/>
    </row>
    <row r="18" spans="1:22" s="15" customFormat="1" ht="15" hidden="1" customHeight="1">
      <c r="A18" s="6">
        <f t="shared" si="10"/>
        <v>35</v>
      </c>
      <c r="B18" s="164"/>
      <c r="C18" s="156"/>
      <c r="D18" s="165" t="s">
        <v>90</v>
      </c>
      <c r="E18" s="158" t="str">
        <f t="shared" si="1"/>
        <v/>
      </c>
      <c r="F18" s="166" t="s">
        <v>93</v>
      </c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7"/>
      <c r="V18" s="162"/>
    </row>
    <row r="19" spans="1:22" s="15" customFormat="1" ht="15" hidden="1" customHeight="1">
      <c r="A19" s="6">
        <f t="shared" si="10"/>
        <v>36</v>
      </c>
      <c r="B19" s="164"/>
      <c r="C19" s="156"/>
      <c r="D19" s="165" t="s">
        <v>90</v>
      </c>
      <c r="E19" s="158" t="str">
        <f t="shared" si="1"/>
        <v/>
      </c>
      <c r="F19" s="166" t="s">
        <v>93</v>
      </c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7"/>
      <c r="V19" s="162"/>
    </row>
    <row r="20" spans="1:22" s="15" customFormat="1" ht="15" hidden="1" customHeight="1">
      <c r="A20" s="6">
        <f t="shared" si="10"/>
        <v>37</v>
      </c>
      <c r="B20" s="164"/>
      <c r="C20" s="156"/>
      <c r="D20" s="165" t="s">
        <v>90</v>
      </c>
      <c r="E20" s="158" t="str">
        <f t="shared" si="1"/>
        <v/>
      </c>
      <c r="F20" s="166" t="s">
        <v>96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7"/>
      <c r="V20" s="162"/>
    </row>
    <row r="21" spans="1:22" s="15" customFormat="1" ht="15" hidden="1" customHeight="1">
      <c r="A21" s="168">
        <f t="shared" si="10"/>
        <v>38</v>
      </c>
      <c r="B21" s="169"/>
      <c r="C21" s="170"/>
      <c r="D21" s="171" t="s">
        <v>90</v>
      </c>
      <c r="E21" s="172" t="str">
        <f t="shared" si="1"/>
        <v/>
      </c>
      <c r="F21" s="173" t="s">
        <v>93</v>
      </c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5"/>
      <c r="V21" s="174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28" t="s">
        <v>126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321" t="s">
        <v>6</v>
      </c>
      <c r="B25" s="301" t="s">
        <v>7</v>
      </c>
      <c r="C25" s="301" t="s">
        <v>8</v>
      </c>
      <c r="D25" s="310"/>
      <c r="E25" s="310"/>
      <c r="F25" s="311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321"/>
      <c r="B26" s="302"/>
      <c r="C26" s="302" t="s">
        <v>97</v>
      </c>
      <c r="D26" s="314"/>
      <c r="E26" s="312" t="s">
        <v>85</v>
      </c>
      <c r="F26" s="313"/>
      <c r="G26" s="50"/>
      <c r="H26" s="40" t="s">
        <v>17</v>
      </c>
      <c r="I26" s="51"/>
      <c r="J26" s="40"/>
      <c r="K26" s="40"/>
      <c r="L26" s="40" t="s">
        <v>145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44" customFormat="1" ht="15" customHeight="1">
      <c r="A27" s="176">
        <f>$A$10</f>
        <v>27</v>
      </c>
      <c r="B27" s="177" t="s">
        <v>159</v>
      </c>
      <c r="C27" s="69">
        <f>2526</f>
        <v>2526</v>
      </c>
      <c r="D27" s="71" t="s">
        <v>82</v>
      </c>
      <c r="E27" s="70">
        <f t="shared" ref="E27:E38" si="11">IF(C27="","",C27)</f>
        <v>2526</v>
      </c>
      <c r="F27" s="72" t="s">
        <v>91</v>
      </c>
      <c r="G27" s="178"/>
      <c r="H27" s="133">
        <v>45836</v>
      </c>
      <c r="I27" s="179"/>
      <c r="J27" s="133"/>
      <c r="K27" s="133"/>
      <c r="L27" s="133">
        <f>IF(H27="","",H27+3)</f>
        <v>45839</v>
      </c>
      <c r="M27" s="179">
        <f>IF(L27="","",L27)</f>
        <v>45839</v>
      </c>
      <c r="N27" s="133">
        <f>IF(M27="","",M27)</f>
        <v>45839</v>
      </c>
      <c r="O27" s="179">
        <f>IF(N27="","",N27+1)</f>
        <v>45840</v>
      </c>
      <c r="P27" s="133">
        <f>IF(O27="","",O27)</f>
        <v>45840</v>
      </c>
      <c r="Q27" s="133"/>
      <c r="R27" s="133"/>
      <c r="S27" s="180"/>
      <c r="T27" s="180"/>
      <c r="U27" s="133">
        <f>IF(H27="","",H27+7)</f>
        <v>45843</v>
      </c>
      <c r="V27" s="180"/>
    </row>
    <row r="28" spans="1:22" s="44" customFormat="1" ht="15" customHeight="1">
      <c r="A28" s="231">
        <f>A27+1</f>
        <v>28</v>
      </c>
      <c r="B28" s="232" t="s">
        <v>158</v>
      </c>
      <c r="C28" s="233">
        <f>C27+1</f>
        <v>2527</v>
      </c>
      <c r="D28" s="234" t="s">
        <v>82</v>
      </c>
      <c r="E28" s="235">
        <f t="shared" si="11"/>
        <v>2527</v>
      </c>
      <c r="F28" s="236" t="s">
        <v>91</v>
      </c>
      <c r="G28" s="135"/>
      <c r="H28" s="135">
        <f>IF(U27="","",U27)</f>
        <v>45843</v>
      </c>
      <c r="I28" s="237"/>
      <c r="J28" s="135"/>
      <c r="K28" s="135"/>
      <c r="L28" s="135">
        <f>IF(H28="","",H28+3)</f>
        <v>45846</v>
      </c>
      <c r="M28" s="238">
        <f>IF(L28="","",L28)</f>
        <v>45846</v>
      </c>
      <c r="N28" s="135">
        <f>IF(M28="","",M28)</f>
        <v>45846</v>
      </c>
      <c r="O28" s="239">
        <f>IF(N28="","",N28+1)</f>
        <v>45847</v>
      </c>
      <c r="P28" s="135">
        <f>IF(O28="","",O28)</f>
        <v>45847</v>
      </c>
      <c r="Q28" s="135"/>
      <c r="R28" s="135"/>
      <c r="S28" s="239"/>
      <c r="T28" s="239"/>
      <c r="U28" s="135">
        <f>IF(H28="","",H28+7)</f>
        <v>45850</v>
      </c>
      <c r="V28" s="135"/>
    </row>
    <row r="29" spans="1:22" s="154" customFormat="1" ht="15" customHeight="1">
      <c r="A29" s="55">
        <f t="shared" ref="A29:A38" si="12">A28+1</f>
        <v>29</v>
      </c>
      <c r="B29" s="73" t="s">
        <v>158</v>
      </c>
      <c r="C29" s="69">
        <f t="shared" ref="C29:C32" si="13">C28+1</f>
        <v>2528</v>
      </c>
      <c r="D29" s="71" t="s">
        <v>82</v>
      </c>
      <c r="E29" s="70">
        <f t="shared" si="11"/>
        <v>2528</v>
      </c>
      <c r="F29" s="72" t="s">
        <v>91</v>
      </c>
      <c r="G29" s="56"/>
      <c r="H29" s="134">
        <f t="shared" ref="H29:H32" si="14">IF(U28="","",U28)</f>
        <v>45850</v>
      </c>
      <c r="I29" s="57"/>
      <c r="J29" s="134"/>
      <c r="K29" s="134"/>
      <c r="L29" s="134">
        <f t="shared" ref="L29:L32" si="15">IF(H29="","",H29+3)</f>
        <v>45853</v>
      </c>
      <c r="M29" s="57">
        <f t="shared" ref="M29:N29" si="16">IF(L29="","",L29)</f>
        <v>45853</v>
      </c>
      <c r="N29" s="134">
        <f t="shared" si="16"/>
        <v>45853</v>
      </c>
      <c r="O29" s="57">
        <f t="shared" ref="O29:O32" si="17">IF(N29="","",N29+1)</f>
        <v>45854</v>
      </c>
      <c r="P29" s="134">
        <f t="shared" ref="P29:P32" si="18">IF(O29="","",O29)</f>
        <v>45854</v>
      </c>
      <c r="Q29" s="134"/>
      <c r="R29" s="134"/>
      <c r="S29" s="134"/>
      <c r="T29" s="134"/>
      <c r="U29" s="134">
        <f t="shared" ref="U29:U32" si="19">IF(H29="","",H29+7)</f>
        <v>45857</v>
      </c>
      <c r="V29" s="134"/>
    </row>
    <row r="30" spans="1:22" s="154" customFormat="1" ht="15" customHeight="1">
      <c r="A30" s="231">
        <f t="shared" si="12"/>
        <v>30</v>
      </c>
      <c r="B30" s="232" t="s">
        <v>158</v>
      </c>
      <c r="C30" s="233">
        <f t="shared" si="13"/>
        <v>2529</v>
      </c>
      <c r="D30" s="234" t="s">
        <v>82</v>
      </c>
      <c r="E30" s="235">
        <f t="shared" si="11"/>
        <v>2529</v>
      </c>
      <c r="F30" s="236" t="s">
        <v>91</v>
      </c>
      <c r="G30" s="135"/>
      <c r="H30" s="135">
        <f t="shared" si="14"/>
        <v>45857</v>
      </c>
      <c r="I30" s="237"/>
      <c r="J30" s="135"/>
      <c r="K30" s="135"/>
      <c r="L30" s="135">
        <f t="shared" si="15"/>
        <v>45860</v>
      </c>
      <c r="M30" s="238">
        <f t="shared" ref="M30:N30" si="20">IF(L30="","",L30)</f>
        <v>45860</v>
      </c>
      <c r="N30" s="135">
        <f t="shared" si="20"/>
        <v>45860</v>
      </c>
      <c r="O30" s="238">
        <f t="shared" si="17"/>
        <v>45861</v>
      </c>
      <c r="P30" s="135">
        <f t="shared" si="18"/>
        <v>45861</v>
      </c>
      <c r="Q30" s="135"/>
      <c r="R30" s="135"/>
      <c r="S30" s="135"/>
      <c r="T30" s="135"/>
      <c r="U30" s="135">
        <f t="shared" si="19"/>
        <v>45864</v>
      </c>
      <c r="V30" s="135"/>
    </row>
    <row r="31" spans="1:22" s="44" customFormat="1" ht="15" customHeight="1">
      <c r="A31" s="59">
        <f t="shared" si="12"/>
        <v>31</v>
      </c>
      <c r="B31" s="73" t="s">
        <v>158</v>
      </c>
      <c r="C31" s="69">
        <f t="shared" si="13"/>
        <v>2530</v>
      </c>
      <c r="D31" s="71" t="s">
        <v>82</v>
      </c>
      <c r="E31" s="70">
        <f t="shared" si="11"/>
        <v>2530</v>
      </c>
      <c r="F31" s="72" t="s">
        <v>91</v>
      </c>
      <c r="G31" s="56"/>
      <c r="H31" s="134">
        <f t="shared" si="14"/>
        <v>45864</v>
      </c>
      <c r="I31" s="60"/>
      <c r="J31" s="61"/>
      <c r="K31" s="61"/>
      <c r="L31" s="134">
        <f t="shared" si="15"/>
        <v>45867</v>
      </c>
      <c r="M31" s="57">
        <f t="shared" ref="M31:N31" si="21">IF(L31="","",L31)</f>
        <v>45867</v>
      </c>
      <c r="N31" s="134">
        <f t="shared" si="21"/>
        <v>45867</v>
      </c>
      <c r="O31" s="57">
        <f t="shared" si="17"/>
        <v>45868</v>
      </c>
      <c r="P31" s="134">
        <f t="shared" si="18"/>
        <v>45868</v>
      </c>
      <c r="Q31" s="134"/>
      <c r="R31" s="134"/>
      <c r="S31" s="58"/>
      <c r="T31" s="58"/>
      <c r="U31" s="58">
        <f t="shared" si="19"/>
        <v>45871</v>
      </c>
      <c r="V31" s="58"/>
    </row>
    <row r="32" spans="1:22" s="154" customFormat="1" ht="15" customHeight="1">
      <c r="A32" s="247">
        <f t="shared" si="12"/>
        <v>32</v>
      </c>
      <c r="B32" s="248" t="s">
        <v>158</v>
      </c>
      <c r="C32" s="249">
        <f t="shared" si="13"/>
        <v>2531</v>
      </c>
      <c r="D32" s="250" t="s">
        <v>82</v>
      </c>
      <c r="E32" s="251">
        <f t="shared" si="11"/>
        <v>2531</v>
      </c>
      <c r="F32" s="252" t="s">
        <v>91</v>
      </c>
      <c r="G32" s="253"/>
      <c r="H32" s="153">
        <f t="shared" si="14"/>
        <v>45871</v>
      </c>
      <c r="I32" s="254"/>
      <c r="J32" s="255"/>
      <c r="K32" s="255"/>
      <c r="L32" s="153">
        <f t="shared" si="15"/>
        <v>45874</v>
      </c>
      <c r="M32" s="256">
        <f t="shared" ref="M32:N32" si="22">IF(L32="","",L32)</f>
        <v>45874</v>
      </c>
      <c r="N32" s="153">
        <f t="shared" si="22"/>
        <v>45874</v>
      </c>
      <c r="O32" s="256">
        <f t="shared" si="17"/>
        <v>45875</v>
      </c>
      <c r="P32" s="153">
        <f t="shared" si="18"/>
        <v>45875</v>
      </c>
      <c r="Q32" s="153"/>
      <c r="R32" s="153"/>
      <c r="S32" s="257"/>
      <c r="T32" s="257"/>
      <c r="U32" s="257">
        <f t="shared" si="19"/>
        <v>45878</v>
      </c>
      <c r="V32" s="257"/>
    </row>
    <row r="33" spans="1:22" s="44" customFormat="1" ht="15" hidden="1" customHeight="1">
      <c r="A33" s="55">
        <f t="shared" si="12"/>
        <v>33</v>
      </c>
      <c r="B33" s="73"/>
      <c r="C33" s="69"/>
      <c r="D33" s="71" t="s">
        <v>82</v>
      </c>
      <c r="E33" s="70" t="str">
        <f t="shared" si="11"/>
        <v/>
      </c>
      <c r="F33" s="72" t="s">
        <v>91</v>
      </c>
      <c r="G33" s="56"/>
      <c r="H33" s="134"/>
      <c r="I33" s="60"/>
      <c r="J33" s="61"/>
      <c r="K33" s="61"/>
      <c r="L33" s="134"/>
      <c r="M33" s="57"/>
      <c r="N33" s="134"/>
      <c r="O33" s="57"/>
      <c r="P33" s="134"/>
      <c r="Q33" s="134"/>
      <c r="R33" s="134"/>
      <c r="S33" s="58"/>
      <c r="T33" s="58"/>
      <c r="U33" s="58"/>
      <c r="V33" s="58"/>
    </row>
    <row r="34" spans="1:22" s="79" customFormat="1" ht="15" hidden="1" customHeight="1">
      <c r="A34" s="55">
        <f t="shared" si="12"/>
        <v>34</v>
      </c>
      <c r="B34" s="73"/>
      <c r="C34" s="69"/>
      <c r="D34" s="71" t="s">
        <v>82</v>
      </c>
      <c r="E34" s="70" t="str">
        <f t="shared" si="11"/>
        <v/>
      </c>
      <c r="F34" s="72" t="s">
        <v>91</v>
      </c>
      <c r="G34" s="56"/>
      <c r="H34" s="134"/>
      <c r="I34" s="60"/>
      <c r="J34" s="61"/>
      <c r="K34" s="134"/>
      <c r="L34" s="134"/>
      <c r="M34" s="57"/>
      <c r="N34" s="134"/>
      <c r="O34" s="57"/>
      <c r="P34" s="134"/>
      <c r="Q34" s="134"/>
      <c r="R34" s="134"/>
      <c r="S34" s="134"/>
      <c r="T34" s="134"/>
      <c r="U34" s="134"/>
      <c r="V34" s="134"/>
    </row>
    <row r="35" spans="1:22" s="15" customFormat="1" ht="15" hidden="1" customHeight="1">
      <c r="A35" s="59">
        <f t="shared" si="12"/>
        <v>35</v>
      </c>
      <c r="B35" s="73"/>
      <c r="C35" s="69"/>
      <c r="D35" s="71" t="s">
        <v>82</v>
      </c>
      <c r="E35" s="70" t="str">
        <f t="shared" si="11"/>
        <v/>
      </c>
      <c r="F35" s="72" t="s">
        <v>91</v>
      </c>
      <c r="G35" s="56"/>
      <c r="H35" s="134"/>
      <c r="I35" s="60"/>
      <c r="J35" s="61"/>
      <c r="K35" s="134"/>
      <c r="L35" s="134"/>
      <c r="M35" s="57"/>
      <c r="N35" s="134"/>
      <c r="O35" s="57"/>
      <c r="P35" s="134"/>
      <c r="Q35" s="134"/>
      <c r="R35" s="134"/>
      <c r="S35" s="58"/>
      <c r="T35" s="58"/>
      <c r="U35" s="58"/>
      <c r="V35" s="58"/>
    </row>
    <row r="36" spans="1:22" s="15" customFormat="1" ht="15" hidden="1" customHeight="1">
      <c r="A36" s="55">
        <f t="shared" si="12"/>
        <v>36</v>
      </c>
      <c r="B36" s="73"/>
      <c r="C36" s="69"/>
      <c r="D36" s="71" t="s">
        <v>82</v>
      </c>
      <c r="E36" s="70" t="str">
        <f t="shared" si="11"/>
        <v/>
      </c>
      <c r="F36" s="72" t="s">
        <v>91</v>
      </c>
      <c r="G36" s="56"/>
      <c r="H36" s="134"/>
      <c r="I36" s="60"/>
      <c r="J36" s="61"/>
      <c r="K36" s="134"/>
      <c r="L36" s="134"/>
      <c r="M36" s="57"/>
      <c r="N36" s="134"/>
      <c r="O36" s="57"/>
      <c r="P36" s="134"/>
      <c r="Q36" s="134"/>
      <c r="R36" s="134"/>
      <c r="S36" s="134"/>
      <c r="T36" s="134"/>
      <c r="U36" s="134"/>
      <c r="V36" s="134"/>
    </row>
    <row r="37" spans="1:22" s="15" customFormat="1" ht="15" hidden="1" customHeight="1">
      <c r="A37" s="55">
        <f t="shared" si="12"/>
        <v>37</v>
      </c>
      <c r="B37" s="73"/>
      <c r="C37" s="69"/>
      <c r="D37" s="71" t="s">
        <v>82</v>
      </c>
      <c r="E37" s="70" t="str">
        <f t="shared" si="11"/>
        <v/>
      </c>
      <c r="F37" s="72" t="s">
        <v>91</v>
      </c>
      <c r="G37" s="56"/>
      <c r="H37" s="134"/>
      <c r="I37" s="60"/>
      <c r="J37" s="61"/>
      <c r="K37" s="134"/>
      <c r="L37" s="134"/>
      <c r="M37" s="57"/>
      <c r="N37" s="134"/>
      <c r="O37" s="57"/>
      <c r="P37" s="134"/>
      <c r="Q37" s="134"/>
      <c r="R37" s="134"/>
      <c r="S37" s="134"/>
      <c r="T37" s="134"/>
      <c r="U37" s="134"/>
      <c r="V37" s="134"/>
    </row>
    <row r="38" spans="1:22" s="15" customFormat="1" ht="15" hidden="1" customHeight="1">
      <c r="A38" s="114">
        <f t="shared" si="12"/>
        <v>38</v>
      </c>
      <c r="B38" s="101"/>
      <c r="C38" s="102"/>
      <c r="D38" s="107" t="s">
        <v>82</v>
      </c>
      <c r="E38" s="108" t="str">
        <f t="shared" si="11"/>
        <v/>
      </c>
      <c r="F38" s="105" t="s">
        <v>91</v>
      </c>
      <c r="G38" s="110"/>
      <c r="H38" s="100"/>
      <c r="I38" s="111"/>
      <c r="J38" s="112"/>
      <c r="K38" s="100"/>
      <c r="L38" s="100"/>
      <c r="M38" s="113"/>
      <c r="N38" s="100"/>
      <c r="O38" s="113"/>
      <c r="P38" s="100"/>
      <c r="Q38" s="100"/>
      <c r="R38" s="100"/>
      <c r="S38" s="100"/>
      <c r="T38" s="100"/>
      <c r="U38" s="100"/>
      <c r="V38" s="100"/>
    </row>
    <row r="39" spans="1:22" ht="15" customHeight="1">
      <c r="A39" s="15" t="s">
        <v>67</v>
      </c>
      <c r="B39" s="66"/>
      <c r="C39" s="67"/>
      <c r="D39" s="67"/>
      <c r="E39" s="67"/>
      <c r="F39" s="67"/>
      <c r="G39" s="68"/>
      <c r="H39" s="8"/>
      <c r="I39" s="7"/>
      <c r="J39" s="7"/>
      <c r="K39" s="7"/>
      <c r="L39" s="7"/>
      <c r="M39" s="7"/>
      <c r="N39" s="8"/>
      <c r="O39" s="7"/>
    </row>
    <row r="40" spans="1:22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</row>
    <row r="41" spans="1:22" ht="15" customHeight="1">
      <c r="A41" s="129" t="s">
        <v>129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</row>
    <row r="42" spans="1:22" ht="15" customHeight="1">
      <c r="A42" s="298" t="s">
        <v>6</v>
      </c>
      <c r="B42" s="303" t="s">
        <v>7</v>
      </c>
      <c r="C42" s="303" t="s">
        <v>8</v>
      </c>
      <c r="D42" s="315"/>
      <c r="E42" s="315"/>
      <c r="F42" s="316"/>
      <c r="G42" s="17" t="s">
        <v>23</v>
      </c>
      <c r="H42" s="17" t="s">
        <v>24</v>
      </c>
      <c r="I42" s="17" t="s">
        <v>25</v>
      </c>
      <c r="J42" s="46"/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17"/>
      <c r="S42" s="46"/>
      <c r="T42" s="46" t="s">
        <v>23</v>
      </c>
      <c r="U42" s="46" t="s">
        <v>24</v>
      </c>
      <c r="V42" s="17" t="s">
        <v>25</v>
      </c>
    </row>
    <row r="43" spans="1:22" ht="15" customHeight="1">
      <c r="A43" s="298"/>
      <c r="B43" s="304"/>
      <c r="C43" s="304" t="s">
        <v>84</v>
      </c>
      <c r="D43" s="319"/>
      <c r="E43" s="317" t="s">
        <v>98</v>
      </c>
      <c r="F43" s="318"/>
      <c r="G43" s="32" t="s">
        <v>58</v>
      </c>
      <c r="H43" s="47" t="s">
        <v>15</v>
      </c>
      <c r="I43" s="47" t="s">
        <v>17</v>
      </c>
      <c r="J43" s="32"/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47"/>
      <c r="S43" s="32"/>
      <c r="T43" s="32" t="s">
        <v>145</v>
      </c>
      <c r="U43" s="32" t="s">
        <v>59</v>
      </c>
      <c r="V43" s="47" t="s">
        <v>17</v>
      </c>
    </row>
    <row r="44" spans="1:22" s="15" customFormat="1" ht="15" customHeight="1">
      <c r="A44" s="77">
        <f>$A$10</f>
        <v>27</v>
      </c>
      <c r="B44" s="155" t="s">
        <v>160</v>
      </c>
      <c r="C44" s="181">
        <f>2513</f>
        <v>2513</v>
      </c>
      <c r="D44" s="157" t="s">
        <v>83</v>
      </c>
      <c r="E44" s="182">
        <f t="shared" ref="E44:E55" si="23">IF(C44="","",C44)</f>
        <v>2513</v>
      </c>
      <c r="F44" s="159" t="s">
        <v>103</v>
      </c>
      <c r="G44" s="160">
        <v>45832</v>
      </c>
      <c r="H44" s="160">
        <f t="shared" ref="H44:I46" si="24">IF(G44="","",G44+2)</f>
        <v>45834</v>
      </c>
      <c r="I44" s="160">
        <f t="shared" si="24"/>
        <v>45836</v>
      </c>
      <c r="J44" s="160"/>
      <c r="K44" s="160"/>
      <c r="L44" s="160">
        <f>IF(I44="","",I44+1)</f>
        <v>45837</v>
      </c>
      <c r="M44" s="160">
        <f t="shared" ref="M44:N46" si="25">IF(L44="","",L44+1)</f>
        <v>45838</v>
      </c>
      <c r="N44" s="160">
        <f t="shared" si="25"/>
        <v>45839</v>
      </c>
      <c r="O44" s="160">
        <f>IF(N44="","",N44)</f>
        <v>45839</v>
      </c>
      <c r="P44" s="160">
        <f t="shared" ref="P44:Q46" si="26">IF(O44="","",O44+1)</f>
        <v>45840</v>
      </c>
      <c r="Q44" s="160">
        <f t="shared" si="26"/>
        <v>45841</v>
      </c>
      <c r="R44" s="160"/>
      <c r="S44" s="160"/>
      <c r="T44" s="160">
        <f>IF(U44="","",U44-1)</f>
        <v>45846</v>
      </c>
      <c r="U44" s="160">
        <f>IF(P44="","",P44+7)</f>
        <v>45847</v>
      </c>
      <c r="V44" s="160">
        <f>IF(U44="","",U44+3)</f>
        <v>45850</v>
      </c>
    </row>
    <row r="45" spans="1:22" s="15" customFormat="1" ht="15" customHeight="1">
      <c r="A45" s="53">
        <f>A44+1</f>
        <v>28</v>
      </c>
      <c r="B45" s="226" t="s">
        <v>161</v>
      </c>
      <c r="C45" s="227">
        <f>2522</f>
        <v>2522</v>
      </c>
      <c r="D45" s="228" t="s">
        <v>83</v>
      </c>
      <c r="E45" s="229">
        <f t="shared" si="23"/>
        <v>2522</v>
      </c>
      <c r="F45" s="230" t="s">
        <v>103</v>
      </c>
      <c r="G45" s="241">
        <f>IF(G44="","",G44+7)</f>
        <v>45839</v>
      </c>
      <c r="H45" s="241">
        <f t="shared" si="24"/>
        <v>45841</v>
      </c>
      <c r="I45" s="241">
        <f t="shared" si="24"/>
        <v>45843</v>
      </c>
      <c r="J45" s="241"/>
      <c r="K45" s="241"/>
      <c r="L45" s="241">
        <f>IF(I45="","",I45+1)</f>
        <v>45844</v>
      </c>
      <c r="M45" s="241">
        <f t="shared" si="25"/>
        <v>45845</v>
      </c>
      <c r="N45" s="241">
        <f t="shared" si="25"/>
        <v>45846</v>
      </c>
      <c r="O45" s="241">
        <f>IF(N45="","",N45)</f>
        <v>45846</v>
      </c>
      <c r="P45" s="241">
        <f t="shared" si="26"/>
        <v>45847</v>
      </c>
      <c r="Q45" s="241">
        <f t="shared" si="26"/>
        <v>45848</v>
      </c>
      <c r="R45" s="241"/>
      <c r="S45" s="241"/>
      <c r="T45" s="241">
        <f>IF(U45="","",U45-1)</f>
        <v>45853</v>
      </c>
      <c r="U45" s="241">
        <f>IF(P45="","",P45+7)</f>
        <v>45854</v>
      </c>
      <c r="V45" s="241">
        <f>IF(U45="","",U45+3)</f>
        <v>45857</v>
      </c>
    </row>
    <row r="46" spans="1:22" s="15" customFormat="1" ht="15" customHeight="1">
      <c r="A46" s="6">
        <f t="shared" ref="A46:A55" si="27">A45+1</f>
        <v>29</v>
      </c>
      <c r="B46" s="164" t="s">
        <v>81</v>
      </c>
      <c r="C46" s="156">
        <f>C44+1</f>
        <v>2514</v>
      </c>
      <c r="D46" s="165" t="s">
        <v>83</v>
      </c>
      <c r="E46" s="158">
        <f t="shared" si="23"/>
        <v>2514</v>
      </c>
      <c r="F46" s="166" t="s">
        <v>92</v>
      </c>
      <c r="G46" s="162">
        <f>IF(T44="","",T44)</f>
        <v>45846</v>
      </c>
      <c r="H46" s="162">
        <f t="shared" si="24"/>
        <v>45848</v>
      </c>
      <c r="I46" s="162">
        <f t="shared" si="24"/>
        <v>45850</v>
      </c>
      <c r="J46" s="162"/>
      <c r="K46" s="162"/>
      <c r="L46" s="162">
        <f>IF(I46="","",I46+1)</f>
        <v>45851</v>
      </c>
      <c r="M46" s="162">
        <f t="shared" si="25"/>
        <v>45852</v>
      </c>
      <c r="N46" s="162">
        <f t="shared" si="25"/>
        <v>45853</v>
      </c>
      <c r="O46" s="162">
        <f>IF(N46="","",N46)</f>
        <v>45853</v>
      </c>
      <c r="P46" s="162">
        <f t="shared" si="26"/>
        <v>45854</v>
      </c>
      <c r="Q46" s="162">
        <f t="shared" si="26"/>
        <v>45855</v>
      </c>
      <c r="R46" s="162"/>
      <c r="S46" s="162"/>
      <c r="T46" s="162">
        <f>IF(U46="","",U46-1)</f>
        <v>45860</v>
      </c>
      <c r="U46" s="162">
        <f>IF(P46="","",P46+7)</f>
        <v>45861</v>
      </c>
      <c r="V46" s="162">
        <f>IF(U46="","",U46+3)</f>
        <v>45864</v>
      </c>
    </row>
    <row r="47" spans="1:22" s="15" customFormat="1" ht="15" customHeight="1">
      <c r="A47" s="53">
        <f t="shared" si="27"/>
        <v>30</v>
      </c>
      <c r="B47" s="226" t="s">
        <v>80</v>
      </c>
      <c r="C47" s="227">
        <f>C45+1</f>
        <v>2523</v>
      </c>
      <c r="D47" s="228" t="s">
        <v>99</v>
      </c>
      <c r="E47" s="229">
        <f t="shared" si="23"/>
        <v>2523</v>
      </c>
      <c r="F47" s="230" t="s">
        <v>103</v>
      </c>
      <c r="G47" s="241">
        <f t="shared" ref="G47:G48" si="28">IF(T45="","",T45)</f>
        <v>45853</v>
      </c>
      <c r="H47" s="241">
        <f t="shared" ref="H47:I47" si="29">IF(G47="","",G47+2)</f>
        <v>45855</v>
      </c>
      <c r="I47" s="241">
        <f t="shared" si="29"/>
        <v>45857</v>
      </c>
      <c r="J47" s="241"/>
      <c r="K47" s="241"/>
      <c r="L47" s="241">
        <f t="shared" ref="L47:L48" si="30">IF(I47="","",I47+1)</f>
        <v>45858</v>
      </c>
      <c r="M47" s="241">
        <f t="shared" ref="M47:N47" si="31">IF(L47="","",L47+1)</f>
        <v>45859</v>
      </c>
      <c r="N47" s="241">
        <f t="shared" si="31"/>
        <v>45860</v>
      </c>
      <c r="O47" s="241">
        <f t="shared" ref="O47:O48" si="32">IF(N47="","",N47)</f>
        <v>45860</v>
      </c>
      <c r="P47" s="241">
        <f t="shared" ref="P47:Q47" si="33">IF(O47="","",O47+1)</f>
        <v>45861</v>
      </c>
      <c r="Q47" s="241">
        <f t="shared" si="33"/>
        <v>45862</v>
      </c>
      <c r="R47" s="241"/>
      <c r="S47" s="241"/>
      <c r="T47" s="241">
        <f t="shared" ref="T47:T48" si="34">IF(U47="","",U47-1)</f>
        <v>45867</v>
      </c>
      <c r="U47" s="241">
        <f t="shared" ref="U47:U48" si="35">IF(P47="","",P47+7)</f>
        <v>45868</v>
      </c>
      <c r="V47" s="241">
        <f t="shared" ref="V47:V48" si="36">IF(U47="","",U47+3)</f>
        <v>45871</v>
      </c>
    </row>
    <row r="48" spans="1:22" s="15" customFormat="1" ht="15" customHeight="1">
      <c r="A48" s="163">
        <f t="shared" si="27"/>
        <v>31</v>
      </c>
      <c r="B48" s="164" t="s">
        <v>81</v>
      </c>
      <c r="C48" s="156">
        <f>C46+1</f>
        <v>2515</v>
      </c>
      <c r="D48" s="165" t="s">
        <v>100</v>
      </c>
      <c r="E48" s="158">
        <f t="shared" si="23"/>
        <v>2515</v>
      </c>
      <c r="F48" s="166" t="s">
        <v>103</v>
      </c>
      <c r="G48" s="162">
        <f t="shared" si="28"/>
        <v>45860</v>
      </c>
      <c r="H48" s="162">
        <f t="shared" ref="H48:I48" si="37">IF(G48="","",G48+2)</f>
        <v>45862</v>
      </c>
      <c r="I48" s="162">
        <f t="shared" si="37"/>
        <v>45864</v>
      </c>
      <c r="J48" s="162"/>
      <c r="K48" s="162"/>
      <c r="L48" s="162">
        <f t="shared" si="30"/>
        <v>45865</v>
      </c>
      <c r="M48" s="162">
        <f t="shared" ref="M48:N48" si="38">IF(L48="","",L48+1)</f>
        <v>45866</v>
      </c>
      <c r="N48" s="162">
        <f t="shared" si="38"/>
        <v>45867</v>
      </c>
      <c r="O48" s="162">
        <f t="shared" si="32"/>
        <v>45867</v>
      </c>
      <c r="P48" s="162">
        <f t="shared" ref="P48:Q48" si="39">IF(O48="","",O48+1)</f>
        <v>45868</v>
      </c>
      <c r="Q48" s="162">
        <f t="shared" si="39"/>
        <v>45869</v>
      </c>
      <c r="R48" s="162"/>
      <c r="S48" s="162"/>
      <c r="T48" s="162">
        <f t="shared" si="34"/>
        <v>45874</v>
      </c>
      <c r="U48" s="162">
        <f t="shared" si="35"/>
        <v>45875</v>
      </c>
      <c r="V48" s="162">
        <f t="shared" si="36"/>
        <v>45878</v>
      </c>
    </row>
    <row r="49" spans="1:22" s="15" customFormat="1" ht="15" customHeight="1">
      <c r="A49" s="279">
        <f t="shared" si="27"/>
        <v>32</v>
      </c>
      <c r="B49" s="242" t="s">
        <v>80</v>
      </c>
      <c r="C49" s="243">
        <f>C47+1</f>
        <v>2524</v>
      </c>
      <c r="D49" s="244" t="s">
        <v>83</v>
      </c>
      <c r="E49" s="245">
        <f t="shared" si="23"/>
        <v>2524</v>
      </c>
      <c r="F49" s="246" t="s">
        <v>103</v>
      </c>
      <c r="G49" s="270">
        <f>IF(T47="","",T47)</f>
        <v>45867</v>
      </c>
      <c r="H49" s="270">
        <f>IF(G49="","",G49+2)</f>
        <v>45869</v>
      </c>
      <c r="I49" s="270">
        <f>IF(H49="","",H49+2)</f>
        <v>45871</v>
      </c>
      <c r="J49" s="270"/>
      <c r="K49" s="270"/>
      <c r="L49" s="270">
        <f>IF(I49="","",I49+1)</f>
        <v>45872</v>
      </c>
      <c r="M49" s="270">
        <f>IF(L49="","",L49+1)</f>
        <v>45873</v>
      </c>
      <c r="N49" s="270">
        <f>IF(M49="","",M49+1)</f>
        <v>45874</v>
      </c>
      <c r="O49" s="270">
        <f>IF(N49="","",N49)</f>
        <v>45874</v>
      </c>
      <c r="P49" s="270">
        <f>IF(O49="","",O49+1)</f>
        <v>45875</v>
      </c>
      <c r="Q49" s="270">
        <f>IF(P49="","",P49+1)</f>
        <v>45876</v>
      </c>
      <c r="R49" s="270"/>
      <c r="S49" s="270"/>
      <c r="T49" s="270">
        <f>IF(U49="","",U49-1)</f>
        <v>45881</v>
      </c>
      <c r="U49" s="270">
        <f>IF(P49="","",P49+7)</f>
        <v>45882</v>
      </c>
      <c r="V49" s="270">
        <f>IF(U49="","",U49+3)</f>
        <v>45885</v>
      </c>
    </row>
    <row r="50" spans="1:22" s="44" customFormat="1" ht="15" hidden="1" customHeight="1">
      <c r="A50" s="55">
        <f t="shared" si="27"/>
        <v>33</v>
      </c>
      <c r="B50" s="164"/>
      <c r="C50" s="156"/>
      <c r="D50" s="165" t="s">
        <v>90</v>
      </c>
      <c r="E50" s="158" t="str">
        <f>IF(C50="","",C50)</f>
        <v/>
      </c>
      <c r="F50" s="166" t="s">
        <v>93</v>
      </c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</row>
    <row r="51" spans="1:22" s="15" customFormat="1" ht="15" hidden="1" customHeight="1">
      <c r="A51" s="59">
        <f t="shared" si="27"/>
        <v>34</v>
      </c>
      <c r="B51" s="73"/>
      <c r="C51" s="69"/>
      <c r="D51" s="71" t="s">
        <v>101</v>
      </c>
      <c r="E51" s="70" t="str">
        <f t="shared" si="23"/>
        <v/>
      </c>
      <c r="F51" s="72" t="s">
        <v>104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</row>
    <row r="52" spans="1:22" s="15" customFormat="1" ht="15" hidden="1" customHeight="1">
      <c r="A52" s="59">
        <f t="shared" si="27"/>
        <v>35</v>
      </c>
      <c r="B52" s="73"/>
      <c r="C52" s="69"/>
      <c r="D52" s="71" t="s">
        <v>90</v>
      </c>
      <c r="E52" s="70" t="str">
        <f t="shared" si="23"/>
        <v/>
      </c>
      <c r="F52" s="72" t="s">
        <v>105</v>
      </c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</row>
    <row r="53" spans="1:22" s="15" customFormat="1" ht="15" hidden="1" customHeight="1">
      <c r="A53" s="59">
        <f t="shared" si="27"/>
        <v>36</v>
      </c>
      <c r="B53" s="73"/>
      <c r="C53" s="69"/>
      <c r="D53" s="71" t="s">
        <v>90</v>
      </c>
      <c r="E53" s="70" t="str">
        <f t="shared" si="23"/>
        <v/>
      </c>
      <c r="F53" s="72" t="s">
        <v>93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</row>
    <row r="54" spans="1:22" s="15" customFormat="1" ht="15" hidden="1" customHeight="1">
      <c r="A54" s="59">
        <f t="shared" si="27"/>
        <v>37</v>
      </c>
      <c r="B54" s="73"/>
      <c r="C54" s="69"/>
      <c r="D54" s="71" t="s">
        <v>102</v>
      </c>
      <c r="E54" s="70" t="str">
        <f t="shared" si="23"/>
        <v/>
      </c>
      <c r="F54" s="72" t="s">
        <v>93</v>
      </c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</row>
    <row r="55" spans="1:22" s="15" customFormat="1" ht="15" hidden="1" customHeight="1">
      <c r="A55" s="106">
        <f t="shared" si="27"/>
        <v>38</v>
      </c>
      <c r="B55" s="101"/>
      <c r="C55" s="102"/>
      <c r="D55" s="107" t="s">
        <v>90</v>
      </c>
      <c r="E55" s="108" t="str">
        <f t="shared" si="23"/>
        <v/>
      </c>
      <c r="F55" s="105" t="s">
        <v>93</v>
      </c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</row>
    <row r="56" spans="1:22" ht="15" customHeight="1">
      <c r="A56" s="15" t="s">
        <v>66</v>
      </c>
    </row>
    <row r="57" spans="1:22" ht="15" customHeight="1">
      <c r="A57" s="37"/>
    </row>
    <row r="58" spans="1:22" ht="15" customHeight="1">
      <c r="A58" s="37"/>
    </row>
    <row r="59" spans="1:22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2" ht="15" customHeight="1">
      <c r="B60" s="1" t="s">
        <v>32</v>
      </c>
      <c r="C60" s="5" t="s">
        <v>76</v>
      </c>
      <c r="D60" s="5"/>
      <c r="E60" s="5"/>
      <c r="F60" s="5"/>
    </row>
    <row r="61" spans="1:22" ht="15" customHeight="1">
      <c r="B61" s="1" t="s">
        <v>33</v>
      </c>
      <c r="C61" s="44" t="s">
        <v>74</v>
      </c>
      <c r="D61" s="44"/>
      <c r="E61" s="44"/>
      <c r="F61" s="44"/>
    </row>
    <row r="62" spans="1:22" ht="15" customHeight="1">
      <c r="B62" s="1" t="s">
        <v>64</v>
      </c>
      <c r="C62" s="18"/>
      <c r="D62" s="18"/>
      <c r="E62" s="18"/>
      <c r="F62" s="18"/>
    </row>
    <row r="63" spans="1:22" ht="15" customHeight="1">
      <c r="B63" s="5" t="s">
        <v>34</v>
      </c>
      <c r="C63" s="19" t="s">
        <v>35</v>
      </c>
      <c r="D63" s="19"/>
      <c r="E63" s="19"/>
      <c r="F63" s="19"/>
    </row>
    <row r="64" spans="1:22" ht="15" customHeight="1">
      <c r="B64" s="5" t="s">
        <v>36</v>
      </c>
      <c r="C64" s="15" t="s">
        <v>77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292" t="s">
        <v>40</v>
      </c>
      <c r="C68" s="292"/>
      <c r="D68" s="292" t="s">
        <v>39</v>
      </c>
      <c r="E68" s="292"/>
      <c r="F68" s="292"/>
      <c r="G68" s="292"/>
      <c r="H68" s="296" t="s">
        <v>69</v>
      </c>
      <c r="I68" s="296"/>
      <c r="J68" s="126"/>
      <c r="K68" s="126"/>
      <c r="L68" s="296" t="s">
        <v>72</v>
      </c>
      <c r="M68" s="292"/>
      <c r="N68" s="292" t="s">
        <v>41</v>
      </c>
      <c r="O68" s="292"/>
      <c r="P68" s="292" t="s">
        <v>12</v>
      </c>
      <c r="Q68" s="292"/>
      <c r="T68" s="13"/>
    </row>
    <row r="69" spans="2:21" ht="15.75" customHeight="1">
      <c r="B69" s="291" t="s">
        <v>0</v>
      </c>
      <c r="C69" s="291"/>
      <c r="D69" s="291" t="s">
        <v>2</v>
      </c>
      <c r="E69" s="291"/>
      <c r="F69" s="291"/>
      <c r="G69" s="291"/>
      <c r="H69" s="294" t="s">
        <v>68</v>
      </c>
      <c r="I69" s="294"/>
      <c r="J69" s="125"/>
      <c r="K69" s="125"/>
      <c r="L69" s="294" t="s">
        <v>68</v>
      </c>
      <c r="M69" s="291"/>
      <c r="N69" s="293" t="s">
        <v>42</v>
      </c>
      <c r="O69" s="293"/>
      <c r="P69" s="291" t="s">
        <v>65</v>
      </c>
      <c r="Q69" s="291"/>
      <c r="T69" s="13"/>
    </row>
    <row r="70" spans="2:21" ht="15.75" customHeight="1">
      <c r="B70" s="290" t="s">
        <v>43</v>
      </c>
      <c r="C70" s="290"/>
      <c r="D70" s="322" t="s">
        <v>60</v>
      </c>
      <c r="E70" s="322"/>
      <c r="F70" s="322"/>
      <c r="G70" s="322"/>
      <c r="H70" s="290" t="s">
        <v>70</v>
      </c>
      <c r="I70" s="290"/>
      <c r="J70" s="124"/>
      <c r="K70" s="124"/>
      <c r="L70" s="290" t="s">
        <v>75</v>
      </c>
      <c r="M70" s="290"/>
      <c r="N70" s="290" t="s">
        <v>71</v>
      </c>
      <c r="O70" s="290"/>
      <c r="P70" s="290" t="s">
        <v>44</v>
      </c>
      <c r="Q70" s="290"/>
      <c r="T70" s="13"/>
    </row>
    <row r="72" spans="2:21" ht="15.75" customHeight="1">
      <c r="B72" s="295" t="s">
        <v>11</v>
      </c>
      <c r="C72" s="295"/>
      <c r="D72" s="292" t="s">
        <v>18</v>
      </c>
      <c r="E72" s="292"/>
      <c r="F72" s="292"/>
      <c r="G72" s="292"/>
      <c r="H72" s="292" t="s">
        <v>19</v>
      </c>
      <c r="I72" s="292"/>
      <c r="J72" s="126"/>
      <c r="K72" s="126"/>
      <c r="L72" s="292" t="s">
        <v>26</v>
      </c>
      <c r="M72" s="292"/>
      <c r="N72" s="292" t="s">
        <v>45</v>
      </c>
      <c r="O72" s="292"/>
      <c r="P72" s="295" t="s">
        <v>61</v>
      </c>
      <c r="Q72" s="295"/>
      <c r="R72" s="13"/>
      <c r="S72" s="13"/>
      <c r="T72" s="289"/>
      <c r="U72" s="289"/>
    </row>
    <row r="73" spans="2:21" ht="15.75" customHeight="1">
      <c r="B73" s="297" t="s">
        <v>49</v>
      </c>
      <c r="C73" s="297"/>
      <c r="D73" s="291" t="s">
        <v>46</v>
      </c>
      <c r="E73" s="291"/>
      <c r="F73" s="291"/>
      <c r="G73" s="291"/>
      <c r="H73" s="291" t="s">
        <v>47</v>
      </c>
      <c r="I73" s="291"/>
      <c r="J73" s="125"/>
      <c r="K73" s="125"/>
      <c r="L73" s="291" t="s">
        <v>48</v>
      </c>
      <c r="M73" s="291"/>
      <c r="N73" s="291" t="s">
        <v>46</v>
      </c>
      <c r="O73" s="291"/>
      <c r="P73" s="289" t="s">
        <v>62</v>
      </c>
      <c r="Q73" s="289"/>
      <c r="R73" s="13"/>
      <c r="S73" s="13"/>
      <c r="T73" s="289"/>
      <c r="U73" s="289"/>
    </row>
    <row r="74" spans="2:21" ht="15.75" customHeight="1">
      <c r="B74" s="290" t="s">
        <v>53</v>
      </c>
      <c r="C74" s="290"/>
      <c r="D74" s="290" t="s">
        <v>73</v>
      </c>
      <c r="E74" s="290"/>
      <c r="F74" s="290"/>
      <c r="G74" s="290"/>
      <c r="H74" s="290" t="s">
        <v>50</v>
      </c>
      <c r="I74" s="290"/>
      <c r="J74" s="124"/>
      <c r="K74" s="124"/>
      <c r="L74" s="290" t="s">
        <v>51</v>
      </c>
      <c r="M74" s="290"/>
      <c r="N74" s="290" t="s">
        <v>52</v>
      </c>
      <c r="O74" s="290"/>
      <c r="P74" s="290" t="s">
        <v>63</v>
      </c>
      <c r="Q74" s="290"/>
      <c r="R74" s="13"/>
      <c r="S74" s="13"/>
      <c r="T74" s="289"/>
      <c r="U74" s="289"/>
    </row>
  </sheetData>
  <mergeCells count="57">
    <mergeCell ref="B69:C69"/>
    <mergeCell ref="D69:G69"/>
    <mergeCell ref="D70:G70"/>
    <mergeCell ref="G2:J3"/>
    <mergeCell ref="M2:O3"/>
    <mergeCell ref="G4:J4"/>
    <mergeCell ref="B68:C68"/>
    <mergeCell ref="D68:G68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T74:U74"/>
    <mergeCell ref="T73:U73"/>
    <mergeCell ref="T72:U72"/>
    <mergeCell ref="N74:O74"/>
    <mergeCell ref="N73:O73"/>
    <mergeCell ref="N72:O72"/>
    <mergeCell ref="P74:Q74"/>
    <mergeCell ref="P73:Q73"/>
  </mergeCells>
  <phoneticPr fontId="17"/>
  <printOptions horizontalCentered="1"/>
  <pageMargins left="0.39370078740157483" right="0.39370078740157483" top="0.39370078740157483" bottom="0.39370078740157483" header="0" footer="0"/>
  <pageSetup paperSize="9" scale="57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Normal="70" zoomScaleSheetLayoutView="100" workbookViewId="0">
      <selection activeCell="M2" sqref="M2:O3"/>
    </sheetView>
  </sheetViews>
  <sheetFormatPr defaultColWidth="13.875" defaultRowHeight="15.75" customHeight="1"/>
  <cols>
    <col min="1" max="1" width="7.625" style="21" customWidth="1"/>
    <col min="2" max="2" width="20.625" style="21" customWidth="1"/>
    <col min="3" max="3" width="3" style="21" bestFit="1" customWidth="1"/>
    <col min="4" max="4" width="5.625" style="21" bestFit="1" customWidth="1"/>
    <col min="5" max="5" width="3.5" style="21" bestFit="1" customWidth="1"/>
    <col min="6" max="6" width="5.625" style="21" bestFit="1" customWidth="1"/>
    <col min="7" max="16" width="15.625" style="21" customWidth="1"/>
    <col min="17" max="17" width="15.875" style="21" customWidth="1"/>
    <col min="18" max="20" width="15.625" style="21" customWidth="1"/>
    <col min="21" max="16384" width="13.875" style="21"/>
  </cols>
  <sheetData>
    <row r="1" spans="1:23" ht="15.75" customHeight="1">
      <c r="H1" s="30"/>
      <c r="I1" s="150"/>
      <c r="J1" s="150"/>
      <c r="K1" s="150"/>
      <c r="L1" s="150"/>
      <c r="M1" s="30"/>
      <c r="N1" s="85"/>
      <c r="O1" s="85"/>
      <c r="P1" s="85"/>
      <c r="Q1" s="85"/>
      <c r="R1" s="85"/>
    </row>
    <row r="2" spans="1:23" ht="15.75" customHeight="1">
      <c r="C2" s="331" t="str">
        <f>'1) 日本 - 中国'!G2</f>
        <v>上海民生輪船有限公司</v>
      </c>
      <c r="D2" s="331"/>
      <c r="E2" s="331"/>
      <c r="F2" s="331"/>
      <c r="G2" s="331"/>
      <c r="H2" s="331"/>
      <c r="I2" s="150"/>
      <c r="J2" s="333" t="str">
        <f>'1) 日本 - 中国'!M2</f>
        <v>2025年07月スケジュール</v>
      </c>
      <c r="K2" s="333"/>
      <c r="L2" s="333"/>
      <c r="M2" s="29"/>
      <c r="N2" s="85"/>
      <c r="O2" s="85"/>
      <c r="P2" s="85"/>
      <c r="Q2" s="85"/>
      <c r="R2" s="85"/>
    </row>
    <row r="3" spans="1:23" ht="15.75" customHeight="1">
      <c r="C3" s="331"/>
      <c r="D3" s="331"/>
      <c r="E3" s="331"/>
      <c r="F3" s="331"/>
      <c r="G3" s="331"/>
      <c r="H3" s="331"/>
      <c r="I3" s="150"/>
      <c r="J3" s="333"/>
      <c r="K3" s="333"/>
      <c r="L3" s="333"/>
      <c r="M3" s="27" t="s">
        <v>3</v>
      </c>
      <c r="N3" s="149">
        <f>'1) 日本 - 中国'!U3</f>
        <v>45845</v>
      </c>
      <c r="O3" s="75"/>
      <c r="P3" s="75"/>
      <c r="S3" s="27"/>
    </row>
    <row r="4" spans="1:23" ht="15.75" customHeight="1">
      <c r="C4" s="26"/>
      <c r="D4" s="332" t="str">
        <f>'1) 日本 - 中国'!G4</f>
        <v>SHANGHAI MINSHENG SHIPPING CO.,LTD.</v>
      </c>
      <c r="E4" s="332"/>
      <c r="F4" s="332"/>
      <c r="G4" s="332"/>
      <c r="H4" s="332"/>
      <c r="I4" s="332"/>
      <c r="J4" s="29" t="s">
        <v>155</v>
      </c>
      <c r="K4" s="76"/>
      <c r="L4" s="76"/>
      <c r="M4" s="148" t="s">
        <v>5</v>
      </c>
      <c r="N4" s="96" t="str">
        <f>'1) 日本 - 中国'!U4</f>
        <v>No.571 (R-2)</v>
      </c>
      <c r="O4" s="75"/>
      <c r="P4" s="75"/>
      <c r="S4" s="148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156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47"/>
      <c r="M6" s="24"/>
      <c r="N6" s="24"/>
    </row>
    <row r="7" spans="1:23" ht="15" customHeight="1">
      <c r="A7" s="96" t="s">
        <v>153</v>
      </c>
      <c r="B7" s="96" t="s">
        <v>152</v>
      </c>
    </row>
    <row r="8" spans="1:23" ht="15" customHeight="1">
      <c r="A8" s="328" t="s">
        <v>6</v>
      </c>
      <c r="B8" s="329" t="s">
        <v>7</v>
      </c>
      <c r="C8" s="329" t="s">
        <v>8</v>
      </c>
      <c r="D8" s="334"/>
      <c r="E8" s="334"/>
      <c r="F8" s="335"/>
      <c r="G8" s="146" t="s">
        <v>9</v>
      </c>
      <c r="H8" s="146"/>
      <c r="I8" s="146" t="s">
        <v>57</v>
      </c>
      <c r="J8" s="146" t="s">
        <v>56</v>
      </c>
      <c r="K8" s="146" t="s">
        <v>55</v>
      </c>
      <c r="L8" s="146"/>
      <c r="M8" s="146" t="s">
        <v>9</v>
      </c>
    </row>
    <row r="9" spans="1:23" ht="15" customHeight="1">
      <c r="A9" s="328"/>
      <c r="B9" s="330"/>
      <c r="C9" s="330" t="s">
        <v>84</v>
      </c>
      <c r="D9" s="338"/>
      <c r="E9" s="336" t="s">
        <v>85</v>
      </c>
      <c r="F9" s="337"/>
      <c r="G9" s="144" t="s">
        <v>15</v>
      </c>
      <c r="H9" s="145"/>
      <c r="I9" s="144" t="s">
        <v>17</v>
      </c>
      <c r="J9" s="144" t="s">
        <v>54</v>
      </c>
      <c r="K9" s="144" t="s">
        <v>28</v>
      </c>
      <c r="L9" s="144"/>
      <c r="M9" s="144" t="s">
        <v>15</v>
      </c>
    </row>
    <row r="10" spans="1:23" s="31" customFormat="1" ht="15" customHeight="1">
      <c r="A10" s="219">
        <f>26</f>
        <v>26</v>
      </c>
      <c r="B10" s="220" t="s">
        <v>151</v>
      </c>
      <c r="C10" s="142" t="s">
        <v>148</v>
      </c>
      <c r="D10" s="221">
        <v>666</v>
      </c>
      <c r="E10" s="140" t="s">
        <v>147</v>
      </c>
      <c r="F10" s="222">
        <f>IF(D10="","",D10)</f>
        <v>666</v>
      </c>
      <c r="G10" s="223">
        <v>45834</v>
      </c>
      <c r="H10" s="224"/>
      <c r="I10" s="223">
        <f>IF(G10="","",G10+2)</f>
        <v>45836</v>
      </c>
      <c r="J10" s="223">
        <f t="shared" ref="J10:K12" si="0">IF(I10="","",I10+1)</f>
        <v>45837</v>
      </c>
      <c r="K10" s="223">
        <f t="shared" si="0"/>
        <v>45838</v>
      </c>
      <c r="L10" s="223"/>
      <c r="M10" s="223">
        <f>IF(K10="","",K10+3)</f>
        <v>45841</v>
      </c>
    </row>
    <row r="11" spans="1:23" s="31" customFormat="1" ht="15" customHeight="1">
      <c r="A11" s="6">
        <f>A10+1</f>
        <v>27</v>
      </c>
      <c r="B11" s="211" t="s">
        <v>150</v>
      </c>
      <c r="C11" s="209" t="s">
        <v>148</v>
      </c>
      <c r="D11" s="212">
        <f>D10+1</f>
        <v>667</v>
      </c>
      <c r="E11" s="210" t="s">
        <v>147</v>
      </c>
      <c r="F11" s="213">
        <f t="shared" ref="F11:F15" si="1">IF(D11="","",D11)</f>
        <v>667</v>
      </c>
      <c r="G11" s="134">
        <f>IF(M10="","",M10)</f>
        <v>45841</v>
      </c>
      <c r="H11" s="134"/>
      <c r="I11" s="134">
        <f>IF(G11="","",G11+2)</f>
        <v>45843</v>
      </c>
      <c r="J11" s="134">
        <f t="shared" si="0"/>
        <v>45844</v>
      </c>
      <c r="K11" s="134">
        <f t="shared" si="0"/>
        <v>45845</v>
      </c>
      <c r="L11" s="134"/>
      <c r="M11" s="134">
        <f>IF(K11="","",K11+3)</f>
        <v>45848</v>
      </c>
      <c r="R11" s="7" t="str">
        <f>IF(Z10="","",Z10)</f>
        <v/>
      </c>
    </row>
    <row r="12" spans="1:23" s="31" customFormat="1" ht="15" customHeight="1">
      <c r="A12" s="53">
        <f>A11+1</f>
        <v>28</v>
      </c>
      <c r="B12" s="143" t="s">
        <v>149</v>
      </c>
      <c r="C12" s="142" t="s">
        <v>148</v>
      </c>
      <c r="D12" s="141">
        <f t="shared" ref="D12:D15" si="2">D11+1</f>
        <v>668</v>
      </c>
      <c r="E12" s="140" t="s">
        <v>147</v>
      </c>
      <c r="F12" s="139">
        <f t="shared" si="1"/>
        <v>668</v>
      </c>
      <c r="G12" s="135">
        <f>IF(M11="","",M11)</f>
        <v>45848</v>
      </c>
      <c r="H12" s="135"/>
      <c r="I12" s="135">
        <f>IF(G12="","",G12+2)</f>
        <v>45850</v>
      </c>
      <c r="J12" s="135">
        <f t="shared" si="0"/>
        <v>45851</v>
      </c>
      <c r="K12" s="135">
        <f t="shared" si="0"/>
        <v>45852</v>
      </c>
      <c r="L12" s="135"/>
      <c r="M12" s="135">
        <f>IF(K12="","",K12+3)</f>
        <v>45855</v>
      </c>
    </row>
    <row r="13" spans="1:23" s="31" customFormat="1" ht="15" customHeight="1">
      <c r="A13" s="6">
        <f>A12+1</f>
        <v>29</v>
      </c>
      <c r="B13" s="211" t="s">
        <v>149</v>
      </c>
      <c r="C13" s="209" t="s">
        <v>148</v>
      </c>
      <c r="D13" s="212">
        <f t="shared" si="2"/>
        <v>669</v>
      </c>
      <c r="E13" s="210" t="s">
        <v>147</v>
      </c>
      <c r="F13" s="213">
        <f t="shared" si="1"/>
        <v>669</v>
      </c>
      <c r="G13" s="134">
        <f t="shared" ref="G13:G15" si="3">IF(M12="","",M12)</f>
        <v>45855</v>
      </c>
      <c r="H13" s="134"/>
      <c r="I13" s="134">
        <f t="shared" ref="I13:I15" si="4">IF(G13="","",G13+2)</f>
        <v>45857</v>
      </c>
      <c r="J13" s="134">
        <f t="shared" ref="J13:K13" si="5">IF(I13="","",I13+1)</f>
        <v>45858</v>
      </c>
      <c r="K13" s="134">
        <f t="shared" si="5"/>
        <v>45859</v>
      </c>
      <c r="L13" s="134"/>
      <c r="M13" s="134">
        <f t="shared" ref="M13:M15" si="6">IF(K13="","",K13+3)</f>
        <v>45862</v>
      </c>
    </row>
    <row r="14" spans="1:23" s="137" customFormat="1" ht="15" customHeight="1">
      <c r="A14" s="53">
        <f>A13+1</f>
        <v>30</v>
      </c>
      <c r="B14" s="143" t="s">
        <v>149</v>
      </c>
      <c r="C14" s="142" t="s">
        <v>148</v>
      </c>
      <c r="D14" s="141">
        <f t="shared" si="2"/>
        <v>670</v>
      </c>
      <c r="E14" s="140" t="s">
        <v>147</v>
      </c>
      <c r="F14" s="139">
        <f t="shared" si="1"/>
        <v>670</v>
      </c>
      <c r="G14" s="135">
        <f t="shared" si="3"/>
        <v>45862</v>
      </c>
      <c r="H14" s="135"/>
      <c r="I14" s="135">
        <f t="shared" si="4"/>
        <v>45864</v>
      </c>
      <c r="J14" s="135">
        <f t="shared" ref="J14:K14" si="7">IF(I14="","",I14+1)</f>
        <v>45865</v>
      </c>
      <c r="K14" s="135">
        <f t="shared" si="7"/>
        <v>45866</v>
      </c>
      <c r="L14" s="135"/>
      <c r="M14" s="135">
        <f t="shared" si="6"/>
        <v>45869</v>
      </c>
    </row>
    <row r="15" spans="1:23" s="137" customFormat="1" ht="15" customHeight="1">
      <c r="A15" s="168">
        <f>A14+1</f>
        <v>31</v>
      </c>
      <c r="B15" s="214" t="s">
        <v>149</v>
      </c>
      <c r="C15" s="215" t="s">
        <v>148</v>
      </c>
      <c r="D15" s="216">
        <f t="shared" si="2"/>
        <v>671</v>
      </c>
      <c r="E15" s="217" t="s">
        <v>147</v>
      </c>
      <c r="F15" s="218">
        <f t="shared" si="1"/>
        <v>671</v>
      </c>
      <c r="G15" s="100">
        <f t="shared" si="3"/>
        <v>45869</v>
      </c>
      <c r="H15" s="100"/>
      <c r="I15" s="100">
        <f t="shared" si="4"/>
        <v>45871</v>
      </c>
      <c r="J15" s="100">
        <f t="shared" ref="J15:K15" si="8">IF(I15="","",I15+1)</f>
        <v>45872</v>
      </c>
      <c r="K15" s="100">
        <f t="shared" si="8"/>
        <v>45873</v>
      </c>
      <c r="L15" s="100"/>
      <c r="M15" s="100">
        <f t="shared" si="6"/>
        <v>45876</v>
      </c>
    </row>
    <row r="16" spans="1:23" ht="15" customHeight="1">
      <c r="A16" s="15" t="s">
        <v>67</v>
      </c>
      <c r="B16" s="38"/>
      <c r="C16" s="138"/>
      <c r="D16" s="138"/>
      <c r="E16" s="138"/>
      <c r="F16" s="138"/>
      <c r="G16" s="7"/>
      <c r="H16" s="8"/>
      <c r="I16" s="7"/>
      <c r="J16" s="7"/>
      <c r="K16" s="7"/>
      <c r="L16" s="7"/>
      <c r="M16" s="7"/>
      <c r="N16" s="8"/>
      <c r="O16" s="7"/>
    </row>
    <row r="17" s="136" customFormat="1" ht="15" customHeight="1"/>
    <row r="18" s="136" customFormat="1" ht="15" customHeight="1"/>
    <row r="19" s="136" customFormat="1" ht="15" customHeight="1"/>
    <row r="20" s="136" customFormat="1" ht="15" customHeight="1"/>
    <row r="21" s="136" customFormat="1" ht="15" customHeight="1"/>
    <row r="22" s="136" customFormat="1" ht="15" customHeight="1"/>
    <row r="23" s="136" customFormat="1" ht="15" customHeight="1"/>
    <row r="24" s="136" customFormat="1" ht="15" customHeight="1"/>
    <row r="25" s="136" customFormat="1" ht="15" customHeight="1"/>
    <row r="26" s="136" customFormat="1" ht="15" customHeight="1"/>
    <row r="27" s="136" customFormat="1" ht="15" customHeight="1"/>
    <row r="28" s="136" customFormat="1" ht="15" customHeight="1"/>
    <row r="29" s="136" customFormat="1" ht="15" customHeight="1"/>
    <row r="30" s="136" customFormat="1" ht="15" customHeight="1"/>
    <row r="31" s="136" customFormat="1" ht="15" customHeight="1"/>
    <row r="32" s="136" customFormat="1" ht="15" customHeight="1"/>
    <row r="33" spans="2:19" s="136" customFormat="1" ht="15" customHeight="1"/>
    <row r="34" spans="2:19" ht="15.75" customHeight="1">
      <c r="B34" s="137"/>
      <c r="Q34" s="136"/>
      <c r="R34" s="136"/>
    </row>
    <row r="35" spans="2:19" ht="15.75" customHeight="1">
      <c r="Q35" s="136"/>
      <c r="R35" s="136"/>
    </row>
    <row r="36" spans="2:19" ht="15.75" customHeight="1">
      <c r="B36" s="12"/>
      <c r="C36" s="12"/>
      <c r="D36" s="12"/>
      <c r="E36" s="12"/>
      <c r="F36" s="12"/>
      <c r="G36" s="12"/>
      <c r="H36" s="13"/>
      <c r="I36" s="152"/>
      <c r="J36" s="12"/>
      <c r="K36" s="12"/>
      <c r="L36" s="152"/>
      <c r="M36" s="12"/>
      <c r="N36" s="12"/>
      <c r="O36" s="12"/>
      <c r="P36" s="12"/>
      <c r="Q36" s="12"/>
      <c r="R36" s="136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152"/>
      <c r="J37" s="12"/>
      <c r="K37" s="12"/>
      <c r="L37" s="152"/>
      <c r="M37" s="12"/>
      <c r="N37" s="12"/>
      <c r="O37" s="12"/>
      <c r="P37" s="12"/>
      <c r="Q37" s="12"/>
      <c r="R37" s="136"/>
      <c r="S37" s="22"/>
    </row>
    <row r="38" spans="2:19" ht="15.75" customHeight="1">
      <c r="B38" s="13"/>
      <c r="C38" s="13"/>
      <c r="D38" s="13"/>
      <c r="E38" s="13"/>
      <c r="F38" s="13"/>
      <c r="G38" s="151"/>
      <c r="H38" s="151"/>
      <c r="I38" s="13"/>
      <c r="J38" s="13"/>
      <c r="K38" s="13"/>
      <c r="L38" s="13"/>
      <c r="M38" s="13"/>
      <c r="N38" s="13"/>
      <c r="O38" s="13"/>
      <c r="P38" s="13"/>
      <c r="Q38" s="13"/>
      <c r="R38" s="136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6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36"/>
      <c r="R43" s="136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zoomScaleNormal="70" zoomScaleSheetLayoutView="100" workbookViewId="0">
      <selection activeCell="F1" sqref="F1:M3"/>
    </sheetView>
  </sheetViews>
  <sheetFormatPr defaultColWidth="7.625" defaultRowHeight="15.75" customHeight="1" outlineLevelCol="1"/>
  <cols>
    <col min="1" max="3" width="15.875" style="21" customWidth="1"/>
    <col min="4" max="4" width="2.375" style="21" customWidth="1"/>
    <col min="5" max="5" width="15.875" style="21" customWidth="1"/>
    <col min="6" max="6" width="2.375" style="21" customWidth="1"/>
    <col min="7" max="7" width="8.875" style="21" customWidth="1"/>
    <col min="8" max="8" width="17.5" style="21" bestFit="1" customWidth="1"/>
    <col min="9" max="9" width="6.875" style="21" customWidth="1"/>
    <col min="10" max="10" width="3.375" style="21" customWidth="1"/>
    <col min="11" max="11" width="6.875" style="21" customWidth="1"/>
    <col min="12" max="12" width="3.375" style="21" customWidth="1"/>
    <col min="13" max="13" width="13.875" style="21" hidden="1" customWidth="1" outlineLevel="1"/>
    <col min="14" max="14" width="13.875" style="21" customWidth="1" collapsed="1"/>
    <col min="15" max="15" width="13.875" style="21" hidden="1" customWidth="1" outlineLevel="1"/>
    <col min="16" max="16" width="2.375" style="21" customWidth="1" collapsed="1"/>
    <col min="17" max="17" width="13.875" style="21" hidden="1" customWidth="1" outlineLevel="1"/>
    <col min="18" max="18" width="13.875" style="21" customWidth="1" collapsed="1"/>
    <col min="19" max="22" width="13.875" style="21" customWidth="1"/>
    <col min="23" max="24" width="13.875" style="21" hidden="1" customWidth="1" outlineLevel="1"/>
    <col min="25" max="25" width="2.375" style="21" customWidth="1" collapsed="1"/>
    <col min="26" max="26" width="13.875" style="21" hidden="1" customWidth="1" outlineLevel="1"/>
    <col min="27" max="27" width="13.875" style="21" customWidth="1" collapsed="1"/>
    <col min="28" max="38" width="13.875" style="21" customWidth="1"/>
    <col min="39" max="16384" width="7.625" style="21"/>
  </cols>
  <sheetData>
    <row r="1" spans="1:27" ht="15.75" customHeight="1">
      <c r="C1" s="83"/>
      <c r="D1" s="83"/>
      <c r="E1" s="83"/>
      <c r="F1" s="83"/>
      <c r="G1" s="339" t="s">
        <v>107</v>
      </c>
      <c r="H1" s="339"/>
      <c r="I1" s="339"/>
      <c r="J1" s="339"/>
      <c r="K1" s="339"/>
      <c r="L1" s="339"/>
      <c r="M1" s="339"/>
      <c r="N1" s="30"/>
      <c r="O1" s="84"/>
      <c r="P1" s="84"/>
      <c r="Q1" s="85"/>
      <c r="R1" s="340" t="str">
        <f>'1) 日本 - 中国'!M2</f>
        <v>2025年07月スケジュール</v>
      </c>
      <c r="S1" s="340"/>
      <c r="T1" s="340"/>
      <c r="U1" s="85"/>
      <c r="V1" s="85"/>
      <c r="W1" s="85"/>
      <c r="X1" s="85"/>
      <c r="Y1" s="85"/>
      <c r="AA1" s="87"/>
    </row>
    <row r="2" spans="1:27" ht="15.75" customHeight="1">
      <c r="C2" s="83"/>
      <c r="D2" s="83"/>
      <c r="E2" s="83"/>
      <c r="F2" s="83"/>
      <c r="G2" s="339"/>
      <c r="H2" s="339"/>
      <c r="I2" s="339"/>
      <c r="J2" s="339"/>
      <c r="K2" s="339"/>
      <c r="L2" s="339"/>
      <c r="M2" s="339"/>
      <c r="N2" s="28"/>
      <c r="O2" s="84"/>
      <c r="P2" s="84"/>
      <c r="Q2" s="85"/>
      <c r="R2" s="340"/>
      <c r="S2" s="340"/>
      <c r="T2" s="340"/>
      <c r="U2" s="85"/>
      <c r="V2" s="85"/>
      <c r="W2" s="85"/>
      <c r="X2" s="85"/>
      <c r="Y2" s="85"/>
      <c r="AA2" s="87"/>
    </row>
    <row r="3" spans="1:27" ht="15.75" customHeight="1">
      <c r="C3" s="83"/>
      <c r="D3" s="83"/>
      <c r="E3" s="83"/>
      <c r="F3" s="83"/>
      <c r="G3" s="339"/>
      <c r="H3" s="339"/>
      <c r="I3" s="339"/>
      <c r="J3" s="339"/>
      <c r="K3" s="339"/>
      <c r="L3" s="339"/>
      <c r="M3" s="339"/>
      <c r="N3" s="28"/>
      <c r="O3" s="84"/>
      <c r="P3" s="84"/>
      <c r="Q3" s="84"/>
      <c r="R3" s="29"/>
      <c r="S3" s="74" t="s">
        <v>1</v>
      </c>
      <c r="T3" s="75" t="s">
        <v>2</v>
      </c>
      <c r="U3" s="75"/>
      <c r="V3" s="27" t="str">
        <f>'1) 日本 - 中国'!T3</f>
        <v>Update：</v>
      </c>
      <c r="Z3" s="27"/>
      <c r="AA3" s="127">
        <f>'1) 日本 - 中国'!U3</f>
        <v>45845</v>
      </c>
    </row>
    <row r="4" spans="1:27" ht="15.75" customHeight="1">
      <c r="C4" s="88"/>
      <c r="D4" s="88"/>
      <c r="E4" s="88"/>
      <c r="F4" s="88"/>
      <c r="G4" s="341" t="s">
        <v>108</v>
      </c>
      <c r="H4" s="341"/>
      <c r="I4" s="341"/>
      <c r="J4" s="341"/>
      <c r="K4" s="341"/>
      <c r="L4" s="341"/>
      <c r="M4" s="341"/>
      <c r="N4" s="341"/>
      <c r="O4" s="76"/>
      <c r="P4" s="76"/>
      <c r="Q4" s="76"/>
      <c r="R4" s="76"/>
      <c r="S4" s="76"/>
      <c r="T4" s="75" t="s">
        <v>4</v>
      </c>
      <c r="U4" s="75"/>
      <c r="V4" s="89" t="str">
        <f>'1) 日本 - 中国'!T4</f>
        <v>Version：</v>
      </c>
      <c r="Z4" s="89"/>
      <c r="AA4" s="90" t="str">
        <f>'1) 日本 - 中国'!U4</f>
        <v>No.571 (R-2)</v>
      </c>
    </row>
    <row r="5" spans="1:27" ht="15.75" customHeight="1" thickBot="1">
      <c r="A5" s="91"/>
      <c r="B5" s="91"/>
      <c r="C5" s="91"/>
      <c r="D5" s="91"/>
      <c r="E5" s="91"/>
      <c r="F5" s="91"/>
      <c r="G5" s="91"/>
      <c r="H5" s="91"/>
      <c r="I5" s="92"/>
      <c r="J5" s="92"/>
      <c r="K5" s="92"/>
      <c r="L5" s="92"/>
      <c r="M5" s="91"/>
      <c r="N5" s="92"/>
      <c r="O5" s="92"/>
      <c r="P5" s="92"/>
      <c r="Q5" s="92"/>
      <c r="R5" s="92"/>
      <c r="S5" s="92"/>
      <c r="T5" s="92"/>
      <c r="U5" s="93"/>
      <c r="V5" s="93"/>
      <c r="W5" s="91"/>
      <c r="X5" s="91"/>
      <c r="Y5" s="91"/>
      <c r="Z5" s="91"/>
      <c r="AA5" s="91"/>
    </row>
    <row r="6" spans="1:27" ht="15" customHeight="1">
      <c r="M6" s="26"/>
      <c r="R6" s="95"/>
    </row>
    <row r="7" spans="1:27" ht="15" customHeight="1">
      <c r="A7" s="130" t="s">
        <v>135</v>
      </c>
      <c r="G7" s="130" t="s">
        <v>130</v>
      </c>
      <c r="H7" s="96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320" t="s">
        <v>6</v>
      </c>
      <c r="H8" s="299" t="s">
        <v>7</v>
      </c>
      <c r="I8" s="299" t="s">
        <v>8</v>
      </c>
      <c r="J8" s="305"/>
      <c r="K8" s="305"/>
      <c r="L8" s="306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124</v>
      </c>
      <c r="D9" s="34"/>
      <c r="E9" s="34" t="s">
        <v>141</v>
      </c>
      <c r="F9" s="34"/>
      <c r="G9" s="320"/>
      <c r="H9" s="300"/>
      <c r="I9" s="300" t="s">
        <v>84</v>
      </c>
      <c r="J9" s="342"/>
      <c r="K9" s="307" t="s">
        <v>85</v>
      </c>
      <c r="L9" s="309"/>
      <c r="M9" s="43"/>
      <c r="N9" s="34" t="s">
        <v>143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31" customFormat="1" ht="15" customHeight="1">
      <c r="A10" s="133">
        <f>IF(B10="","",B10-1)</f>
        <v>45829</v>
      </c>
      <c r="B10" s="133">
        <f t="shared" ref="B10" si="0">IF(C10="","",C10-1)</f>
        <v>45830</v>
      </c>
      <c r="C10" s="133">
        <f t="shared" ref="C10:C16" si="1">IF(E10="","",E10-3)</f>
        <v>45831</v>
      </c>
      <c r="D10" s="133"/>
      <c r="E10" s="133">
        <f t="shared" ref="E10:E16" si="2">IF(N10="","",N10-5)</f>
        <v>45834</v>
      </c>
      <c r="F10" s="133"/>
      <c r="G10" s="59">
        <f>IF('1) 日本 - 中国'!A10="","", '1) 日本 - 中国'!A10)</f>
        <v>27</v>
      </c>
      <c r="H10" s="177" t="str">
        <f>IF('1) 日本 - 中国'!B10="","", '1) 日本 - 中国'!B10)</f>
        <v>HAO AN</v>
      </c>
      <c r="I10" s="69">
        <f>IF('1) 日本 - 中国'!C10="","", '1) 日本 - 中国'!C10)</f>
        <v>564</v>
      </c>
      <c r="J10" s="97" t="s">
        <v>83</v>
      </c>
      <c r="K10" s="183">
        <f>IF('1) 日本 - 中国'!E10="","", '1) 日本 - 中国'!E10)</f>
        <v>564</v>
      </c>
      <c r="L10" s="166" t="s">
        <v>91</v>
      </c>
      <c r="M10" s="160"/>
      <c r="N10" s="160">
        <f>IF('1) 日本 - 中国'!H10="","", '1) 日本 - 中国'!H10)</f>
        <v>45839</v>
      </c>
      <c r="O10" s="160"/>
      <c r="P10" s="160"/>
      <c r="Q10" s="160"/>
      <c r="R10" s="161">
        <f>IF('1) 日本 - 中国'!L10="","", '1) 日本 - 中国'!L10)</f>
        <v>45841</v>
      </c>
      <c r="S10" s="162">
        <f>IF('1) 日本 - 中国'!M10="","", '1) 日本 - 中国'!M10)</f>
        <v>45842</v>
      </c>
      <c r="T10" s="162">
        <f>IF('1) 日本 - 中国'!N10="","", '1) 日本 - 中国'!N10)</f>
        <v>45842</v>
      </c>
      <c r="U10" s="160">
        <f>IF('1) 日本 - 中国'!O10="","", '1) 日本 - 中国'!O10)</f>
        <v>45843</v>
      </c>
      <c r="V10" s="162">
        <f>IF('1) 日本 - 中国'!P10="","", '1) 日本 - 中国'!P10)</f>
        <v>45843</v>
      </c>
      <c r="W10" s="160"/>
      <c r="X10" s="160"/>
      <c r="Y10" s="160"/>
      <c r="Z10" s="160"/>
      <c r="AA10" s="160">
        <f>IF('1) 日本 - 中国'!U10="","", '1) 日本 - 中国'!U10)</f>
        <v>45846</v>
      </c>
    </row>
    <row r="11" spans="1:27" s="31" customFormat="1" ht="15" customHeight="1">
      <c r="A11" s="241">
        <f>IF(B11="","",B11-1)</f>
        <v>45836</v>
      </c>
      <c r="B11" s="241">
        <f t="shared" ref="B11" si="3">IF(C11="","",C11-1)</f>
        <v>45837</v>
      </c>
      <c r="C11" s="241">
        <f t="shared" si="1"/>
        <v>45838</v>
      </c>
      <c r="D11" s="241"/>
      <c r="E11" s="241">
        <f t="shared" si="2"/>
        <v>45841</v>
      </c>
      <c r="F11" s="241"/>
      <c r="G11" s="240">
        <f>IF('1) 日本 - 中国'!A11="","", '1) 日本 - 中国'!A11)</f>
        <v>28</v>
      </c>
      <c r="H11" s="226" t="str">
        <f>IF('1) 日本 - 中国'!B11="","", '1) 日本 - 中国'!B11)</f>
        <v>HAO AN</v>
      </c>
      <c r="I11" s="227">
        <f>IF('1) 日本 - 中国'!C11="","", '1) 日本 - 中国'!C11)</f>
        <v>565</v>
      </c>
      <c r="J11" s="258" t="s">
        <v>83</v>
      </c>
      <c r="K11" s="259">
        <f>IF('1) 日本 - 中国'!E11="","", '1) 日本 - 中国'!E11)</f>
        <v>565</v>
      </c>
      <c r="L11" s="230" t="s">
        <v>91</v>
      </c>
      <c r="M11" s="241"/>
      <c r="N11" s="241">
        <f>IF('1) 日本 - 中国'!H11="","", '1) 日本 - 中国'!H11)</f>
        <v>45846</v>
      </c>
      <c r="O11" s="241"/>
      <c r="P11" s="241"/>
      <c r="Q11" s="241"/>
      <c r="R11" s="241">
        <f>IF('1) 日本 - 中国'!L11="","", '1) 日本 - 中国'!L11)</f>
        <v>45848</v>
      </c>
      <c r="S11" s="241">
        <f>IF('1) 日本 - 中国'!M11="","", '1) 日本 - 中国'!M11)</f>
        <v>45849</v>
      </c>
      <c r="T11" s="241" t="str">
        <f>IF('1) 日本 - 中国'!N11="","", '1) 日本 - 中国'!N11)</f>
        <v>SKIP</v>
      </c>
      <c r="U11" s="241">
        <f>IF('1) 日本 - 中国'!O11="","", '1) 日本 - 中国'!O11)</f>
        <v>45850</v>
      </c>
      <c r="V11" s="241">
        <f>IF('1) 日本 - 中国'!P11="","", '1) 日本 - 中国'!P11)</f>
        <v>45850</v>
      </c>
      <c r="W11" s="241"/>
      <c r="X11" s="241"/>
      <c r="Y11" s="241"/>
      <c r="Z11" s="241"/>
      <c r="AA11" s="241">
        <f>IF('1) 日本 - 中国'!U11="","", '1) 日本 - 中国'!U11)</f>
        <v>45853</v>
      </c>
    </row>
    <row r="12" spans="1:27" s="31" customFormat="1" ht="15" customHeight="1">
      <c r="A12" s="162">
        <f t="shared" ref="A12:B12" si="4">IF(B12="","",B12-1)</f>
        <v>45843</v>
      </c>
      <c r="B12" s="162">
        <f t="shared" si="4"/>
        <v>45844</v>
      </c>
      <c r="C12" s="162">
        <f t="shared" si="1"/>
        <v>45845</v>
      </c>
      <c r="D12" s="162"/>
      <c r="E12" s="162">
        <f t="shared" si="2"/>
        <v>45848</v>
      </c>
      <c r="F12" s="162"/>
      <c r="G12" s="163">
        <f>IF('1) 日本 - 中国'!A12="","", '1) 日本 - 中国'!A12)</f>
        <v>29</v>
      </c>
      <c r="H12" s="164" t="str">
        <f>IF('1) 日本 - 中国'!B12="","", '1) 日本 - 中国'!B12)</f>
        <v>HAO AN</v>
      </c>
      <c r="I12" s="156">
        <f>IF('1) 日本 - 中国'!C12="","", '1) 日本 - 中国'!C12)</f>
        <v>566</v>
      </c>
      <c r="J12" s="184" t="s">
        <v>83</v>
      </c>
      <c r="K12" s="183">
        <f>IF('1) 日本 - 中国'!E12="","", '1) 日本 - 中国'!E12)</f>
        <v>566</v>
      </c>
      <c r="L12" s="166" t="s">
        <v>91</v>
      </c>
      <c r="M12" s="162"/>
      <c r="N12" s="162">
        <f>IF('1) 日本 - 中国'!H12="","", '1) 日本 - 中国'!H12)</f>
        <v>45853</v>
      </c>
      <c r="O12" s="162"/>
      <c r="P12" s="162"/>
      <c r="Q12" s="162"/>
      <c r="R12" s="162">
        <f>IF('1) 日本 - 中国'!L12="","", '1) 日本 - 中国'!L12)</f>
        <v>45855</v>
      </c>
      <c r="S12" s="162">
        <f>IF('1) 日本 - 中国'!M12="","", '1) 日本 - 中国'!M12)</f>
        <v>45856</v>
      </c>
      <c r="T12" s="162">
        <f>IF('1) 日本 - 中国'!N12="","", '1) 日本 - 中国'!N12)</f>
        <v>45856</v>
      </c>
      <c r="U12" s="162">
        <f>IF('1) 日本 - 中国'!O12="","", '1) 日本 - 中国'!O12)</f>
        <v>45857</v>
      </c>
      <c r="V12" s="162">
        <f>IF('1) 日本 - 中国'!P12="","", '1) 日本 - 中国'!P12)</f>
        <v>45857</v>
      </c>
      <c r="W12" s="162"/>
      <c r="X12" s="162"/>
      <c r="Y12" s="162"/>
      <c r="Z12" s="162"/>
      <c r="AA12" s="162">
        <f>IF('1) 日本 - 中国'!U12="","", '1) 日本 - 中国'!U12)</f>
        <v>45860</v>
      </c>
    </row>
    <row r="13" spans="1:27" s="31" customFormat="1" ht="15" customHeight="1">
      <c r="A13" s="241">
        <f t="shared" ref="A13:B13" si="5">IF(B13="","",B13-1)</f>
        <v>45850</v>
      </c>
      <c r="B13" s="241">
        <f t="shared" si="5"/>
        <v>45851</v>
      </c>
      <c r="C13" s="241">
        <f t="shared" si="1"/>
        <v>45852</v>
      </c>
      <c r="D13" s="241"/>
      <c r="E13" s="241">
        <f t="shared" si="2"/>
        <v>45855</v>
      </c>
      <c r="F13" s="241"/>
      <c r="G13" s="53">
        <f>IF('1) 日本 - 中国'!A13="","", '1) 日本 - 中国'!A13)</f>
        <v>30</v>
      </c>
      <c r="H13" s="226" t="str">
        <f>IF('1) 日本 - 中国'!B13="","", '1) 日本 - 中国'!B13)</f>
        <v>HAO AN</v>
      </c>
      <c r="I13" s="227">
        <f>IF('1) 日本 - 中国'!C13="","", '1) 日本 - 中国'!C13)</f>
        <v>567</v>
      </c>
      <c r="J13" s="258" t="s">
        <v>83</v>
      </c>
      <c r="K13" s="259">
        <f>IF('1) 日本 - 中国'!E13="","", '1) 日本 - 中国'!E13)</f>
        <v>567</v>
      </c>
      <c r="L13" s="230" t="s">
        <v>91</v>
      </c>
      <c r="M13" s="241"/>
      <c r="N13" s="241">
        <f>IF('1) 日本 - 中国'!H13="","", '1) 日本 - 中国'!H13)</f>
        <v>45860</v>
      </c>
      <c r="O13" s="241"/>
      <c r="P13" s="241"/>
      <c r="Q13" s="241"/>
      <c r="R13" s="241">
        <f>IF('1) 日本 - 中国'!L13="","", '1) 日本 - 中国'!L13)</f>
        <v>45862</v>
      </c>
      <c r="S13" s="241">
        <f>IF('1) 日本 - 中国'!M13="","", '1) 日本 - 中国'!M13)</f>
        <v>45863</v>
      </c>
      <c r="T13" s="241">
        <f>IF('1) 日本 - 中国'!N13="","", '1) 日本 - 中国'!N13)</f>
        <v>45863</v>
      </c>
      <c r="U13" s="241">
        <f>IF('1) 日本 - 中国'!O13="","", '1) 日本 - 中国'!O13)</f>
        <v>45864</v>
      </c>
      <c r="V13" s="241">
        <f>IF('1) 日本 - 中国'!P13="","", '1) 日本 - 中国'!P13)</f>
        <v>45864</v>
      </c>
      <c r="W13" s="241"/>
      <c r="X13" s="241"/>
      <c r="Y13" s="241"/>
      <c r="Z13" s="241"/>
      <c r="AA13" s="241">
        <f>IF('1) 日本 - 中国'!U13="","", '1) 日本 - 中国'!U13)</f>
        <v>45867</v>
      </c>
    </row>
    <row r="14" spans="1:27" s="99" customFormat="1" ht="15" customHeight="1">
      <c r="A14" s="174">
        <f t="shared" ref="A14:B14" si="6">IF(B14="","",B14-1)</f>
        <v>45857</v>
      </c>
      <c r="B14" s="174">
        <f t="shared" si="6"/>
        <v>45858</v>
      </c>
      <c r="C14" s="174">
        <f t="shared" si="1"/>
        <v>45859</v>
      </c>
      <c r="D14" s="174"/>
      <c r="E14" s="174">
        <f t="shared" si="2"/>
        <v>45862</v>
      </c>
      <c r="F14" s="174"/>
      <c r="G14" s="168">
        <f>IF('1) 日本 - 中国'!A14="","", '1) 日本 - 中国'!A14)</f>
        <v>31</v>
      </c>
      <c r="H14" s="169" t="str">
        <f>IF('1) 日本 - 中国'!B14="","", '1) 日本 - 中国'!B14)</f>
        <v>HAO AN</v>
      </c>
      <c r="I14" s="170">
        <f>IF('1) 日本 - 中国'!C14="","", '1) 日本 - 中国'!C14)</f>
        <v>568</v>
      </c>
      <c r="J14" s="195" t="s">
        <v>83</v>
      </c>
      <c r="K14" s="196">
        <f>IF('1) 日本 - 中国'!E14="","", '1) 日本 - 中国'!E14)</f>
        <v>568</v>
      </c>
      <c r="L14" s="173" t="s">
        <v>91</v>
      </c>
      <c r="M14" s="174"/>
      <c r="N14" s="174">
        <f>IF('1) 日本 - 中国'!H14="","", '1) 日本 - 中国'!H14)</f>
        <v>45867</v>
      </c>
      <c r="O14" s="174"/>
      <c r="P14" s="174"/>
      <c r="Q14" s="174"/>
      <c r="R14" s="174">
        <f>IF('1) 日本 - 中国'!L14="","", '1) 日本 - 中国'!L14)</f>
        <v>45869</v>
      </c>
      <c r="S14" s="174">
        <f>IF('1) 日本 - 中国'!M14="","", '1) 日本 - 中国'!M14)</f>
        <v>45870</v>
      </c>
      <c r="T14" s="174">
        <f>IF('1) 日本 - 中国'!N14="","", '1) 日本 - 中国'!N14)</f>
        <v>45870</v>
      </c>
      <c r="U14" s="174">
        <f>IF('1) 日本 - 中国'!O14="","", '1) 日本 - 中国'!O14)</f>
        <v>45871</v>
      </c>
      <c r="V14" s="174">
        <f>IF('1) 日本 - 中国'!P14="","", '1) 日本 - 中国'!P14)</f>
        <v>45871</v>
      </c>
      <c r="W14" s="174"/>
      <c r="X14" s="174"/>
      <c r="Y14" s="174"/>
      <c r="Z14" s="174"/>
      <c r="AA14" s="174">
        <f>IF('1) 日本 - 中国'!U14="","", '1) 日本 - 中国'!U14)</f>
        <v>45874</v>
      </c>
    </row>
    <row r="15" spans="1:27" s="31" customFormat="1" ht="15" hidden="1" customHeight="1">
      <c r="A15" s="162">
        <f t="shared" ref="A15:B15" si="7">IF(B15="","",B15-1)</f>
        <v>45864</v>
      </c>
      <c r="B15" s="162">
        <f t="shared" si="7"/>
        <v>45865</v>
      </c>
      <c r="C15" s="162">
        <f t="shared" si="1"/>
        <v>45866</v>
      </c>
      <c r="D15" s="162"/>
      <c r="E15" s="162">
        <f t="shared" si="2"/>
        <v>45869</v>
      </c>
      <c r="F15" s="162"/>
      <c r="G15" s="6">
        <f>IF('1) 日本 - 中国'!A15="","", '1) 日本 - 中国'!A15)</f>
        <v>32</v>
      </c>
      <c r="H15" s="164" t="str">
        <f>IF('1) 日本 - 中国'!B15="","", '1) 日本 - 中国'!B15)</f>
        <v/>
      </c>
      <c r="I15" s="156" t="str">
        <f>IF('1) 日本 - 中国'!C15="","", '1) 日本 - 中国'!C15)</f>
        <v/>
      </c>
      <c r="J15" s="184" t="s">
        <v>83</v>
      </c>
      <c r="K15" s="183" t="str">
        <f>IF('1) 日本 - 中国'!E15="","", '1) 日本 - 中国'!E15)</f>
        <v/>
      </c>
      <c r="L15" s="166" t="s">
        <v>91</v>
      </c>
      <c r="M15" s="162"/>
      <c r="N15" s="162">
        <f>IF('1) 日本 - 中国'!H15="","", '1) 日本 - 中国'!H15)</f>
        <v>45874</v>
      </c>
      <c r="O15" s="162"/>
      <c r="P15" s="162"/>
      <c r="Q15" s="162"/>
      <c r="R15" s="162">
        <f>IF('1) 日本 - 中国'!L15="","", '1) 日本 - 中国'!L15)</f>
        <v>45876</v>
      </c>
      <c r="S15" s="162">
        <f>IF('1) 日本 - 中国'!M15="","", '1) 日本 - 中国'!M15)</f>
        <v>45877</v>
      </c>
      <c r="T15" s="162">
        <f>IF('1) 日本 - 中国'!N15="","", '1) 日本 - 中国'!N15)</f>
        <v>45877</v>
      </c>
      <c r="U15" s="162">
        <f>IF('1) 日本 - 中国'!O15="","", '1) 日本 - 中国'!O15)</f>
        <v>45878</v>
      </c>
      <c r="V15" s="162">
        <f>IF('1) 日本 - 中国'!P15="","", '1) 日本 - 中国'!P15)</f>
        <v>45878</v>
      </c>
      <c r="W15" s="162"/>
      <c r="X15" s="162"/>
      <c r="Y15" s="162"/>
      <c r="Z15" s="162"/>
      <c r="AA15" s="162">
        <f>IF('1) 日本 - 中国'!U15="","", '1) 日本 - 中国'!U15)</f>
        <v>45881</v>
      </c>
    </row>
    <row r="16" spans="1:27" s="99" customFormat="1" ht="15" hidden="1" customHeight="1">
      <c r="A16" s="162">
        <f t="shared" ref="A16:B16" si="8">IF(B16="","",B16-1)</f>
        <v>45871</v>
      </c>
      <c r="B16" s="162">
        <f t="shared" si="8"/>
        <v>45872</v>
      </c>
      <c r="C16" s="162">
        <f t="shared" si="1"/>
        <v>45873</v>
      </c>
      <c r="D16" s="162"/>
      <c r="E16" s="162">
        <f t="shared" si="2"/>
        <v>45876</v>
      </c>
      <c r="F16" s="162"/>
      <c r="G16" s="6">
        <f>IF('1) 日本 - 中国'!A16="","", '1) 日本 - 中国'!A16)</f>
        <v>33</v>
      </c>
      <c r="H16" s="164" t="str">
        <f>IF('1) 日本 - 中国'!B16="","", '1) 日本 - 中国'!B16)</f>
        <v/>
      </c>
      <c r="I16" s="156" t="str">
        <f>IF('1) 日本 - 中国'!C16="","", '1) 日本 - 中国'!C16)</f>
        <v/>
      </c>
      <c r="J16" s="184" t="s">
        <v>83</v>
      </c>
      <c r="K16" s="183" t="str">
        <f>IF('1) 日本 - 中国'!E16="","", '1) 日本 - 中国'!E16)</f>
        <v/>
      </c>
      <c r="L16" s="166" t="s">
        <v>91</v>
      </c>
      <c r="M16" s="162"/>
      <c r="N16" s="162">
        <f>IF('1) 日本 - 中国'!H16="","", '1) 日本 - 中国'!H16)</f>
        <v>45881</v>
      </c>
      <c r="O16" s="162"/>
      <c r="P16" s="162"/>
      <c r="Q16" s="162"/>
      <c r="R16" s="162">
        <f>IF('1) 日本 - 中国'!L16="","", '1) 日本 - 中国'!L16)</f>
        <v>45883</v>
      </c>
      <c r="S16" s="162">
        <f>IF('1) 日本 - 中国'!M16="","", '1) 日本 - 中国'!M16)</f>
        <v>45884</v>
      </c>
      <c r="T16" s="162">
        <f>IF('1) 日本 - 中国'!N16="","", '1) 日本 - 中国'!N16)</f>
        <v>45884</v>
      </c>
      <c r="U16" s="162">
        <f>IF('1) 日本 - 中国'!O16="","", '1) 日本 - 中国'!O16)</f>
        <v>45885</v>
      </c>
      <c r="V16" s="162">
        <f>IF('1) 日本 - 中国'!P16="","", '1) 日本 - 中国'!P16)</f>
        <v>45885</v>
      </c>
      <c r="W16" s="162"/>
      <c r="X16" s="162"/>
      <c r="Y16" s="162"/>
      <c r="Z16" s="162"/>
      <c r="AA16" s="162">
        <f>IF('1) 日本 - 中国'!U16="","", '1) 日本 - 中国'!U16)</f>
        <v>45888</v>
      </c>
    </row>
    <row r="17" spans="1:27" s="99" customFormat="1" ht="15" hidden="1" customHeight="1">
      <c r="A17" s="162" t="str">
        <f t="shared" ref="A17:A20" si="9">IF(B17="","",B17-1)</f>
        <v/>
      </c>
      <c r="B17" s="162" t="str">
        <f t="shared" ref="B17:B21" si="10">IF(C17="","",C17-1)</f>
        <v/>
      </c>
      <c r="C17" s="162" t="str">
        <f t="shared" ref="C17:C21" si="11">IF(E17="","",E17-3)</f>
        <v/>
      </c>
      <c r="D17" s="162"/>
      <c r="E17" s="162" t="str">
        <f t="shared" ref="E17:E20" si="12">IF(N17="","",N17-5)</f>
        <v/>
      </c>
      <c r="F17" s="162"/>
      <c r="G17" s="6">
        <f>IF('1) 日本 - 中国'!A17="","", '1) 日本 - 中国'!A17)</f>
        <v>34</v>
      </c>
      <c r="H17" s="164" t="str">
        <f>IF('1) 日本 - 中国'!B17="","", '1) 日本 - 中国'!B17)</f>
        <v/>
      </c>
      <c r="I17" s="156" t="str">
        <f>IF('1) 日本 - 中国'!C17="","", '1) 日本 - 中国'!C17)</f>
        <v/>
      </c>
      <c r="J17" s="184" t="s">
        <v>82</v>
      </c>
      <c r="K17" s="183" t="str">
        <f>IF('1) 日本 - 中国'!E17="","", '1) 日本 - 中国'!E17)</f>
        <v/>
      </c>
      <c r="L17" s="166" t="s">
        <v>91</v>
      </c>
      <c r="M17" s="162"/>
      <c r="N17" s="162" t="str">
        <f>IF('1) 日本 - 中国'!H17="","", '1) 日本 - 中国'!H17)</f>
        <v/>
      </c>
      <c r="O17" s="162"/>
      <c r="P17" s="161"/>
      <c r="Q17" s="162"/>
      <c r="R17" s="162" t="str">
        <f>IF('1) 日本 - 中国'!L17="","", '1) 日本 - 中国'!L17)</f>
        <v/>
      </c>
      <c r="S17" s="162" t="str">
        <f>IF('1) 日本 - 中国'!M17="","", '1) 日本 - 中国'!M17)</f>
        <v/>
      </c>
      <c r="T17" s="162" t="str">
        <f>IF('1) 日本 - 中国'!N17="","", '1) 日本 - 中国'!N17)</f>
        <v/>
      </c>
      <c r="U17" s="161" t="str">
        <f>IF('1) 日本 - 中国'!O17="","", '1) 日本 - 中国'!O17)</f>
        <v/>
      </c>
      <c r="V17" s="162" t="str">
        <f>IF('1) 日本 - 中国'!P17="","", '1) 日本 - 中国'!P17)</f>
        <v/>
      </c>
      <c r="W17" s="162"/>
      <c r="X17" s="162"/>
      <c r="Y17" s="162"/>
      <c r="Z17" s="162"/>
      <c r="AA17" s="185" t="str">
        <f>IF('1) 日本 - 中国'!U17="","", '1) 日本 - 中国'!U17)</f>
        <v/>
      </c>
    </row>
    <row r="18" spans="1:27" s="99" customFormat="1" ht="15" hidden="1" customHeight="1">
      <c r="A18" s="162" t="str">
        <f t="shared" si="9"/>
        <v/>
      </c>
      <c r="B18" s="162" t="str">
        <f t="shared" si="10"/>
        <v/>
      </c>
      <c r="C18" s="162" t="str">
        <f t="shared" si="11"/>
        <v/>
      </c>
      <c r="D18" s="162"/>
      <c r="E18" s="162" t="str">
        <f t="shared" si="12"/>
        <v/>
      </c>
      <c r="F18" s="162"/>
      <c r="G18" s="6">
        <f>IF('1) 日本 - 中国'!A18="","", '1) 日本 - 中国'!A18)</f>
        <v>35</v>
      </c>
      <c r="H18" s="164" t="str">
        <f>IF('1) 日本 - 中国'!B18="","", '1) 日本 - 中国'!B18)</f>
        <v/>
      </c>
      <c r="I18" s="156" t="str">
        <f>IF('1) 日本 - 中国'!C18="","", '1) 日本 - 中国'!C18)</f>
        <v/>
      </c>
      <c r="J18" s="184" t="s">
        <v>82</v>
      </c>
      <c r="K18" s="183" t="str">
        <f>IF('1) 日本 - 中国'!E18="","", '1) 日本 - 中国'!E18)</f>
        <v/>
      </c>
      <c r="L18" s="166" t="s">
        <v>91</v>
      </c>
      <c r="M18" s="162"/>
      <c r="N18" s="162" t="str">
        <f>IF('1) 日本 - 中国'!H18="","", '1) 日本 - 中国'!H18)</f>
        <v/>
      </c>
      <c r="O18" s="162"/>
      <c r="P18" s="162"/>
      <c r="Q18" s="162"/>
      <c r="R18" s="162" t="str">
        <f>IF('1) 日本 - 中国'!L18="","", '1) 日本 - 中国'!L18)</f>
        <v/>
      </c>
      <c r="S18" s="162" t="str">
        <f>IF('1) 日本 - 中国'!M18="","", '1) 日本 - 中国'!M18)</f>
        <v/>
      </c>
      <c r="T18" s="162" t="str">
        <f>IF('1) 日本 - 中国'!N18="","", '1) 日本 - 中国'!N18)</f>
        <v/>
      </c>
      <c r="U18" s="162" t="str">
        <f>IF('1) 日本 - 中国'!O18="","", '1) 日本 - 中国'!O18)</f>
        <v/>
      </c>
      <c r="V18" s="162" t="str">
        <f>IF('1) 日本 - 中国'!P18="","", '1) 日本 - 中国'!P18)</f>
        <v/>
      </c>
      <c r="W18" s="162"/>
      <c r="X18" s="162"/>
      <c r="Y18" s="162"/>
      <c r="Z18" s="162"/>
      <c r="AA18" s="185" t="str">
        <f>IF('1) 日本 - 中国'!U18="","", '1) 日本 - 中国'!U18)</f>
        <v/>
      </c>
    </row>
    <row r="19" spans="1:27" s="99" customFormat="1" ht="15" hidden="1" customHeight="1">
      <c r="A19" s="162" t="str">
        <f t="shared" si="9"/>
        <v/>
      </c>
      <c r="B19" s="162" t="str">
        <f t="shared" si="10"/>
        <v/>
      </c>
      <c r="C19" s="162" t="str">
        <f t="shared" si="11"/>
        <v/>
      </c>
      <c r="D19" s="162"/>
      <c r="E19" s="162" t="str">
        <f t="shared" si="12"/>
        <v/>
      </c>
      <c r="F19" s="162"/>
      <c r="G19" s="6">
        <f>IF('1) 日本 - 中国'!A19="","", '1) 日本 - 中国'!A19)</f>
        <v>36</v>
      </c>
      <c r="H19" s="164" t="str">
        <f>IF('1) 日本 - 中国'!B19="","", '1) 日本 - 中国'!B19)</f>
        <v/>
      </c>
      <c r="I19" s="156" t="str">
        <f>IF('1) 日本 - 中国'!C19="","", '1) 日本 - 中国'!C19)</f>
        <v/>
      </c>
      <c r="J19" s="184" t="s">
        <v>82</v>
      </c>
      <c r="K19" s="183" t="str">
        <f>IF('1) 日本 - 中国'!E19="","", '1) 日本 - 中国'!E19)</f>
        <v/>
      </c>
      <c r="L19" s="166" t="s">
        <v>91</v>
      </c>
      <c r="M19" s="162"/>
      <c r="N19" s="162" t="str">
        <f>IF('1) 日本 - 中国'!H19="","", '1) 日本 - 中国'!H19)</f>
        <v/>
      </c>
      <c r="O19" s="162"/>
      <c r="P19" s="162"/>
      <c r="Q19" s="162"/>
      <c r="R19" s="162" t="str">
        <f>IF('1) 日本 - 中国'!L19="","", '1) 日本 - 中国'!L19)</f>
        <v/>
      </c>
      <c r="S19" s="162" t="str">
        <f>IF('1) 日本 - 中国'!M19="","", '1) 日本 - 中国'!M19)</f>
        <v/>
      </c>
      <c r="T19" s="162" t="str">
        <f>IF('1) 日本 - 中国'!N19="","", '1) 日本 - 中国'!N19)</f>
        <v/>
      </c>
      <c r="U19" s="162" t="str">
        <f>IF('1) 日本 - 中国'!O19="","", '1) 日本 - 中国'!O19)</f>
        <v/>
      </c>
      <c r="V19" s="162" t="str">
        <f>IF('1) 日本 - 中国'!P19="","", '1) 日本 - 中国'!P19)</f>
        <v/>
      </c>
      <c r="W19" s="162"/>
      <c r="X19" s="162"/>
      <c r="Y19" s="162"/>
      <c r="Z19" s="162"/>
      <c r="AA19" s="185" t="str">
        <f>IF('1) 日本 - 中国'!U19="","", '1) 日本 - 中国'!U19)</f>
        <v/>
      </c>
    </row>
    <row r="20" spans="1:27" s="99" customFormat="1" ht="15" hidden="1" customHeight="1">
      <c r="A20" s="162" t="str">
        <f t="shared" si="9"/>
        <v/>
      </c>
      <c r="B20" s="162" t="str">
        <f t="shared" si="10"/>
        <v/>
      </c>
      <c r="C20" s="162" t="str">
        <f t="shared" si="11"/>
        <v/>
      </c>
      <c r="D20" s="162"/>
      <c r="E20" s="162" t="str">
        <f t="shared" si="12"/>
        <v/>
      </c>
      <c r="F20" s="162"/>
      <c r="G20" s="6">
        <f>IF('1) 日本 - 中国'!A20="","", '1) 日本 - 中国'!A20)</f>
        <v>37</v>
      </c>
      <c r="H20" s="164" t="str">
        <f>IF('1) 日本 - 中国'!B20="","", '1) 日本 - 中国'!B20)</f>
        <v/>
      </c>
      <c r="I20" s="156" t="str">
        <f>IF('1) 日本 - 中国'!C20="","", '1) 日本 - 中国'!C20)</f>
        <v/>
      </c>
      <c r="J20" s="184" t="s">
        <v>82</v>
      </c>
      <c r="K20" s="183" t="str">
        <f>IF('1) 日本 - 中国'!E20="","", '1) 日本 - 中国'!E20)</f>
        <v/>
      </c>
      <c r="L20" s="166" t="s">
        <v>91</v>
      </c>
      <c r="M20" s="162"/>
      <c r="N20" s="162" t="str">
        <f>IF('1) 日本 - 中国'!H20="","", '1) 日本 - 中国'!H20)</f>
        <v/>
      </c>
      <c r="O20" s="162"/>
      <c r="P20" s="162"/>
      <c r="Q20" s="162"/>
      <c r="R20" s="162" t="str">
        <f>IF('1) 日本 - 中国'!L20="","", '1) 日本 - 中国'!L20)</f>
        <v/>
      </c>
      <c r="S20" s="162" t="str">
        <f>IF('1) 日本 - 中国'!M20="","", '1) 日本 - 中国'!M20)</f>
        <v/>
      </c>
      <c r="T20" s="162" t="str">
        <f>IF('1) 日本 - 中国'!N20="","", '1) 日本 - 中国'!N20)</f>
        <v/>
      </c>
      <c r="U20" s="162" t="str">
        <f>IF('1) 日本 - 中国'!O20="","", '1) 日本 - 中国'!O20)</f>
        <v/>
      </c>
      <c r="V20" s="162" t="str">
        <f>IF('1) 日本 - 中国'!P20="","", '1) 日本 - 中国'!P20)</f>
        <v/>
      </c>
      <c r="W20" s="162"/>
      <c r="X20" s="162"/>
      <c r="Y20" s="162"/>
      <c r="Z20" s="162"/>
      <c r="AA20" s="185" t="str">
        <f>IF('1) 日本 - 中国'!U20="","", '1) 日本 - 中国'!U20)</f>
        <v/>
      </c>
    </row>
    <row r="21" spans="1:27" s="99" customFormat="1" ht="15" hidden="1" customHeight="1">
      <c r="A21" s="174" t="str">
        <f>IF(B21="","",B21-1)</f>
        <v/>
      </c>
      <c r="B21" s="174" t="str">
        <f t="shared" si="10"/>
        <v/>
      </c>
      <c r="C21" s="174" t="str">
        <f t="shared" si="11"/>
        <v/>
      </c>
      <c r="D21" s="174"/>
      <c r="E21" s="174" t="str">
        <f>IF(N21="","",N21-5)</f>
        <v/>
      </c>
      <c r="F21" s="174"/>
      <c r="G21" s="168">
        <f>IF('1) 日本 - 中国'!A21="","", '1) 日本 - 中国'!A21)</f>
        <v>38</v>
      </c>
      <c r="H21" s="169" t="str">
        <f>IF('1) 日本 - 中国'!B21="","", '1) 日本 - 中国'!B21)</f>
        <v/>
      </c>
      <c r="I21" s="170" t="str">
        <f>IF('1) 日本 - 中国'!C21="","", '1) 日本 - 中国'!C21)</f>
        <v/>
      </c>
      <c r="J21" s="171" t="s">
        <v>82</v>
      </c>
      <c r="K21" s="172" t="str">
        <f>IF('1) 日本 - 中国'!E21="","", '1) 日本 - 中国'!E21)</f>
        <v/>
      </c>
      <c r="L21" s="173" t="s">
        <v>91</v>
      </c>
      <c r="M21" s="174"/>
      <c r="N21" s="174" t="str">
        <f>IF('1) 日本 - 中国'!H21="","", '1) 日本 - 中国'!H21)</f>
        <v/>
      </c>
      <c r="O21" s="174"/>
      <c r="P21" s="174"/>
      <c r="Q21" s="174"/>
      <c r="R21" s="174" t="str">
        <f>IF('1) 日本 - 中国'!L21="","", '1) 日本 - 中国'!L21)</f>
        <v/>
      </c>
      <c r="S21" s="174" t="str">
        <f>IF('1) 日本 - 中国'!M21="","", '1) 日本 - 中国'!M21)</f>
        <v/>
      </c>
      <c r="T21" s="174" t="str">
        <f>IF('1) 日本 - 中国'!N21="","", '1) 日本 - 中国'!N21)</f>
        <v/>
      </c>
      <c r="U21" s="174" t="str">
        <f>IF('1) 日本 - 中国'!O21="","", '1) 日本 - 中国'!O21)</f>
        <v/>
      </c>
      <c r="V21" s="174" t="str">
        <f>IF('1) 日本 - 中国'!P21="","", '1) 日本 - 中国'!P21)</f>
        <v/>
      </c>
      <c r="W21" s="174"/>
      <c r="X21" s="174"/>
      <c r="Y21" s="174"/>
      <c r="Z21" s="174"/>
      <c r="AA21" s="186" t="str">
        <f>IF('1) 日本 - 中国'!U21="","", '1) 日本 - 中国'!U21)</f>
        <v/>
      </c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99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30" t="str">
        <f>A7</f>
        <v>【CT2】台湾 → 上海</v>
      </c>
      <c r="G24" s="130" t="s">
        <v>131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321" t="s">
        <v>6</v>
      </c>
      <c r="H25" s="301" t="s">
        <v>7</v>
      </c>
      <c r="I25" s="301" t="s">
        <v>8</v>
      </c>
      <c r="J25" s="310"/>
      <c r="K25" s="310"/>
      <c r="L25" s="311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321"/>
      <c r="H26" s="302"/>
      <c r="I26" s="302" t="s">
        <v>84</v>
      </c>
      <c r="J26" s="343"/>
      <c r="K26" s="314" t="s">
        <v>85</v>
      </c>
      <c r="L26" s="313"/>
      <c r="M26" s="50"/>
      <c r="N26" s="40" t="s">
        <v>154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31" customFormat="1" ht="15" customHeight="1">
      <c r="A27" s="133">
        <f t="shared" ref="A27:B28" si="13">IF(B27="","",B27-1)</f>
        <v>45829</v>
      </c>
      <c r="B27" s="133">
        <f t="shared" si="13"/>
        <v>45830</v>
      </c>
      <c r="C27" s="133">
        <f t="shared" ref="C27" si="14">IF(E27="","",E27-3)</f>
        <v>45831</v>
      </c>
      <c r="D27" s="178"/>
      <c r="E27" s="133">
        <f>IF(N27="","",N27-2)</f>
        <v>45834</v>
      </c>
      <c r="F27" s="178"/>
      <c r="G27" s="176">
        <f>IF('1) 日本 - 中国'!A27="","", '1) 日本 - 中国'!A27)</f>
        <v>27</v>
      </c>
      <c r="H27" s="177" t="str">
        <f>IF('1) 日本 - 中国'!B27="","", '1) 日本 - 中国'!B27)</f>
        <v>ATLANTIC BRIDGE</v>
      </c>
      <c r="I27" s="69">
        <f>IF('1) 日本 - 中国'!C27="","", '1) 日本 - 中国'!C27)</f>
        <v>2526</v>
      </c>
      <c r="J27" s="97" t="s">
        <v>82</v>
      </c>
      <c r="K27" s="98">
        <f>IF('1) 日本 - 中国'!E27="","", '1) 日本 - 中国'!E27)</f>
        <v>2526</v>
      </c>
      <c r="L27" s="72" t="s">
        <v>91</v>
      </c>
      <c r="M27" s="178"/>
      <c r="N27" s="133">
        <f>IF('1) 日本 - 中国'!H27="", "", '1) 日本 - 中国'!H27)</f>
        <v>45836</v>
      </c>
      <c r="O27" s="179"/>
      <c r="P27" s="133"/>
      <c r="Q27" s="133"/>
      <c r="R27" s="133">
        <f>IF('1) 日本 - 中国'!L27="", "", '1) 日本 - 中国'!L27)</f>
        <v>45839</v>
      </c>
      <c r="S27" s="179">
        <f>IF('1) 日本 - 中国'!M27="", "", '1) 日本 - 中国'!M27)</f>
        <v>45839</v>
      </c>
      <c r="T27" s="133">
        <f>IF('1) 日本 - 中国'!N27="", "", '1) 日本 - 中国'!N27)</f>
        <v>45839</v>
      </c>
      <c r="U27" s="179">
        <f>IF('1) 日本 - 中国'!O27="", "", '1) 日本 - 中国'!O27)</f>
        <v>45840</v>
      </c>
      <c r="V27" s="133">
        <f>IF('1) 日本 - 中国'!P27="", "", '1) 日本 - 中国'!P27)</f>
        <v>45840</v>
      </c>
      <c r="W27" s="133"/>
      <c r="X27" s="133"/>
      <c r="Y27" s="180"/>
      <c r="Z27" s="180"/>
      <c r="AA27" s="133">
        <f>IF('1) 日本 - 中国'!U27="", "", '1) 日本 - 中国'!U27)</f>
        <v>45843</v>
      </c>
    </row>
    <row r="28" spans="1:27" s="31" customFormat="1" ht="15" customHeight="1">
      <c r="A28" s="135">
        <f t="shared" si="13"/>
        <v>45836</v>
      </c>
      <c r="B28" s="135">
        <f t="shared" si="13"/>
        <v>45837</v>
      </c>
      <c r="C28" s="135">
        <f t="shared" ref="C28:C33" si="15">IF(E28="","",E28-3)</f>
        <v>45838</v>
      </c>
      <c r="D28" s="237"/>
      <c r="E28" s="135">
        <f t="shared" ref="E28:E33" si="16">IF(N28="","",N28-2)</f>
        <v>45841</v>
      </c>
      <c r="F28" s="237"/>
      <c r="G28" s="231">
        <f>IF('1) 日本 - 中国'!A28="","", '1) 日本 - 中国'!A28)</f>
        <v>28</v>
      </c>
      <c r="H28" s="232" t="str">
        <f>IF('1) 日本 - 中国'!B28="","", '1) 日本 - 中国'!B28)</f>
        <v>ATLANTIC BRIDGE</v>
      </c>
      <c r="I28" s="233">
        <f>IF('1) 日本 - 中国'!C28="","", '1) 日本 - 中国'!C28)</f>
        <v>2527</v>
      </c>
      <c r="J28" s="260" t="s">
        <v>82</v>
      </c>
      <c r="K28" s="261">
        <f>IF('1) 日本 - 中国'!E28="","", '1) 日本 - 中国'!E28)</f>
        <v>2527</v>
      </c>
      <c r="L28" s="236" t="s">
        <v>91</v>
      </c>
      <c r="M28" s="135"/>
      <c r="N28" s="135">
        <f>IF('1) 日本 - 中国'!H28="", "", '1) 日本 - 中国'!H28)</f>
        <v>45843</v>
      </c>
      <c r="O28" s="237"/>
      <c r="P28" s="135"/>
      <c r="Q28" s="135"/>
      <c r="R28" s="135">
        <f>IF('1) 日本 - 中国'!L28="", "", '1) 日本 - 中国'!L28)</f>
        <v>45846</v>
      </c>
      <c r="S28" s="238">
        <f>IF('1) 日本 - 中国'!M28="", "", '1) 日本 - 中国'!M28)</f>
        <v>45846</v>
      </c>
      <c r="T28" s="135">
        <f>IF('1) 日本 - 中国'!N28="", "", '1) 日本 - 中国'!N28)</f>
        <v>45846</v>
      </c>
      <c r="U28" s="239">
        <f>IF('1) 日本 - 中国'!O28="", "", '1) 日本 - 中国'!O28)</f>
        <v>45847</v>
      </c>
      <c r="V28" s="135">
        <f>IF('1) 日本 - 中国'!P28="", "", '1) 日本 - 中国'!P28)</f>
        <v>45847</v>
      </c>
      <c r="W28" s="135"/>
      <c r="X28" s="135"/>
      <c r="Y28" s="239"/>
      <c r="Z28" s="239"/>
      <c r="AA28" s="135">
        <f>IF('1) 日本 - 中国'!U28="", "", '1) 日本 - 中国'!U28)</f>
        <v>45850</v>
      </c>
    </row>
    <row r="29" spans="1:27" s="31" customFormat="1" ht="15" customHeight="1">
      <c r="A29" s="134">
        <f t="shared" ref="A29:B29" si="17">IF(B29="","",B29-1)</f>
        <v>45843</v>
      </c>
      <c r="B29" s="134">
        <f t="shared" si="17"/>
        <v>45844</v>
      </c>
      <c r="C29" s="134">
        <f t="shared" si="15"/>
        <v>45845</v>
      </c>
      <c r="D29" s="56"/>
      <c r="E29" s="134">
        <f t="shared" si="16"/>
        <v>45848</v>
      </c>
      <c r="F29" s="56"/>
      <c r="G29" s="55">
        <f>IF('1) 日本 - 中国'!A29="","", '1) 日本 - 中国'!A29)</f>
        <v>29</v>
      </c>
      <c r="H29" s="73" t="str">
        <f>IF('1) 日本 - 中国'!B29="","", '1) 日本 - 中国'!B29)</f>
        <v>ATLANTIC BRIDGE</v>
      </c>
      <c r="I29" s="69">
        <f>IF('1) 日本 - 中国'!C29="","", '1) 日本 - 中国'!C29)</f>
        <v>2528</v>
      </c>
      <c r="J29" s="97" t="s">
        <v>82</v>
      </c>
      <c r="K29" s="98">
        <f>IF('1) 日本 - 中国'!E29="","", '1) 日本 - 中国'!E29)</f>
        <v>2528</v>
      </c>
      <c r="L29" s="72" t="s">
        <v>91</v>
      </c>
      <c r="M29" s="56"/>
      <c r="N29" s="134">
        <f>IF('1) 日本 - 中国'!H29="", "", '1) 日本 - 中国'!H29)</f>
        <v>45850</v>
      </c>
      <c r="O29" s="57"/>
      <c r="P29" s="134"/>
      <c r="Q29" s="134"/>
      <c r="R29" s="134">
        <f>IF('1) 日本 - 中国'!L29="", "", '1) 日本 - 中国'!L29)</f>
        <v>45853</v>
      </c>
      <c r="S29" s="57">
        <f>IF('1) 日本 - 中国'!M29="", "", '1) 日本 - 中国'!M29)</f>
        <v>45853</v>
      </c>
      <c r="T29" s="134">
        <f>IF('1) 日本 - 中国'!N29="", "", '1) 日本 - 中国'!N29)</f>
        <v>45853</v>
      </c>
      <c r="U29" s="57">
        <f>IF('1) 日本 - 中国'!O29="", "", '1) 日本 - 中国'!O29)</f>
        <v>45854</v>
      </c>
      <c r="V29" s="134">
        <f>IF('1) 日本 - 中国'!P29="", "", '1) 日本 - 中国'!P29)</f>
        <v>45854</v>
      </c>
      <c r="W29" s="134"/>
      <c r="X29" s="134"/>
      <c r="Y29" s="134"/>
      <c r="Z29" s="134"/>
      <c r="AA29" s="134">
        <f>IF('1) 日本 - 中国'!U29="", "", '1) 日本 - 中国'!U29)</f>
        <v>45857</v>
      </c>
    </row>
    <row r="30" spans="1:27" s="31" customFormat="1" ht="15" customHeight="1">
      <c r="A30" s="135">
        <f t="shared" ref="A30:B30" si="18">IF(B30="","",B30-1)</f>
        <v>45850</v>
      </c>
      <c r="B30" s="135">
        <f t="shared" si="18"/>
        <v>45851</v>
      </c>
      <c r="C30" s="135">
        <f t="shared" si="15"/>
        <v>45852</v>
      </c>
      <c r="D30" s="135"/>
      <c r="E30" s="135">
        <f t="shared" si="16"/>
        <v>45855</v>
      </c>
      <c r="F30" s="135"/>
      <c r="G30" s="231">
        <f>IF('1) 日本 - 中国'!A30="","", '1) 日本 - 中国'!A30)</f>
        <v>30</v>
      </c>
      <c r="H30" s="232" t="str">
        <f>IF('1) 日本 - 中国'!B30="","", '1) 日本 - 中国'!B30)</f>
        <v>ATLANTIC BRIDGE</v>
      </c>
      <c r="I30" s="233">
        <f>IF('1) 日本 - 中国'!C30="","", '1) 日本 - 中国'!C30)</f>
        <v>2529</v>
      </c>
      <c r="J30" s="260" t="s">
        <v>82</v>
      </c>
      <c r="K30" s="261">
        <f>IF('1) 日本 - 中国'!E30="","", '1) 日本 - 中国'!E30)</f>
        <v>2529</v>
      </c>
      <c r="L30" s="236" t="s">
        <v>91</v>
      </c>
      <c r="M30" s="135"/>
      <c r="N30" s="135">
        <f>IF('1) 日本 - 中国'!H30="", "", '1) 日本 - 中国'!H30)</f>
        <v>45857</v>
      </c>
      <c r="O30" s="237"/>
      <c r="P30" s="135"/>
      <c r="Q30" s="135"/>
      <c r="R30" s="135">
        <f>IF('1) 日本 - 中国'!L30="", "", '1) 日本 - 中国'!L30)</f>
        <v>45860</v>
      </c>
      <c r="S30" s="238">
        <f>IF('1) 日本 - 中国'!M30="", "", '1) 日本 - 中国'!M30)</f>
        <v>45860</v>
      </c>
      <c r="T30" s="135">
        <f>IF('1) 日本 - 中国'!N30="", "", '1) 日本 - 中国'!N30)</f>
        <v>45860</v>
      </c>
      <c r="U30" s="238">
        <f>IF('1) 日本 - 中国'!O30="", "", '1) 日本 - 中国'!O30)</f>
        <v>45861</v>
      </c>
      <c r="V30" s="135">
        <f>IF('1) 日本 - 中国'!P30="", "", '1) 日本 - 中国'!P30)</f>
        <v>45861</v>
      </c>
      <c r="W30" s="135"/>
      <c r="X30" s="135"/>
      <c r="Y30" s="135"/>
      <c r="Z30" s="135"/>
      <c r="AA30" s="135">
        <f>IF('1) 日本 - 中国'!U30="", "", '1) 日本 - 中国'!U30)</f>
        <v>45864</v>
      </c>
    </row>
    <row r="31" spans="1:27" s="31" customFormat="1" ht="15" customHeight="1">
      <c r="A31" s="56">
        <f t="shared" ref="A31:B31" si="19">IF(B31="","",B31-1)</f>
        <v>45857</v>
      </c>
      <c r="B31" s="56">
        <f t="shared" si="19"/>
        <v>45858</v>
      </c>
      <c r="C31" s="56">
        <f t="shared" si="15"/>
        <v>45859</v>
      </c>
      <c r="D31" s="56"/>
      <c r="E31" s="56">
        <f t="shared" si="16"/>
        <v>45862</v>
      </c>
      <c r="F31" s="56"/>
      <c r="G31" s="59">
        <f>IF('1) 日本 - 中国'!A31="","", '1) 日本 - 中国'!A31)</f>
        <v>31</v>
      </c>
      <c r="H31" s="73" t="str">
        <f>IF('1) 日本 - 中国'!B31="","", '1) 日本 - 中国'!B31)</f>
        <v>ATLANTIC BRIDGE</v>
      </c>
      <c r="I31" s="69">
        <f>IF('1) 日本 - 中国'!C31="","", '1) 日本 - 中国'!C31)</f>
        <v>2530</v>
      </c>
      <c r="J31" s="97" t="s">
        <v>82</v>
      </c>
      <c r="K31" s="98">
        <f>IF('1) 日本 - 中国'!E31="","", '1) 日本 - 中国'!E31)</f>
        <v>2530</v>
      </c>
      <c r="L31" s="72" t="s">
        <v>91</v>
      </c>
      <c r="M31" s="56"/>
      <c r="N31" s="134">
        <f>IF('1) 日本 - 中国'!H31="", "", '1) 日本 - 中国'!H31)</f>
        <v>45864</v>
      </c>
      <c r="O31" s="60"/>
      <c r="P31" s="61"/>
      <c r="Q31" s="61"/>
      <c r="R31" s="134">
        <f>IF('1) 日本 - 中国'!L31="", "", '1) 日本 - 中国'!L31)</f>
        <v>45867</v>
      </c>
      <c r="S31" s="57">
        <f>IF('1) 日本 - 中国'!M31="", "", '1) 日本 - 中国'!M31)</f>
        <v>45867</v>
      </c>
      <c r="T31" s="134">
        <f>IF('1) 日本 - 中国'!N31="", "", '1) 日本 - 中国'!N31)</f>
        <v>45867</v>
      </c>
      <c r="U31" s="57">
        <f>IF('1) 日本 - 中国'!O31="", "", '1) 日本 - 中国'!O31)</f>
        <v>45868</v>
      </c>
      <c r="V31" s="134">
        <f>IF('1) 日本 - 中国'!P31="", "", '1) 日本 - 中国'!P31)</f>
        <v>45868</v>
      </c>
      <c r="W31" s="134"/>
      <c r="X31" s="134"/>
      <c r="Y31" s="58"/>
      <c r="Z31" s="58"/>
      <c r="AA31" s="58">
        <f>IF('1) 日本 - 中国'!U31="", "", '1) 日本 - 中国'!U31)</f>
        <v>45871</v>
      </c>
    </row>
    <row r="32" spans="1:27" s="31" customFormat="1" ht="15" customHeight="1">
      <c r="A32" s="253">
        <f t="shared" ref="A32:B32" si="20">IF(B32="","",B32-1)</f>
        <v>45864</v>
      </c>
      <c r="B32" s="253">
        <f t="shared" si="20"/>
        <v>45865</v>
      </c>
      <c r="C32" s="253">
        <f t="shared" si="15"/>
        <v>45866</v>
      </c>
      <c r="D32" s="253"/>
      <c r="E32" s="253">
        <f t="shared" si="16"/>
        <v>45869</v>
      </c>
      <c r="F32" s="253"/>
      <c r="G32" s="247">
        <f>IF('1) 日本 - 中国'!A32="","", '1) 日本 - 中国'!A32)</f>
        <v>32</v>
      </c>
      <c r="H32" s="248" t="str">
        <f>IF('1) 日本 - 中国'!B32="","", '1) 日本 - 中国'!B32)</f>
        <v>ATLANTIC BRIDGE</v>
      </c>
      <c r="I32" s="249">
        <f>IF('1) 日本 - 中国'!C32="","", '1) 日本 - 中国'!C32)</f>
        <v>2531</v>
      </c>
      <c r="J32" s="262" t="s">
        <v>82</v>
      </c>
      <c r="K32" s="263">
        <f>IF('1) 日本 - 中国'!E32="","", '1) 日本 - 中国'!E32)</f>
        <v>2531</v>
      </c>
      <c r="L32" s="252" t="s">
        <v>91</v>
      </c>
      <c r="M32" s="253"/>
      <c r="N32" s="153">
        <f>IF('1) 日本 - 中国'!H32="", "", '1) 日本 - 中国'!H32)</f>
        <v>45871</v>
      </c>
      <c r="O32" s="254"/>
      <c r="P32" s="255"/>
      <c r="Q32" s="255"/>
      <c r="R32" s="153">
        <f>IF('1) 日本 - 中国'!L32="", "", '1) 日本 - 中国'!L32)</f>
        <v>45874</v>
      </c>
      <c r="S32" s="256">
        <f>IF('1) 日本 - 中国'!M32="", "", '1) 日本 - 中国'!M32)</f>
        <v>45874</v>
      </c>
      <c r="T32" s="153">
        <f>IF('1) 日本 - 中国'!N32="", "", '1) 日本 - 中国'!N32)</f>
        <v>45874</v>
      </c>
      <c r="U32" s="256">
        <f>IF('1) 日本 - 中国'!O32="", "", '1) 日本 - 中国'!O32)</f>
        <v>45875</v>
      </c>
      <c r="V32" s="153">
        <f>IF('1) 日本 - 中国'!P32="", "", '1) 日本 - 中国'!P32)</f>
        <v>45875</v>
      </c>
      <c r="W32" s="153"/>
      <c r="X32" s="153"/>
      <c r="Y32" s="257"/>
      <c r="Z32" s="257"/>
      <c r="AA32" s="257">
        <f>IF('1) 日本 - 中国'!U32="", "", '1) 日本 - 中国'!U32)</f>
        <v>45878</v>
      </c>
    </row>
    <row r="33" spans="1:27" s="99" customFormat="1" ht="15" hidden="1" customHeight="1">
      <c r="A33" s="56" t="str">
        <f t="shared" ref="A33:B33" si="21">IF(B33="","",B33-1)</f>
        <v/>
      </c>
      <c r="B33" s="56" t="str">
        <f t="shared" si="21"/>
        <v/>
      </c>
      <c r="C33" s="56" t="str">
        <f t="shared" si="15"/>
        <v/>
      </c>
      <c r="D33" s="56"/>
      <c r="E33" s="56" t="str">
        <f t="shared" si="16"/>
        <v/>
      </c>
      <c r="F33" s="56"/>
      <c r="G33" s="55">
        <f>IF('1) 日本 - 中国'!A33="","", '1) 日本 - 中国'!A33)</f>
        <v>33</v>
      </c>
      <c r="H33" s="73" t="str">
        <f>IF('1) 日本 - 中国'!B33="","", '1) 日本 - 中国'!B33)</f>
        <v/>
      </c>
      <c r="I33" s="69" t="str">
        <f>IF('1) 日本 - 中国'!C33="","", '1) 日本 - 中国'!C33)</f>
        <v/>
      </c>
      <c r="J33" s="97" t="s">
        <v>82</v>
      </c>
      <c r="K33" s="98" t="str">
        <f>IF('1) 日本 - 中国'!E33="","", '1) 日本 - 中国'!E33)</f>
        <v/>
      </c>
      <c r="L33" s="72" t="s">
        <v>91</v>
      </c>
      <c r="M33" s="56"/>
      <c r="N33" s="134" t="str">
        <f>IF('1) 日本 - 中国'!H33="", "", '1) 日本 - 中国'!H33)</f>
        <v/>
      </c>
      <c r="O33" s="60"/>
      <c r="P33" s="61"/>
      <c r="Q33" s="61"/>
      <c r="R33" s="134" t="str">
        <f>IF('1) 日本 - 中国'!L33="", "", '1) 日本 - 中国'!L33)</f>
        <v/>
      </c>
      <c r="S33" s="57" t="str">
        <f>IF('1) 日本 - 中国'!M33="", "", '1) 日本 - 中国'!M33)</f>
        <v/>
      </c>
      <c r="T33" s="134" t="str">
        <f>IF('1) 日本 - 中国'!N33="", "", '1) 日本 - 中国'!N33)</f>
        <v/>
      </c>
      <c r="U33" s="57" t="str">
        <f>IF('1) 日本 - 中国'!O33="", "", '1) 日本 - 中国'!O33)</f>
        <v/>
      </c>
      <c r="V33" s="134" t="str">
        <f>IF('1) 日本 - 中国'!P33="", "", '1) 日本 - 中国'!P33)</f>
        <v/>
      </c>
      <c r="W33" s="134"/>
      <c r="X33" s="134"/>
      <c r="Y33" s="58"/>
      <c r="Z33" s="58"/>
      <c r="AA33" s="58" t="str">
        <f>IF('1) 日本 - 中国'!U33="", "", '1) 日本 - 中国'!U33)</f>
        <v/>
      </c>
    </row>
    <row r="34" spans="1:27" s="99" customFormat="1" ht="15" hidden="1" customHeight="1">
      <c r="A34" s="56" t="str">
        <f t="shared" ref="A34:A38" si="22">IF(B34="","",B34-1)</f>
        <v/>
      </c>
      <c r="B34" s="56" t="str">
        <f t="shared" ref="B34:B38" si="23">IF(C34="","",C34-1)</f>
        <v/>
      </c>
      <c r="C34" s="56" t="str">
        <f t="shared" ref="C34:C38" si="24">IF(E34="","",E34-3)</f>
        <v/>
      </c>
      <c r="D34" s="56"/>
      <c r="E34" s="56" t="str">
        <f t="shared" ref="E34:E38" si="25">IF(N34="","",N34-2)</f>
        <v/>
      </c>
      <c r="F34" s="56"/>
      <c r="G34" s="55">
        <f>IF('1) 日本 - 中国'!A34="","", '1) 日本 - 中国'!A34)</f>
        <v>34</v>
      </c>
      <c r="H34" s="73" t="str">
        <f>IF('1) 日本 - 中国'!B34="","", '1) 日本 - 中国'!B34)</f>
        <v/>
      </c>
      <c r="I34" s="69" t="str">
        <f>IF('1) 日本 - 中国'!C34="","", '1) 日本 - 中国'!C34)</f>
        <v/>
      </c>
      <c r="J34" s="97" t="s">
        <v>82</v>
      </c>
      <c r="K34" s="98" t="str">
        <f>IF('1) 日本 - 中国'!E34="","", '1) 日本 - 中国'!E34)</f>
        <v/>
      </c>
      <c r="L34" s="72" t="s">
        <v>91</v>
      </c>
      <c r="M34" s="56"/>
      <c r="N34" s="134" t="str">
        <f>IF('1) 日本 - 中国'!H34="", "", '1) 日本 - 中国'!H34)</f>
        <v/>
      </c>
      <c r="O34" s="60"/>
      <c r="P34" s="61"/>
      <c r="Q34" s="134"/>
      <c r="R34" s="134" t="str">
        <f>IF('1) 日本 - 中国'!L34="", "", '1) 日本 - 中国'!L34)</f>
        <v/>
      </c>
      <c r="S34" s="57" t="str">
        <f>IF('1) 日本 - 中国'!M34="", "", '1) 日本 - 中国'!M34)</f>
        <v/>
      </c>
      <c r="T34" s="134" t="str">
        <f>IF('1) 日本 - 中国'!N34="", "", '1) 日本 - 中国'!N34)</f>
        <v/>
      </c>
      <c r="U34" s="57" t="str">
        <f>IF('1) 日本 - 中国'!O34="", "", '1) 日本 - 中国'!O34)</f>
        <v/>
      </c>
      <c r="V34" s="134" t="str">
        <f>IF('1) 日本 - 中国'!P34="", "", '1) 日本 - 中国'!P34)</f>
        <v/>
      </c>
      <c r="W34" s="134"/>
      <c r="X34" s="134"/>
      <c r="Y34" s="134"/>
      <c r="Z34" s="134"/>
      <c r="AA34" s="134" t="str">
        <f>IF('1) 日本 - 中国'!U34="", "", '1) 日本 - 中国'!U34)</f>
        <v/>
      </c>
    </row>
    <row r="35" spans="1:27" s="99" customFormat="1" ht="15" hidden="1" customHeight="1">
      <c r="A35" s="56" t="str">
        <f t="shared" si="22"/>
        <v/>
      </c>
      <c r="B35" s="56" t="str">
        <f t="shared" si="23"/>
        <v/>
      </c>
      <c r="C35" s="56" t="str">
        <f t="shared" si="24"/>
        <v/>
      </c>
      <c r="D35" s="56"/>
      <c r="E35" s="56" t="str">
        <f t="shared" si="25"/>
        <v/>
      </c>
      <c r="F35" s="56"/>
      <c r="G35" s="59">
        <f>IF('1) 日本 - 中国'!A35="","", '1) 日本 - 中国'!A35)</f>
        <v>35</v>
      </c>
      <c r="H35" s="73" t="str">
        <f>IF('1) 日本 - 中国'!B35="","", '1) 日本 - 中国'!B35)</f>
        <v/>
      </c>
      <c r="I35" s="69" t="str">
        <f>IF('1) 日本 - 中国'!C35="","", '1) 日本 - 中国'!C35)</f>
        <v/>
      </c>
      <c r="J35" s="97" t="s">
        <v>82</v>
      </c>
      <c r="K35" s="98" t="str">
        <f>IF('1) 日本 - 中国'!E35="","", '1) 日本 - 中国'!E35)</f>
        <v/>
      </c>
      <c r="L35" s="72" t="s">
        <v>91</v>
      </c>
      <c r="M35" s="56"/>
      <c r="N35" s="134" t="str">
        <f>IF('1) 日本 - 中国'!H35="", "", '1) 日本 - 中国'!H35)</f>
        <v/>
      </c>
      <c r="O35" s="60"/>
      <c r="P35" s="61"/>
      <c r="Q35" s="134"/>
      <c r="R35" s="134" t="str">
        <f>IF('1) 日本 - 中国'!L35="", "", '1) 日本 - 中国'!L35)</f>
        <v/>
      </c>
      <c r="S35" s="57" t="str">
        <f>IF('1) 日本 - 中国'!M35="", "", '1) 日本 - 中国'!M35)</f>
        <v/>
      </c>
      <c r="T35" s="134" t="str">
        <f>IF('1) 日本 - 中国'!N35="", "", '1) 日本 - 中国'!N35)</f>
        <v/>
      </c>
      <c r="U35" s="57" t="str">
        <f>IF('1) 日本 - 中国'!O35="", "", '1) 日本 - 中国'!O35)</f>
        <v/>
      </c>
      <c r="V35" s="134" t="str">
        <f>IF('1) 日本 - 中国'!P35="", "", '1) 日本 - 中国'!P35)</f>
        <v/>
      </c>
      <c r="W35" s="134"/>
      <c r="X35" s="134"/>
      <c r="Y35" s="58"/>
      <c r="Z35" s="58"/>
      <c r="AA35" s="58" t="str">
        <f>IF('1) 日本 - 中国'!U35="", "", '1) 日本 - 中国'!U35)</f>
        <v/>
      </c>
    </row>
    <row r="36" spans="1:27" s="99" customFormat="1" ht="15" hidden="1" customHeight="1">
      <c r="A36" s="134" t="str">
        <f t="shared" si="22"/>
        <v/>
      </c>
      <c r="B36" s="134" t="str">
        <f t="shared" si="23"/>
        <v/>
      </c>
      <c r="C36" s="134" t="str">
        <f t="shared" si="24"/>
        <v/>
      </c>
      <c r="D36" s="134"/>
      <c r="E36" s="134" t="str">
        <f t="shared" si="25"/>
        <v/>
      </c>
      <c r="F36" s="134"/>
      <c r="G36" s="55">
        <f>IF('1) 日本 - 中国'!A36="","", '1) 日本 - 中国'!A36)</f>
        <v>36</v>
      </c>
      <c r="H36" s="73" t="str">
        <f>IF('1) 日本 - 中国'!B36="","", '1) 日本 - 中国'!B36)</f>
        <v/>
      </c>
      <c r="I36" s="69" t="str">
        <f>IF('1) 日本 - 中国'!C36="","", '1) 日本 - 中国'!C36)</f>
        <v/>
      </c>
      <c r="J36" s="97" t="s">
        <v>82</v>
      </c>
      <c r="K36" s="98" t="str">
        <f>IF('1) 日本 - 中国'!E36="","", '1) 日本 - 中国'!E36)</f>
        <v/>
      </c>
      <c r="L36" s="72" t="s">
        <v>91</v>
      </c>
      <c r="M36" s="56"/>
      <c r="N36" s="134" t="str">
        <f>IF('1) 日本 - 中国'!H36="", "", '1) 日本 - 中国'!H36)</f>
        <v/>
      </c>
      <c r="O36" s="60"/>
      <c r="P36" s="61"/>
      <c r="Q36" s="134"/>
      <c r="R36" s="134" t="str">
        <f>IF('1) 日本 - 中国'!L36="", "", '1) 日本 - 中国'!L36)</f>
        <v/>
      </c>
      <c r="S36" s="57" t="str">
        <f>IF('1) 日本 - 中国'!M36="", "", '1) 日本 - 中国'!M36)</f>
        <v/>
      </c>
      <c r="T36" s="134" t="str">
        <f>IF('1) 日本 - 中国'!N36="", "", '1) 日本 - 中国'!N36)</f>
        <v/>
      </c>
      <c r="U36" s="57" t="str">
        <f>IF('1) 日本 - 中国'!O36="", "", '1) 日本 - 中国'!O36)</f>
        <v/>
      </c>
      <c r="V36" s="134" t="str">
        <f>IF('1) 日本 - 中国'!P36="", "", '1) 日本 - 中国'!P36)</f>
        <v/>
      </c>
      <c r="W36" s="134"/>
      <c r="X36" s="134"/>
      <c r="Y36" s="134"/>
      <c r="Z36" s="134"/>
      <c r="AA36" s="134" t="str">
        <f>IF('1) 日本 - 中国'!U36="", "", '1) 日本 - 中国'!U36)</f>
        <v/>
      </c>
    </row>
    <row r="37" spans="1:27" s="99" customFormat="1" ht="15" hidden="1" customHeight="1">
      <c r="A37" s="56" t="str">
        <f t="shared" si="22"/>
        <v/>
      </c>
      <c r="B37" s="56" t="str">
        <f t="shared" si="23"/>
        <v/>
      </c>
      <c r="C37" s="56" t="str">
        <f t="shared" si="24"/>
        <v/>
      </c>
      <c r="D37" s="56"/>
      <c r="E37" s="56" t="str">
        <f t="shared" si="25"/>
        <v/>
      </c>
      <c r="F37" s="56"/>
      <c r="G37" s="55">
        <f>IF('1) 日本 - 中国'!A37="","", '1) 日本 - 中国'!A37)</f>
        <v>37</v>
      </c>
      <c r="H37" s="73" t="str">
        <f>IF('1) 日本 - 中国'!B37="","", '1) 日本 - 中国'!B37)</f>
        <v/>
      </c>
      <c r="I37" s="69" t="str">
        <f>IF('1) 日本 - 中国'!C37="","", '1) 日本 - 中国'!C37)</f>
        <v/>
      </c>
      <c r="J37" s="97" t="s">
        <v>82</v>
      </c>
      <c r="K37" s="98" t="str">
        <f>IF('1) 日本 - 中国'!E37="","", '1) 日本 - 中国'!E37)</f>
        <v/>
      </c>
      <c r="L37" s="72" t="s">
        <v>91</v>
      </c>
      <c r="M37" s="56"/>
      <c r="N37" s="134" t="str">
        <f>IF('1) 日本 - 中国'!H37="", "", '1) 日本 - 中国'!H37)</f>
        <v/>
      </c>
      <c r="O37" s="60"/>
      <c r="P37" s="61"/>
      <c r="Q37" s="134"/>
      <c r="R37" s="134" t="str">
        <f>IF('1) 日本 - 中国'!L37="", "", '1) 日本 - 中国'!L37)</f>
        <v/>
      </c>
      <c r="S37" s="57" t="str">
        <f>IF('1) 日本 - 中国'!M37="", "", '1) 日本 - 中国'!M37)</f>
        <v/>
      </c>
      <c r="T37" s="134" t="str">
        <f>IF('1) 日本 - 中国'!N37="", "", '1) 日本 - 中国'!N37)</f>
        <v/>
      </c>
      <c r="U37" s="57" t="str">
        <f>IF('1) 日本 - 中国'!O37="", "", '1) 日本 - 中国'!O37)</f>
        <v/>
      </c>
      <c r="V37" s="134" t="str">
        <f>IF('1) 日本 - 中国'!P37="", "", '1) 日本 - 中国'!P37)</f>
        <v/>
      </c>
      <c r="W37" s="134"/>
      <c r="X37" s="134"/>
      <c r="Y37" s="134"/>
      <c r="Z37" s="134"/>
      <c r="AA37" s="134" t="str">
        <f>IF('1) 日本 - 中国'!U37="", "", '1) 日本 - 中国'!U37)</f>
        <v/>
      </c>
    </row>
    <row r="38" spans="1:27" s="99" customFormat="1" ht="15" hidden="1" customHeight="1">
      <c r="A38" s="110" t="str">
        <f t="shared" si="22"/>
        <v/>
      </c>
      <c r="B38" s="110" t="str">
        <f t="shared" si="23"/>
        <v/>
      </c>
      <c r="C38" s="110" t="str">
        <f t="shared" si="24"/>
        <v/>
      </c>
      <c r="D38" s="110"/>
      <c r="E38" s="110" t="str">
        <f t="shared" si="25"/>
        <v/>
      </c>
      <c r="F38" s="110"/>
      <c r="G38" s="114">
        <f>IF('1) 日本 - 中国'!A38="","", '1) 日本 - 中国'!A38)</f>
        <v>38</v>
      </c>
      <c r="H38" s="101" t="str">
        <f>IF('1) 日本 - 中国'!B38="","", '1) 日本 - 中国'!B38)</f>
        <v/>
      </c>
      <c r="I38" s="102" t="str">
        <f>IF('1) 日本 - 中国'!C38="","", '1) 日本 - 中国'!C38)</f>
        <v/>
      </c>
      <c r="J38" s="103" t="s">
        <v>82</v>
      </c>
      <c r="K38" s="104" t="str">
        <f>IF('1) 日本 - 中国'!E38="","", '1) 日本 - 中国'!E38)</f>
        <v/>
      </c>
      <c r="L38" s="105" t="s">
        <v>91</v>
      </c>
      <c r="M38" s="110"/>
      <c r="N38" s="100" t="str">
        <f>IF('1) 日本 - 中国'!H38="", "", '1) 日本 - 中国'!H38)</f>
        <v/>
      </c>
      <c r="O38" s="111"/>
      <c r="P38" s="112"/>
      <c r="Q38" s="100"/>
      <c r="R38" s="100" t="str">
        <f>IF('1) 日本 - 中国'!L38="", "", '1) 日本 - 中国'!L38)</f>
        <v/>
      </c>
      <c r="S38" s="113" t="str">
        <f>IF('1) 日本 - 中国'!M38="", "", '1) 日本 - 中国'!M38)</f>
        <v/>
      </c>
      <c r="T38" s="100" t="str">
        <f>IF('1) 日本 - 中国'!N38="", "", '1) 日本 - 中国'!N38)</f>
        <v/>
      </c>
      <c r="U38" s="113" t="str">
        <f>IF('1) 日本 - 中国'!O38="", "", '1) 日本 - 中国'!O38)</f>
        <v/>
      </c>
      <c r="V38" s="100" t="str">
        <f>IF('1) 日本 - 中国'!P38="", "", '1) 日本 - 中国'!P38)</f>
        <v/>
      </c>
      <c r="W38" s="100"/>
      <c r="X38" s="100"/>
      <c r="Y38" s="100"/>
      <c r="Z38" s="100"/>
      <c r="AA38" s="100" t="str">
        <f>IF('1) 日本 - 中国'!U38="", "", '1) 日本 - 中国'!U38)</f>
        <v/>
      </c>
    </row>
    <row r="39" spans="1:27" ht="15" customHeight="1">
      <c r="G39" s="31" t="s">
        <v>67</v>
      </c>
      <c r="H39" s="115"/>
      <c r="I39" s="116"/>
      <c r="J39" s="116"/>
      <c r="K39" s="116"/>
      <c r="L39" s="116"/>
      <c r="M39" s="68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99"/>
      <c r="H40" s="99"/>
      <c r="I40" s="99"/>
      <c r="J40" s="99"/>
      <c r="K40" s="99"/>
      <c r="L40" s="99"/>
      <c r="M40" s="109"/>
      <c r="N40" s="99"/>
      <c r="O40" s="99"/>
      <c r="P40" s="99"/>
      <c r="Q40" s="99"/>
      <c r="R40" s="109"/>
      <c r="S40" s="109"/>
      <c r="T40" s="109"/>
      <c r="U40" s="109"/>
      <c r="V40" s="99"/>
      <c r="W40" s="99"/>
      <c r="X40" s="99"/>
      <c r="Y40" s="99"/>
      <c r="Z40" s="109"/>
      <c r="AA40" s="109"/>
    </row>
    <row r="41" spans="1:27" s="31" customFormat="1" ht="15" customHeight="1">
      <c r="G41" s="99"/>
      <c r="H41" s="99"/>
      <c r="I41" s="99"/>
      <c r="J41" s="99"/>
      <c r="K41" s="99"/>
      <c r="L41" s="99"/>
      <c r="M41" s="109"/>
      <c r="N41" s="99"/>
      <c r="O41" s="99"/>
      <c r="P41" s="99"/>
      <c r="Q41" s="99"/>
      <c r="R41" s="109"/>
      <c r="S41" s="109"/>
      <c r="T41" s="109"/>
      <c r="U41" s="109"/>
      <c r="V41" s="99"/>
      <c r="W41" s="99"/>
      <c r="X41" s="99"/>
      <c r="Y41" s="99"/>
      <c r="Z41" s="109"/>
      <c r="AA41" s="109"/>
    </row>
    <row r="42" spans="1:27" s="31" customFormat="1" ht="15" customHeight="1">
      <c r="M42" s="38"/>
      <c r="N42" s="99"/>
      <c r="O42" s="99"/>
      <c r="P42" s="99"/>
      <c r="Q42" s="99"/>
      <c r="R42" s="38"/>
      <c r="S42" s="109"/>
      <c r="T42" s="109"/>
      <c r="U42" s="109"/>
      <c r="V42" s="99"/>
      <c r="W42" s="99"/>
      <c r="X42" s="99"/>
      <c r="Y42" s="99"/>
      <c r="Z42" s="109"/>
      <c r="AA42" s="109"/>
    </row>
    <row r="43" spans="1:27" s="31" customFormat="1" ht="15" customHeight="1"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27" s="31" customFormat="1" ht="15" customHeight="1"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27" s="99" customFormat="1" ht="15" customHeight="1">
      <c r="G45" s="118"/>
      <c r="H45" s="119"/>
      <c r="I45" s="120"/>
      <c r="J45" s="120"/>
      <c r="K45" s="120"/>
      <c r="L45" s="120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99" customFormat="1" ht="15" customHeight="1">
      <c r="G46" s="118"/>
      <c r="H46" s="119"/>
      <c r="I46" s="120"/>
      <c r="J46" s="120"/>
      <c r="K46" s="120"/>
      <c r="L46" s="120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99" customFormat="1" ht="15" customHeight="1">
      <c r="G47" s="118"/>
      <c r="H47" s="119"/>
      <c r="I47" s="120"/>
      <c r="J47" s="120"/>
      <c r="K47" s="120"/>
      <c r="L47" s="12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18"/>
      <c r="H48" s="119"/>
      <c r="I48" s="120"/>
      <c r="J48" s="120"/>
      <c r="K48" s="120"/>
      <c r="L48" s="120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18"/>
      <c r="H49" s="119"/>
      <c r="I49" s="120"/>
      <c r="J49" s="120"/>
      <c r="K49" s="120"/>
      <c r="L49" s="120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18"/>
      <c r="H50" s="119"/>
      <c r="I50" s="120"/>
      <c r="J50" s="120"/>
      <c r="K50" s="120"/>
      <c r="L50" s="120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99" customFormat="1" ht="15" customHeight="1">
      <c r="G51" s="118"/>
      <c r="H51" s="119"/>
      <c r="I51" s="120"/>
      <c r="J51" s="120"/>
      <c r="K51" s="120"/>
      <c r="L51" s="120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99" customFormat="1" ht="15" customHeight="1">
      <c r="G52" s="118"/>
      <c r="H52" s="119"/>
      <c r="I52" s="120"/>
      <c r="J52" s="120"/>
      <c r="K52" s="120"/>
      <c r="L52" s="120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99" customFormat="1" ht="15" customHeight="1">
      <c r="G53" s="118"/>
      <c r="H53" s="119"/>
      <c r="I53" s="120"/>
      <c r="J53" s="120"/>
      <c r="K53" s="120"/>
      <c r="L53" s="120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99" customFormat="1" ht="15" customHeight="1">
      <c r="G54" s="118"/>
      <c r="H54" s="119"/>
      <c r="I54" s="120"/>
      <c r="J54" s="120"/>
      <c r="K54" s="120"/>
      <c r="L54" s="120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99" customFormat="1" ht="15" customHeight="1">
      <c r="G55" s="118"/>
      <c r="H55" s="119"/>
      <c r="I55" s="120"/>
      <c r="J55" s="120"/>
      <c r="K55" s="120"/>
      <c r="L55" s="120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99" customFormat="1" ht="15" customHeight="1">
      <c r="G56" s="118"/>
      <c r="H56" s="119"/>
      <c r="I56" s="120"/>
      <c r="J56" s="120"/>
      <c r="K56" s="120"/>
      <c r="L56" s="12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99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99"/>
      <c r="J65" s="99"/>
      <c r="K65" s="99"/>
      <c r="L65" s="99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6"/>
      <c r="B69" s="96"/>
      <c r="C69" s="96"/>
      <c r="D69" s="121"/>
      <c r="E69" s="96"/>
      <c r="F69" s="121"/>
      <c r="G69" s="96"/>
      <c r="H69" s="96"/>
      <c r="I69" s="122"/>
      <c r="J69" s="122"/>
      <c r="K69" s="122"/>
      <c r="L69" s="122"/>
      <c r="M69" s="122"/>
      <c r="N69" s="122"/>
      <c r="O69" s="121"/>
      <c r="P69" s="23"/>
      <c r="Q69" s="121"/>
      <c r="R69" s="122"/>
      <c r="S69" s="96"/>
      <c r="T69" s="23"/>
      <c r="U69" s="96"/>
      <c r="V69" s="96"/>
      <c r="W69" s="23"/>
      <c r="X69" s="23"/>
      <c r="Y69" s="23"/>
      <c r="Z69" s="23"/>
      <c r="AA69" s="23"/>
    </row>
    <row r="70" spans="1:27" ht="15.75" customHeight="1">
      <c r="A70" s="96"/>
      <c r="B70" s="96"/>
      <c r="C70" s="96"/>
      <c r="D70" s="121"/>
      <c r="E70" s="96"/>
      <c r="F70" s="121"/>
      <c r="G70" s="96"/>
      <c r="H70" s="96"/>
      <c r="I70" s="122"/>
      <c r="J70" s="122"/>
      <c r="K70" s="122"/>
      <c r="L70" s="122"/>
      <c r="M70" s="122"/>
      <c r="N70" s="122"/>
      <c r="O70" s="121"/>
      <c r="P70" s="23"/>
      <c r="Q70" s="121"/>
      <c r="R70" s="122"/>
      <c r="S70" s="96"/>
      <c r="T70" s="23"/>
      <c r="U70" s="96"/>
      <c r="V70" s="96"/>
      <c r="W70" s="23"/>
      <c r="X70" s="23"/>
      <c r="Y70" s="23"/>
      <c r="Z70" s="23"/>
      <c r="AA70" s="23"/>
    </row>
    <row r="71" spans="1:27" ht="15.75" customHeight="1">
      <c r="D71" s="22"/>
      <c r="F71" s="22"/>
      <c r="G71" s="123"/>
      <c r="H71" s="123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96"/>
      <c r="H73" s="96"/>
      <c r="I73" s="96"/>
      <c r="J73" s="96"/>
      <c r="K73" s="96"/>
      <c r="L73" s="96"/>
      <c r="M73" s="96"/>
      <c r="N73" s="96"/>
      <c r="O73" s="23"/>
      <c r="P73" s="23"/>
      <c r="Q73" s="23"/>
      <c r="R73" s="96"/>
      <c r="S73" s="96"/>
      <c r="T73" s="23"/>
      <c r="U73" s="96"/>
      <c r="V73" s="96"/>
      <c r="W73" s="23"/>
      <c r="X73" s="23"/>
      <c r="Y73" s="23"/>
      <c r="Z73" s="23"/>
      <c r="AA73" s="23"/>
    </row>
    <row r="74" spans="1:27" ht="15.75" customHeight="1">
      <c r="D74" s="23"/>
      <c r="F74" s="23"/>
      <c r="G74" s="96"/>
      <c r="H74" s="96"/>
      <c r="I74" s="96"/>
      <c r="J74" s="96"/>
      <c r="K74" s="96"/>
      <c r="L74" s="96"/>
      <c r="M74" s="96"/>
      <c r="N74" s="96"/>
      <c r="O74" s="23"/>
      <c r="P74" s="23"/>
      <c r="Q74" s="23"/>
      <c r="R74" s="96"/>
      <c r="S74" s="96"/>
      <c r="T74" s="23"/>
      <c r="U74" s="96"/>
      <c r="V74" s="96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25:G26"/>
    <mergeCell ref="H25:H26"/>
    <mergeCell ref="I25:L25"/>
    <mergeCell ref="I26:J26"/>
    <mergeCell ref="K26:L26"/>
    <mergeCell ref="G1:M3"/>
    <mergeCell ref="R1:T2"/>
    <mergeCell ref="G4:N4"/>
    <mergeCell ref="G8:G9"/>
    <mergeCell ref="H8:H9"/>
    <mergeCell ref="I8:L8"/>
    <mergeCell ref="I9:J9"/>
    <mergeCell ref="K9:L9"/>
  </mergeCells>
  <phoneticPr fontId="17"/>
  <printOptions horizontalCentered="1"/>
  <pageMargins left="0.39370078740157483" right="0.39370078740157483" top="0.39370078740157483" bottom="0.39370078740157483" header="0" footer="0"/>
  <pageSetup paperSize="9" scale="65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zoomScaleNormal="70" zoomScaleSheetLayoutView="100" workbookViewId="0">
      <selection activeCell="L2" sqref="L2:P3"/>
    </sheetView>
  </sheetViews>
  <sheetFormatPr defaultColWidth="7.625" defaultRowHeight="15.75" customHeight="1" outlineLevelCol="1"/>
  <cols>
    <col min="1" max="1" width="8.875" style="21" customWidth="1"/>
    <col min="2" max="2" width="17.5" style="21" bestFit="1" customWidth="1"/>
    <col min="3" max="3" width="6.875" style="21" customWidth="1"/>
    <col min="4" max="4" width="3.375" style="21" customWidth="1"/>
    <col min="5" max="5" width="6.875" style="21" customWidth="1"/>
    <col min="6" max="6" width="3.375" style="21" customWidth="1"/>
    <col min="7" max="7" width="13.875" style="21" hidden="1" customWidth="1" outlineLevel="1"/>
    <col min="8" max="8" width="13.875" style="21" customWidth="1" collapsed="1"/>
    <col min="9" max="9" width="13.875" style="21" hidden="1" customWidth="1" outlineLevel="1"/>
    <col min="10" max="10" width="2.375" style="21" customWidth="1" collapsed="1"/>
    <col min="11" max="11" width="13.875" style="21" hidden="1" customWidth="1" outlineLevel="1"/>
    <col min="12" max="12" width="13.875" style="21" customWidth="1" collapsed="1"/>
    <col min="13" max="16" width="13.875" style="21" customWidth="1"/>
    <col min="17" max="18" width="13.875" style="21" hidden="1" customWidth="1" outlineLevel="1"/>
    <col min="19" max="19" width="2.375" style="21" customWidth="1" collapsed="1"/>
    <col min="20" max="20" width="13.875" style="21" hidden="1" customWidth="1" outlineLevel="1"/>
    <col min="21" max="21" width="13.875" style="21" customWidth="1" collapsed="1"/>
    <col min="22" max="22" width="2.375" style="21" customWidth="1"/>
    <col min="23" max="23" width="13.875" style="21" customWidth="1"/>
    <col min="24" max="24" width="2.375" style="21" customWidth="1"/>
    <col min="25" max="27" width="15.875" style="21" customWidth="1"/>
    <col min="28" max="38" width="13.875" style="21" customWidth="1"/>
    <col min="39" max="16384" width="7.625" style="21"/>
  </cols>
  <sheetData>
    <row r="1" spans="1:27" ht="15.75" customHeight="1">
      <c r="A1" s="131"/>
      <c r="B1" s="131"/>
      <c r="C1" s="131"/>
      <c r="D1" s="131"/>
      <c r="E1" s="131"/>
      <c r="F1" s="131"/>
      <c r="G1" s="131"/>
      <c r="H1" s="30"/>
      <c r="I1" s="84"/>
      <c r="J1" s="84"/>
      <c r="K1" s="85"/>
      <c r="L1" s="86"/>
      <c r="M1" s="86"/>
      <c r="N1" s="86"/>
      <c r="O1" s="85"/>
      <c r="P1" s="85"/>
      <c r="Q1" s="85"/>
      <c r="R1" s="85"/>
      <c r="S1" s="85"/>
      <c r="U1" s="87"/>
      <c r="V1" s="85"/>
      <c r="W1" s="87"/>
      <c r="X1" s="85"/>
      <c r="AA1" s="83"/>
    </row>
    <row r="2" spans="1:27" ht="15.75" customHeight="1">
      <c r="A2" s="131"/>
      <c r="B2" s="131"/>
      <c r="C2" s="131"/>
      <c r="D2" s="131"/>
      <c r="E2" s="131"/>
      <c r="F2" s="131"/>
      <c r="G2" s="131"/>
      <c r="H2" s="28"/>
      <c r="I2" s="84"/>
      <c r="J2" s="84"/>
      <c r="K2" s="85"/>
      <c r="L2" s="331" t="s">
        <v>132</v>
      </c>
      <c r="M2" s="331"/>
      <c r="N2" s="331"/>
      <c r="O2" s="331"/>
      <c r="P2" s="331"/>
      <c r="Q2" s="85"/>
      <c r="R2" s="85"/>
      <c r="S2" s="85"/>
      <c r="U2" s="344" t="str">
        <f>'1) 日本 - 中国'!M2</f>
        <v>2025年07月スケジュール</v>
      </c>
      <c r="V2" s="344"/>
      <c r="W2" s="344"/>
      <c r="X2" s="344"/>
      <c r="Y2" s="344"/>
      <c r="AA2" s="83"/>
    </row>
    <row r="3" spans="1:27" ht="15.75" customHeight="1">
      <c r="A3" s="131"/>
      <c r="B3" s="131"/>
      <c r="C3" s="131"/>
      <c r="D3" s="131"/>
      <c r="E3" s="131"/>
      <c r="F3" s="131"/>
      <c r="G3" s="131"/>
      <c r="H3" s="28"/>
      <c r="I3" s="84"/>
      <c r="J3" s="84"/>
      <c r="K3" s="84"/>
      <c r="L3" s="331"/>
      <c r="M3" s="331"/>
      <c r="N3" s="331"/>
      <c r="O3" s="331"/>
      <c r="P3" s="331"/>
      <c r="T3" s="27"/>
      <c r="U3" s="344"/>
      <c r="V3" s="344"/>
      <c r="W3" s="344"/>
      <c r="X3" s="344"/>
      <c r="Y3" s="344"/>
      <c r="Z3" s="27" t="str">
        <f>'1) 日本 - 中国'!T3</f>
        <v>Update：</v>
      </c>
      <c r="AA3" s="127">
        <f>'1) 日本 - 中国'!U3</f>
        <v>45845</v>
      </c>
    </row>
    <row r="4" spans="1:27" ht="15.7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341" t="s">
        <v>133</v>
      </c>
      <c r="M4" s="341"/>
      <c r="N4" s="341"/>
      <c r="O4" s="341"/>
      <c r="P4" s="341"/>
      <c r="T4" s="89"/>
      <c r="U4" s="75" t="s">
        <v>134</v>
      </c>
      <c r="V4" s="75"/>
      <c r="W4" s="90"/>
      <c r="Z4" s="89" t="str">
        <f>'1) 日本 - 中国'!T4</f>
        <v>Version：</v>
      </c>
      <c r="AA4" s="90" t="str">
        <f>'1) 日本 - 中国'!U4</f>
        <v>No.571 (R-2)</v>
      </c>
    </row>
    <row r="5" spans="1:27" ht="15.75" customHeight="1" thickBot="1">
      <c r="A5" s="91"/>
      <c r="B5" s="91"/>
      <c r="C5" s="92"/>
      <c r="D5" s="92"/>
      <c r="E5" s="92"/>
      <c r="F5" s="92"/>
      <c r="G5" s="91"/>
      <c r="H5" s="92"/>
      <c r="I5" s="92"/>
      <c r="J5" s="92"/>
      <c r="K5" s="92"/>
      <c r="L5" s="92"/>
      <c r="M5" s="92"/>
      <c r="N5" s="92"/>
      <c r="O5" s="93"/>
      <c r="P5" s="93"/>
      <c r="Q5" s="91"/>
      <c r="R5" s="91"/>
      <c r="S5" s="91"/>
      <c r="T5" s="91"/>
      <c r="U5" s="76"/>
      <c r="V5" s="75" t="s">
        <v>4</v>
      </c>
      <c r="W5" s="91"/>
      <c r="X5" s="91"/>
      <c r="Y5" s="91"/>
      <c r="Z5" s="91"/>
      <c r="AA5" s="91"/>
    </row>
    <row r="6" spans="1:27" ht="15" customHeight="1">
      <c r="G6" s="26"/>
      <c r="L6" s="95"/>
      <c r="U6" s="24"/>
      <c r="V6" s="24"/>
    </row>
    <row r="7" spans="1:27" ht="15" customHeight="1">
      <c r="A7" s="130" t="s">
        <v>125</v>
      </c>
      <c r="B7" s="96"/>
      <c r="L7" s="23"/>
      <c r="U7" s="130"/>
      <c r="W7" s="130" t="s">
        <v>136</v>
      </c>
      <c r="Y7" s="130"/>
    </row>
    <row r="8" spans="1:27" ht="15" customHeight="1">
      <c r="A8" s="320" t="s">
        <v>6</v>
      </c>
      <c r="B8" s="299" t="s">
        <v>7</v>
      </c>
      <c r="C8" s="299" t="s">
        <v>8</v>
      </c>
      <c r="D8" s="305"/>
      <c r="E8" s="305"/>
      <c r="F8" s="306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320"/>
      <c r="B9" s="300"/>
      <c r="C9" s="300" t="s">
        <v>84</v>
      </c>
      <c r="D9" s="342"/>
      <c r="E9" s="307" t="s">
        <v>85</v>
      </c>
      <c r="F9" s="309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141</v>
      </c>
      <c r="X9" s="43"/>
      <c r="Y9" s="34" t="s">
        <v>17</v>
      </c>
      <c r="Z9" s="34" t="s">
        <v>54</v>
      </c>
      <c r="AA9" s="34" t="s">
        <v>124</v>
      </c>
    </row>
    <row r="10" spans="1:27" s="31" customFormat="1" ht="15" customHeight="1">
      <c r="A10" s="59">
        <f>IF('1) 日本 - 中国'!A10="", "", '1) 日本 - 中国'!A10)</f>
        <v>27</v>
      </c>
      <c r="B10" s="177" t="str">
        <f>IF('1) 日本 - 中国'!B10="", "", '1) 日本 - 中国'!B10)</f>
        <v>HAO AN</v>
      </c>
      <c r="C10" s="69">
        <f>IF('1) 日本 - 中国'!C10="", "", '1) 日本 - 中国'!C10)</f>
        <v>564</v>
      </c>
      <c r="D10" s="97" t="s">
        <v>83</v>
      </c>
      <c r="E10" s="183">
        <f>IF('1) 日本 - 中国'!E10="", "", '1) 日本 - 中国'!E10)</f>
        <v>564</v>
      </c>
      <c r="F10" s="166" t="s">
        <v>91</v>
      </c>
      <c r="G10" s="160"/>
      <c r="H10" s="160">
        <f>IF('1) 日本 - 中国'!H10="", "", '1) 日本 - 中国'!H10)</f>
        <v>45839</v>
      </c>
      <c r="I10" s="160"/>
      <c r="J10" s="160"/>
      <c r="K10" s="160"/>
      <c r="L10" s="161">
        <f>IF('1) 日本 - 中国'!L10="", "", '1) 日本 - 中国'!L10)</f>
        <v>45841</v>
      </c>
      <c r="M10" s="162">
        <f>IF('1) 日本 - 中国'!M10="", "", '1) 日本 - 中国'!M10)</f>
        <v>45842</v>
      </c>
      <c r="N10" s="162">
        <f>IF('1) 日本 - 中国'!N10="", "", '1) 日本 - 中国'!N10)</f>
        <v>45842</v>
      </c>
      <c r="O10" s="160">
        <f>IF('1) 日本 - 中国'!O10="", "", '1) 日本 - 中国'!O10)</f>
        <v>45843</v>
      </c>
      <c r="P10" s="162">
        <f>IF('1) 日本 - 中国'!P10="", "", '1) 日本 - 中国'!P10)</f>
        <v>45843</v>
      </c>
      <c r="Q10" s="160"/>
      <c r="R10" s="160"/>
      <c r="S10" s="160"/>
      <c r="T10" s="160"/>
      <c r="U10" s="160">
        <f>IF('1) 日本 - 中国'!U10="", "", '1) 日本 - 中国'!U10)</f>
        <v>45846</v>
      </c>
      <c r="V10" s="160"/>
      <c r="W10" s="160">
        <f>IF(U10="","",U10+2)</f>
        <v>45848</v>
      </c>
      <c r="X10" s="160"/>
      <c r="Y10" s="160">
        <f>IF(W10="","",W10+2)</f>
        <v>45850</v>
      </c>
      <c r="Z10" s="160">
        <f>IF(Y10="","",Y10+1)</f>
        <v>45851</v>
      </c>
      <c r="AA10" s="160">
        <f>IF(Z10="","",Z10+1)</f>
        <v>45852</v>
      </c>
    </row>
    <row r="11" spans="1:27" s="31" customFormat="1" ht="15" customHeight="1">
      <c r="A11" s="240">
        <f>IF('1) 日本 - 中国'!A11="", "", '1) 日本 - 中国'!A11)</f>
        <v>28</v>
      </c>
      <c r="B11" s="226" t="str">
        <f>IF('1) 日本 - 中国'!B11="", "", '1) 日本 - 中国'!B11)</f>
        <v>HAO AN</v>
      </c>
      <c r="C11" s="227">
        <f>IF('1) 日本 - 中国'!C11="", "", '1) 日本 - 中国'!C11)</f>
        <v>565</v>
      </c>
      <c r="D11" s="258" t="s">
        <v>83</v>
      </c>
      <c r="E11" s="259">
        <f>IF('1) 日本 - 中国'!E11="", "", '1) 日本 - 中国'!E11)</f>
        <v>565</v>
      </c>
      <c r="F11" s="230" t="s">
        <v>91</v>
      </c>
      <c r="G11" s="241"/>
      <c r="H11" s="241">
        <f>IF('1) 日本 - 中国'!H11="", "", '1) 日本 - 中国'!H11)</f>
        <v>45846</v>
      </c>
      <c r="I11" s="241"/>
      <c r="J11" s="241"/>
      <c r="K11" s="241"/>
      <c r="L11" s="241">
        <f>IF('1) 日本 - 中国'!L11="", "", '1) 日本 - 中国'!L11)</f>
        <v>45848</v>
      </c>
      <c r="M11" s="241">
        <f>IF('1) 日本 - 中国'!M11="", "", '1) 日本 - 中国'!M11)</f>
        <v>45849</v>
      </c>
      <c r="N11" s="241" t="str">
        <f>IF('1) 日本 - 中国'!N11="", "", '1) 日本 - 中国'!N11)</f>
        <v>SKIP</v>
      </c>
      <c r="O11" s="241">
        <f>IF('1) 日本 - 中国'!O11="", "", '1) 日本 - 中国'!O11)</f>
        <v>45850</v>
      </c>
      <c r="P11" s="241">
        <f>IF('1) 日本 - 中国'!P11="", "", '1) 日本 - 中国'!P11)</f>
        <v>45850</v>
      </c>
      <c r="Q11" s="241"/>
      <c r="R11" s="241"/>
      <c r="S11" s="241"/>
      <c r="T11" s="241"/>
      <c r="U11" s="241">
        <f>IF('1) 日本 - 中国'!U11="", "", '1) 日本 - 中国'!U11)</f>
        <v>45853</v>
      </c>
      <c r="V11" s="241"/>
      <c r="W11" s="241">
        <f>IF(U11="","",U11+2)</f>
        <v>45855</v>
      </c>
      <c r="X11" s="241"/>
      <c r="Y11" s="241">
        <f>IF(W11="","",W11+2)</f>
        <v>45857</v>
      </c>
      <c r="Z11" s="241">
        <f>IF(Y11="","",Y11+1)</f>
        <v>45858</v>
      </c>
      <c r="AA11" s="241">
        <f>IF(Z11="","",Z11+1)</f>
        <v>45859</v>
      </c>
    </row>
    <row r="12" spans="1:27" s="31" customFormat="1" ht="15" customHeight="1">
      <c r="A12" s="163">
        <f>IF('1) 日本 - 中国'!A12="", "", '1) 日本 - 中国'!A12)</f>
        <v>29</v>
      </c>
      <c r="B12" s="164" t="str">
        <f>IF('1) 日本 - 中国'!B12="", "", '1) 日本 - 中国'!B12)</f>
        <v>HAO AN</v>
      </c>
      <c r="C12" s="156">
        <f>IF('1) 日本 - 中国'!C12="", "", '1) 日本 - 中国'!C12)</f>
        <v>566</v>
      </c>
      <c r="D12" s="184" t="s">
        <v>83</v>
      </c>
      <c r="E12" s="183">
        <f>IF('1) 日本 - 中国'!E12="", "", '1) 日本 - 中国'!E12)</f>
        <v>566</v>
      </c>
      <c r="F12" s="166" t="s">
        <v>91</v>
      </c>
      <c r="G12" s="162"/>
      <c r="H12" s="162">
        <f>IF('1) 日本 - 中国'!H12="", "", '1) 日本 - 中国'!H12)</f>
        <v>45853</v>
      </c>
      <c r="I12" s="162"/>
      <c r="J12" s="162"/>
      <c r="K12" s="162"/>
      <c r="L12" s="162">
        <f>IF('1) 日本 - 中国'!L12="", "", '1) 日本 - 中国'!L12)</f>
        <v>45855</v>
      </c>
      <c r="M12" s="162">
        <f>IF('1) 日本 - 中国'!M12="", "", '1) 日本 - 中国'!M12)</f>
        <v>45856</v>
      </c>
      <c r="N12" s="162">
        <f>IF('1) 日本 - 中国'!N12="", "", '1) 日本 - 中国'!N12)</f>
        <v>45856</v>
      </c>
      <c r="O12" s="162">
        <f>IF('1) 日本 - 中国'!O12="", "", '1) 日本 - 中国'!O12)</f>
        <v>45857</v>
      </c>
      <c r="P12" s="162">
        <f>IF('1) 日本 - 中国'!P12="", "", '1) 日本 - 中国'!P12)</f>
        <v>45857</v>
      </c>
      <c r="Q12" s="162"/>
      <c r="R12" s="162"/>
      <c r="S12" s="162"/>
      <c r="T12" s="162"/>
      <c r="U12" s="162">
        <f>IF('1) 日本 - 中国'!U12="", "", '1) 日本 - 中国'!U12)</f>
        <v>45860</v>
      </c>
      <c r="V12" s="162"/>
      <c r="W12" s="162">
        <f t="shared" ref="W12:W16" si="0">IF(U12="","",U12+2)</f>
        <v>45862</v>
      </c>
      <c r="X12" s="162"/>
      <c r="Y12" s="162">
        <f t="shared" ref="Y12:Y16" si="1">IF(W12="","",W12+2)</f>
        <v>45864</v>
      </c>
      <c r="Z12" s="162">
        <f t="shared" ref="Z12:AA12" si="2">IF(Y12="","",Y12+1)</f>
        <v>45865</v>
      </c>
      <c r="AA12" s="162">
        <f t="shared" si="2"/>
        <v>45866</v>
      </c>
    </row>
    <row r="13" spans="1:27" s="31" customFormat="1" ht="15" customHeight="1">
      <c r="A13" s="53">
        <f>IF('1) 日本 - 中国'!A13="", "", '1) 日本 - 中国'!A13)</f>
        <v>30</v>
      </c>
      <c r="B13" s="226" t="str">
        <f>IF('1) 日本 - 中国'!B13="", "", '1) 日本 - 中国'!B13)</f>
        <v>HAO AN</v>
      </c>
      <c r="C13" s="227">
        <f>IF('1) 日本 - 中国'!C13="", "", '1) 日本 - 中国'!C13)</f>
        <v>567</v>
      </c>
      <c r="D13" s="258" t="s">
        <v>83</v>
      </c>
      <c r="E13" s="259">
        <f>IF('1) 日本 - 中国'!E13="", "", '1) 日本 - 中国'!E13)</f>
        <v>567</v>
      </c>
      <c r="F13" s="230" t="s">
        <v>91</v>
      </c>
      <c r="G13" s="241"/>
      <c r="H13" s="241">
        <f>IF('1) 日本 - 中国'!H13="", "", '1) 日本 - 中国'!H13)</f>
        <v>45860</v>
      </c>
      <c r="I13" s="241"/>
      <c r="J13" s="241"/>
      <c r="K13" s="241"/>
      <c r="L13" s="241">
        <f>IF('1) 日本 - 中国'!L13="", "", '1) 日本 - 中国'!L13)</f>
        <v>45862</v>
      </c>
      <c r="M13" s="241">
        <f>IF('1) 日本 - 中国'!M13="", "", '1) 日本 - 中国'!M13)</f>
        <v>45863</v>
      </c>
      <c r="N13" s="241">
        <f>IF('1) 日本 - 中国'!N13="", "", '1) 日本 - 中国'!N13)</f>
        <v>45863</v>
      </c>
      <c r="O13" s="241">
        <f>IF('1) 日本 - 中国'!O13="", "", '1) 日本 - 中国'!O13)</f>
        <v>45864</v>
      </c>
      <c r="P13" s="241">
        <f>IF('1) 日本 - 中国'!P13="", "", '1) 日本 - 中国'!P13)</f>
        <v>45864</v>
      </c>
      <c r="Q13" s="241"/>
      <c r="R13" s="241"/>
      <c r="S13" s="241"/>
      <c r="T13" s="241"/>
      <c r="U13" s="241">
        <f>IF('1) 日本 - 中国'!U13="", "", '1) 日本 - 中国'!U13)</f>
        <v>45867</v>
      </c>
      <c r="V13" s="241"/>
      <c r="W13" s="241">
        <f t="shared" si="0"/>
        <v>45869</v>
      </c>
      <c r="X13" s="241"/>
      <c r="Y13" s="241">
        <f t="shared" si="1"/>
        <v>45871</v>
      </c>
      <c r="Z13" s="241">
        <f t="shared" ref="Z13:AA13" si="3">IF(Y13="","",Y13+1)</f>
        <v>45872</v>
      </c>
      <c r="AA13" s="241">
        <f t="shared" si="3"/>
        <v>45873</v>
      </c>
    </row>
    <row r="14" spans="1:27" s="99" customFormat="1" ht="15" customHeight="1">
      <c r="A14" s="168">
        <f>IF('1) 日本 - 中国'!A14="", "", '1) 日本 - 中国'!A14)</f>
        <v>31</v>
      </c>
      <c r="B14" s="169" t="str">
        <f>IF('1) 日本 - 中国'!B14="", "", '1) 日本 - 中国'!B14)</f>
        <v>HAO AN</v>
      </c>
      <c r="C14" s="170">
        <f>IF('1) 日本 - 中国'!C14="", "", '1) 日本 - 中国'!C14)</f>
        <v>568</v>
      </c>
      <c r="D14" s="195" t="s">
        <v>83</v>
      </c>
      <c r="E14" s="196">
        <f>IF('1) 日本 - 中国'!E14="", "", '1) 日本 - 中国'!E14)</f>
        <v>568</v>
      </c>
      <c r="F14" s="173" t="s">
        <v>91</v>
      </c>
      <c r="G14" s="174"/>
      <c r="H14" s="174">
        <f>IF('1) 日本 - 中国'!H14="", "", '1) 日本 - 中国'!H14)</f>
        <v>45867</v>
      </c>
      <c r="I14" s="174"/>
      <c r="J14" s="174"/>
      <c r="K14" s="174"/>
      <c r="L14" s="174">
        <f>IF('1) 日本 - 中国'!L14="", "", '1) 日本 - 中国'!L14)</f>
        <v>45869</v>
      </c>
      <c r="M14" s="174">
        <f>IF('1) 日本 - 中国'!M14="", "", '1) 日本 - 中国'!M14)</f>
        <v>45870</v>
      </c>
      <c r="N14" s="174">
        <f>IF('1) 日本 - 中国'!N14="", "", '1) 日本 - 中国'!N14)</f>
        <v>45870</v>
      </c>
      <c r="O14" s="174">
        <f>IF('1) 日本 - 中国'!O14="", "", '1) 日本 - 中国'!O14)</f>
        <v>45871</v>
      </c>
      <c r="P14" s="174">
        <f>IF('1) 日本 - 中国'!P14="", "", '1) 日本 - 中国'!P14)</f>
        <v>45871</v>
      </c>
      <c r="Q14" s="174"/>
      <c r="R14" s="174"/>
      <c r="S14" s="174"/>
      <c r="T14" s="174"/>
      <c r="U14" s="174">
        <f>IF('1) 日本 - 中国'!U14="", "", '1) 日本 - 中国'!U14)</f>
        <v>45874</v>
      </c>
      <c r="V14" s="174"/>
      <c r="W14" s="174">
        <f t="shared" si="0"/>
        <v>45876</v>
      </c>
      <c r="X14" s="174"/>
      <c r="Y14" s="174">
        <f t="shared" si="1"/>
        <v>45878</v>
      </c>
      <c r="Z14" s="174">
        <f t="shared" ref="Z14:AA14" si="4">IF(Y14="","",Y14+1)</f>
        <v>45879</v>
      </c>
      <c r="AA14" s="174">
        <f t="shared" si="4"/>
        <v>45880</v>
      </c>
    </row>
    <row r="15" spans="1:27" s="31" customFormat="1" ht="15" hidden="1" customHeight="1">
      <c r="A15" s="6">
        <f>IF('1) 日本 - 中国'!A15="", "", '1) 日本 - 中国'!A15)</f>
        <v>32</v>
      </c>
      <c r="B15" s="164" t="str">
        <f>IF('1) 日本 - 中国'!B15="", "", '1) 日本 - 中国'!B15)</f>
        <v/>
      </c>
      <c r="C15" s="156" t="str">
        <f>IF('1) 日本 - 中国'!C15="", "", '1) 日本 - 中国'!C15)</f>
        <v/>
      </c>
      <c r="D15" s="184" t="s">
        <v>83</v>
      </c>
      <c r="E15" s="183" t="str">
        <f>IF('1) 日本 - 中国'!E15="", "", '1) 日本 - 中国'!E15)</f>
        <v/>
      </c>
      <c r="F15" s="166" t="s">
        <v>91</v>
      </c>
      <c r="G15" s="162"/>
      <c r="H15" s="162">
        <f>IF('1) 日本 - 中国'!H15="", "", '1) 日本 - 中国'!H15)</f>
        <v>45874</v>
      </c>
      <c r="I15" s="162"/>
      <c r="J15" s="162"/>
      <c r="K15" s="162"/>
      <c r="L15" s="162">
        <f>IF('1) 日本 - 中国'!L15="", "", '1) 日本 - 中国'!L15)</f>
        <v>45876</v>
      </c>
      <c r="M15" s="162">
        <f>IF('1) 日本 - 中国'!M15="", "", '1) 日本 - 中国'!M15)</f>
        <v>45877</v>
      </c>
      <c r="N15" s="162">
        <f>IF('1) 日本 - 中国'!N15="", "", '1) 日本 - 中国'!N15)</f>
        <v>45877</v>
      </c>
      <c r="O15" s="162">
        <f>IF('1) 日本 - 中国'!O15="", "", '1) 日本 - 中国'!O15)</f>
        <v>45878</v>
      </c>
      <c r="P15" s="162">
        <f>IF('1) 日本 - 中国'!P15="", "", '1) 日本 - 中国'!P15)</f>
        <v>45878</v>
      </c>
      <c r="Q15" s="162"/>
      <c r="R15" s="162"/>
      <c r="S15" s="162"/>
      <c r="T15" s="162"/>
      <c r="U15" s="162">
        <f>IF('1) 日本 - 中国'!U15="", "", '1) 日本 - 中国'!U15)</f>
        <v>45881</v>
      </c>
      <c r="V15" s="162"/>
      <c r="W15" s="162">
        <f t="shared" si="0"/>
        <v>45883</v>
      </c>
      <c r="X15" s="162"/>
      <c r="Y15" s="162">
        <f t="shared" si="1"/>
        <v>45885</v>
      </c>
      <c r="Z15" s="162">
        <f t="shared" ref="Z15:AA15" si="5">IF(Y15="","",Y15+1)</f>
        <v>45886</v>
      </c>
      <c r="AA15" s="162">
        <f t="shared" si="5"/>
        <v>45887</v>
      </c>
    </row>
    <row r="16" spans="1:27" s="99" customFormat="1" ht="15" hidden="1" customHeight="1">
      <c r="A16" s="6">
        <f>IF('1) 日本 - 中国'!A16="", "", '1) 日本 - 中国'!A16)</f>
        <v>33</v>
      </c>
      <c r="B16" s="164" t="str">
        <f>IF('1) 日本 - 中国'!B16="", "", '1) 日本 - 中国'!B16)</f>
        <v/>
      </c>
      <c r="C16" s="156" t="str">
        <f>IF('1) 日本 - 中国'!C16="", "", '1) 日本 - 中国'!C16)</f>
        <v/>
      </c>
      <c r="D16" s="184" t="s">
        <v>83</v>
      </c>
      <c r="E16" s="183" t="str">
        <f>IF('1) 日本 - 中国'!E16="", "", '1) 日本 - 中国'!E16)</f>
        <v/>
      </c>
      <c r="F16" s="166" t="s">
        <v>91</v>
      </c>
      <c r="G16" s="162"/>
      <c r="H16" s="162">
        <f>IF('1) 日本 - 中国'!H16="", "", '1) 日本 - 中国'!H16)</f>
        <v>45881</v>
      </c>
      <c r="I16" s="162"/>
      <c r="J16" s="162"/>
      <c r="K16" s="162"/>
      <c r="L16" s="162">
        <f>IF('1) 日本 - 中国'!L16="", "", '1) 日本 - 中国'!L16)</f>
        <v>45883</v>
      </c>
      <c r="M16" s="162">
        <f>IF('1) 日本 - 中国'!M16="", "", '1) 日本 - 中国'!M16)</f>
        <v>45884</v>
      </c>
      <c r="N16" s="162">
        <f>IF('1) 日本 - 中国'!N16="", "", '1) 日本 - 中国'!N16)</f>
        <v>45884</v>
      </c>
      <c r="O16" s="162">
        <f>IF('1) 日本 - 中国'!O16="", "", '1) 日本 - 中国'!O16)</f>
        <v>45885</v>
      </c>
      <c r="P16" s="162">
        <f>IF('1) 日本 - 中国'!P16="", "", '1) 日本 - 中国'!P16)</f>
        <v>45885</v>
      </c>
      <c r="Q16" s="162"/>
      <c r="R16" s="162"/>
      <c r="S16" s="162"/>
      <c r="T16" s="162"/>
      <c r="U16" s="162">
        <f>IF('1) 日本 - 中国'!U16="", "", '1) 日本 - 中国'!U16)</f>
        <v>45888</v>
      </c>
      <c r="V16" s="162"/>
      <c r="W16" s="162">
        <f t="shared" si="0"/>
        <v>45890</v>
      </c>
      <c r="X16" s="162"/>
      <c r="Y16" s="162">
        <f t="shared" si="1"/>
        <v>45892</v>
      </c>
      <c r="Z16" s="162">
        <f t="shared" ref="Z16:AA16" si="6">IF(Y16="","",Y16+1)</f>
        <v>45893</v>
      </c>
      <c r="AA16" s="162">
        <f t="shared" si="6"/>
        <v>45894</v>
      </c>
    </row>
    <row r="17" spans="1:27" s="99" customFormat="1" ht="15" hidden="1" customHeight="1">
      <c r="A17" s="6">
        <f>IF('1) 日本 - 中国'!A17="", "", '1) 日本 - 中国'!A17)</f>
        <v>34</v>
      </c>
      <c r="B17" s="164" t="str">
        <f>IF('1) 日本 - 中国'!B17="", "", '1) 日本 - 中国'!B17)</f>
        <v/>
      </c>
      <c r="C17" s="156" t="str">
        <f>IF('1) 日本 - 中国'!C17="", "", '1) 日本 - 中国'!C17)</f>
        <v/>
      </c>
      <c r="D17" s="184" t="s">
        <v>83</v>
      </c>
      <c r="E17" s="183" t="str">
        <f>IF('1) 日本 - 中国'!E17="", "", '1) 日本 - 中国'!E17)</f>
        <v/>
      </c>
      <c r="F17" s="166" t="s">
        <v>91</v>
      </c>
      <c r="G17" s="162"/>
      <c r="H17" s="162" t="str">
        <f>IF('1) 日本 - 中国'!H17="", "", '1) 日本 - 中国'!H17)</f>
        <v/>
      </c>
      <c r="I17" s="162"/>
      <c r="J17" s="161"/>
      <c r="K17" s="162"/>
      <c r="L17" s="162" t="str">
        <f>IF('1) 日本 - 中国'!L17="", "", '1) 日本 - 中国'!L17)</f>
        <v/>
      </c>
      <c r="M17" s="162" t="str">
        <f>IF('1) 日本 - 中国'!M17="", "", '1) 日本 - 中国'!M17)</f>
        <v/>
      </c>
      <c r="N17" s="162" t="str">
        <f>IF('1) 日本 - 中国'!N17="", "", '1) 日本 - 中国'!N17)</f>
        <v/>
      </c>
      <c r="O17" s="161" t="str">
        <f>IF('1) 日本 - 中国'!O17="", "", '1) 日本 - 中国'!O17)</f>
        <v/>
      </c>
      <c r="P17" s="162" t="str">
        <f>IF('1) 日本 - 中国'!P17="", "", '1) 日本 - 中国'!P17)</f>
        <v/>
      </c>
      <c r="Q17" s="162"/>
      <c r="R17" s="162"/>
      <c r="S17" s="162"/>
      <c r="T17" s="162"/>
      <c r="U17" s="185" t="str">
        <f>IF('1) 日本 - 中国'!U17="", "", '1) 日本 - 中国'!U17)</f>
        <v/>
      </c>
      <c r="V17" s="162"/>
      <c r="W17" s="185"/>
      <c r="X17" s="162"/>
      <c r="Y17" s="162" t="str">
        <f t="shared" ref="Y17:Y21" si="7">IF(W17="","",W17+2)</f>
        <v/>
      </c>
      <c r="Z17" s="162" t="str">
        <f t="shared" ref="Z17:Z21" si="8">IF(Y17="","",Y17+1)</f>
        <v/>
      </c>
      <c r="AA17" s="162" t="str">
        <f t="shared" ref="AA17:AA21" si="9">IF(Z17="","",Z17+1)</f>
        <v/>
      </c>
    </row>
    <row r="18" spans="1:27" s="99" customFormat="1" ht="15" hidden="1" customHeight="1">
      <c r="A18" s="6">
        <f>IF('1) 日本 - 中国'!A18="", "", '1) 日本 - 中国'!A18)</f>
        <v>35</v>
      </c>
      <c r="B18" s="164" t="str">
        <f>IF('1) 日本 - 中国'!B18="", "", '1) 日本 - 中国'!B18)</f>
        <v/>
      </c>
      <c r="C18" s="156" t="str">
        <f>IF('1) 日本 - 中国'!C18="", "", '1) 日本 - 中国'!C18)</f>
        <v/>
      </c>
      <c r="D18" s="184" t="s">
        <v>83</v>
      </c>
      <c r="E18" s="183" t="str">
        <f>IF('1) 日本 - 中国'!E18="", "", '1) 日本 - 中国'!E18)</f>
        <v/>
      </c>
      <c r="F18" s="166" t="s">
        <v>91</v>
      </c>
      <c r="G18" s="162"/>
      <c r="H18" s="162" t="str">
        <f>IF('1) 日本 - 中国'!H18="", "", '1) 日本 - 中国'!H18)</f>
        <v/>
      </c>
      <c r="I18" s="162"/>
      <c r="J18" s="162"/>
      <c r="K18" s="162"/>
      <c r="L18" s="162" t="str">
        <f>IF('1) 日本 - 中国'!L18="", "", '1) 日本 - 中国'!L18)</f>
        <v/>
      </c>
      <c r="M18" s="162" t="str">
        <f>IF('1) 日本 - 中国'!M18="", "", '1) 日本 - 中国'!M18)</f>
        <v/>
      </c>
      <c r="N18" s="162" t="str">
        <f>IF('1) 日本 - 中国'!N18="", "", '1) 日本 - 中国'!N18)</f>
        <v/>
      </c>
      <c r="O18" s="162" t="str">
        <f>IF('1) 日本 - 中国'!O18="", "", '1) 日本 - 中国'!O18)</f>
        <v/>
      </c>
      <c r="P18" s="162" t="str">
        <f>IF('1) 日本 - 中国'!P18="", "", '1) 日本 - 中国'!P18)</f>
        <v/>
      </c>
      <c r="Q18" s="162"/>
      <c r="R18" s="162"/>
      <c r="S18" s="162"/>
      <c r="T18" s="162"/>
      <c r="U18" s="185" t="str">
        <f>IF('1) 日本 - 中国'!U18="", "", '1) 日本 - 中国'!U18)</f>
        <v/>
      </c>
      <c r="V18" s="162"/>
      <c r="W18" s="185" t="str">
        <f t="shared" ref="W18:W21" si="10">IF(U18="","",U18+2)</f>
        <v/>
      </c>
      <c r="X18" s="162"/>
      <c r="Y18" s="162" t="str">
        <f t="shared" si="7"/>
        <v/>
      </c>
      <c r="Z18" s="162" t="str">
        <f t="shared" si="8"/>
        <v/>
      </c>
      <c r="AA18" s="162" t="str">
        <f t="shared" si="9"/>
        <v/>
      </c>
    </row>
    <row r="19" spans="1:27" s="99" customFormat="1" ht="15" hidden="1" customHeight="1">
      <c r="A19" s="6">
        <f>IF('1) 日本 - 中国'!A19="", "", '1) 日本 - 中国'!A19)</f>
        <v>36</v>
      </c>
      <c r="B19" s="164" t="str">
        <f>IF('1) 日本 - 中国'!B19="", "", '1) 日本 - 中国'!B19)</f>
        <v/>
      </c>
      <c r="C19" s="156" t="str">
        <f>IF('1) 日本 - 中国'!C19="", "", '1) 日本 - 中国'!C19)</f>
        <v/>
      </c>
      <c r="D19" s="184" t="s">
        <v>83</v>
      </c>
      <c r="E19" s="183" t="str">
        <f>IF('1) 日本 - 中国'!E19="", "", '1) 日本 - 中国'!E19)</f>
        <v/>
      </c>
      <c r="F19" s="166" t="s">
        <v>91</v>
      </c>
      <c r="G19" s="162"/>
      <c r="H19" s="162" t="str">
        <f>IF('1) 日本 - 中国'!H19="", "", '1) 日本 - 中国'!H19)</f>
        <v/>
      </c>
      <c r="I19" s="162"/>
      <c r="J19" s="162"/>
      <c r="K19" s="162"/>
      <c r="L19" s="162" t="str">
        <f>IF('1) 日本 - 中国'!L19="", "", '1) 日本 - 中国'!L19)</f>
        <v/>
      </c>
      <c r="M19" s="162" t="str">
        <f>IF('1) 日本 - 中国'!M19="", "", '1) 日本 - 中国'!M19)</f>
        <v/>
      </c>
      <c r="N19" s="162" t="str">
        <f>IF('1) 日本 - 中国'!N19="", "", '1) 日本 - 中国'!N19)</f>
        <v/>
      </c>
      <c r="O19" s="162" t="str">
        <f>IF('1) 日本 - 中国'!O19="", "", '1) 日本 - 中国'!O19)</f>
        <v/>
      </c>
      <c r="P19" s="162" t="str">
        <f>IF('1) 日本 - 中国'!P19="", "", '1) 日本 - 中国'!P19)</f>
        <v/>
      </c>
      <c r="Q19" s="162"/>
      <c r="R19" s="162"/>
      <c r="S19" s="162"/>
      <c r="T19" s="162"/>
      <c r="U19" s="185" t="str">
        <f>IF('1) 日本 - 中国'!U19="", "", '1) 日本 - 中国'!U19)</f>
        <v/>
      </c>
      <c r="V19" s="162"/>
      <c r="W19" s="185" t="str">
        <f t="shared" si="10"/>
        <v/>
      </c>
      <c r="X19" s="162"/>
      <c r="Y19" s="162" t="str">
        <f t="shared" si="7"/>
        <v/>
      </c>
      <c r="Z19" s="162" t="str">
        <f t="shared" si="8"/>
        <v/>
      </c>
      <c r="AA19" s="162" t="str">
        <f t="shared" si="9"/>
        <v/>
      </c>
    </row>
    <row r="20" spans="1:27" s="99" customFormat="1" ht="15" hidden="1" customHeight="1">
      <c r="A20" s="6">
        <f>IF('1) 日本 - 中国'!A20="", "", '1) 日本 - 中国'!A20)</f>
        <v>37</v>
      </c>
      <c r="B20" s="164" t="str">
        <f>IF('1) 日本 - 中国'!B20="", "", '1) 日本 - 中国'!B20)</f>
        <v/>
      </c>
      <c r="C20" s="156" t="str">
        <f>IF('1) 日本 - 中国'!C20="", "", '1) 日本 - 中国'!C20)</f>
        <v/>
      </c>
      <c r="D20" s="184" t="s">
        <v>83</v>
      </c>
      <c r="E20" s="183" t="str">
        <f>IF('1) 日本 - 中国'!E20="", "", '1) 日本 - 中国'!E20)</f>
        <v/>
      </c>
      <c r="F20" s="166" t="s">
        <v>91</v>
      </c>
      <c r="G20" s="162"/>
      <c r="H20" s="162" t="str">
        <f>IF('1) 日本 - 中国'!H20="", "", '1) 日本 - 中国'!H20)</f>
        <v/>
      </c>
      <c r="I20" s="162"/>
      <c r="J20" s="162"/>
      <c r="K20" s="162"/>
      <c r="L20" s="162" t="str">
        <f>IF('1) 日本 - 中国'!L20="", "", '1) 日本 - 中国'!L20)</f>
        <v/>
      </c>
      <c r="M20" s="162" t="str">
        <f>IF('1) 日本 - 中国'!M20="", "", '1) 日本 - 中国'!M20)</f>
        <v/>
      </c>
      <c r="N20" s="162" t="str">
        <f>IF('1) 日本 - 中国'!N20="", "", '1) 日本 - 中国'!N20)</f>
        <v/>
      </c>
      <c r="O20" s="162" t="str">
        <f>IF('1) 日本 - 中国'!O20="", "", '1) 日本 - 中国'!O20)</f>
        <v/>
      </c>
      <c r="P20" s="162" t="str">
        <f>IF('1) 日本 - 中国'!P20="", "", '1) 日本 - 中国'!P20)</f>
        <v/>
      </c>
      <c r="Q20" s="162"/>
      <c r="R20" s="162"/>
      <c r="S20" s="162"/>
      <c r="T20" s="162"/>
      <c r="U20" s="185" t="str">
        <f>IF('1) 日本 - 中国'!U20="", "", '1) 日本 - 中国'!U20)</f>
        <v/>
      </c>
      <c r="V20" s="162"/>
      <c r="W20" s="185" t="str">
        <f t="shared" si="10"/>
        <v/>
      </c>
      <c r="X20" s="162"/>
      <c r="Y20" s="162" t="str">
        <f t="shared" si="7"/>
        <v/>
      </c>
      <c r="Z20" s="162" t="str">
        <f t="shared" si="8"/>
        <v/>
      </c>
      <c r="AA20" s="162" t="str">
        <f t="shared" si="9"/>
        <v/>
      </c>
    </row>
    <row r="21" spans="1:27" s="99" customFormat="1" ht="15" hidden="1" customHeight="1">
      <c r="A21" s="168">
        <f>IF('1) 日本 - 中国'!A21="", "", '1) 日本 - 中国'!A21)</f>
        <v>38</v>
      </c>
      <c r="B21" s="169" t="str">
        <f>IF('1) 日本 - 中国'!B21="", "", '1) 日本 - 中国'!B21)</f>
        <v/>
      </c>
      <c r="C21" s="170" t="str">
        <f>IF('1) 日本 - 中国'!C21="", "", '1) 日本 - 中国'!C21)</f>
        <v/>
      </c>
      <c r="D21" s="171" t="s">
        <v>83</v>
      </c>
      <c r="E21" s="172" t="str">
        <f>IF('1) 日本 - 中国'!E21="", "", '1) 日本 - 中国'!E21)</f>
        <v/>
      </c>
      <c r="F21" s="173" t="s">
        <v>91</v>
      </c>
      <c r="G21" s="174"/>
      <c r="H21" s="174" t="str">
        <f>IF('1) 日本 - 中国'!H21="", "", '1) 日本 - 中国'!H21)</f>
        <v/>
      </c>
      <c r="I21" s="174"/>
      <c r="J21" s="174"/>
      <c r="K21" s="174"/>
      <c r="L21" s="174" t="str">
        <f>IF('1) 日本 - 中国'!L21="", "", '1) 日本 - 中国'!L21)</f>
        <v/>
      </c>
      <c r="M21" s="174" t="str">
        <f>IF('1) 日本 - 中国'!M21="", "", '1) 日本 - 中国'!M21)</f>
        <v/>
      </c>
      <c r="N21" s="174" t="str">
        <f>IF('1) 日本 - 中国'!N21="", "", '1) 日本 - 中国'!N21)</f>
        <v/>
      </c>
      <c r="O21" s="174" t="str">
        <f>IF('1) 日本 - 中国'!O21="", "", '1) 日本 - 中国'!O21)</f>
        <v/>
      </c>
      <c r="P21" s="174" t="str">
        <f>IF('1) 日本 - 中国'!P21="", "", '1) 日本 - 中国'!P21)</f>
        <v/>
      </c>
      <c r="Q21" s="174"/>
      <c r="R21" s="174"/>
      <c r="S21" s="174"/>
      <c r="T21" s="174"/>
      <c r="U21" s="186" t="str">
        <f>IF('1) 日本 - 中国'!U21="", "", '1) 日本 - 中国'!U21)</f>
        <v/>
      </c>
      <c r="V21" s="174"/>
      <c r="W21" s="186" t="str">
        <f t="shared" si="10"/>
        <v/>
      </c>
      <c r="X21" s="174"/>
      <c r="Y21" s="174" t="str">
        <f t="shared" si="7"/>
        <v/>
      </c>
      <c r="Z21" s="174" t="str">
        <f t="shared" si="8"/>
        <v/>
      </c>
      <c r="AA21" s="174" t="str">
        <f t="shared" si="9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99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30" t="s">
        <v>128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30"/>
      <c r="W24" s="130" t="str">
        <f>W7</f>
        <v>【CT2】上海 → 台湾</v>
      </c>
      <c r="Y24" s="130"/>
    </row>
    <row r="25" spans="1:27" ht="15" customHeight="1">
      <c r="A25" s="321" t="s">
        <v>6</v>
      </c>
      <c r="B25" s="301" t="s">
        <v>7</v>
      </c>
      <c r="C25" s="301" t="s">
        <v>8</v>
      </c>
      <c r="D25" s="310"/>
      <c r="E25" s="310"/>
      <c r="F25" s="311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1">Y8</f>
        <v>基隆</v>
      </c>
      <c r="Z25" s="39" t="str">
        <f t="shared" si="11"/>
        <v>台中</v>
      </c>
      <c r="AA25" s="39" t="str">
        <f t="shared" si="11"/>
        <v>高雄</v>
      </c>
    </row>
    <row r="26" spans="1:27" ht="15" customHeight="1">
      <c r="A26" s="321"/>
      <c r="B26" s="302"/>
      <c r="C26" s="302" t="s">
        <v>84</v>
      </c>
      <c r="D26" s="343"/>
      <c r="E26" s="314" t="s">
        <v>85</v>
      </c>
      <c r="F26" s="313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142</v>
      </c>
      <c r="X26" s="36"/>
      <c r="Y26" s="50" t="str">
        <f t="shared" si="11"/>
        <v>土/SAT</v>
      </c>
      <c r="Z26" s="50" t="str">
        <f t="shared" si="11"/>
        <v>日/SUN</v>
      </c>
      <c r="AA26" s="40" t="str">
        <f t="shared" si="11"/>
        <v>翌週月/MON</v>
      </c>
    </row>
    <row r="27" spans="1:27" s="31" customFormat="1" ht="15" customHeight="1">
      <c r="A27" s="187">
        <f>IF('1) 日本 - 中国'!A27="", "", '1) 日本 - 中国'!A27)</f>
        <v>27</v>
      </c>
      <c r="B27" s="155" t="str">
        <f>IF('1) 日本 - 中国'!B27="", "", '1) 日本 - 中国'!B27)</f>
        <v>ATLANTIC BRIDGE</v>
      </c>
      <c r="C27" s="156">
        <f>IF('1) 日本 - 中国'!C27="", "", '1) 日本 - 中国'!C27)</f>
        <v>2526</v>
      </c>
      <c r="D27" s="184" t="s">
        <v>82</v>
      </c>
      <c r="E27" s="183">
        <f>IF('1) 日本 - 中国'!E27="", "", '1) 日本 - 中国'!E27)</f>
        <v>2526</v>
      </c>
      <c r="F27" s="166" t="s">
        <v>91</v>
      </c>
      <c r="G27" s="188"/>
      <c r="H27" s="160">
        <f>IF('1) 日本 - 中国'!H27="", "", '1) 日本 - 中国'!H27)</f>
        <v>45836</v>
      </c>
      <c r="I27" s="189"/>
      <c r="J27" s="160"/>
      <c r="K27" s="160"/>
      <c r="L27" s="160">
        <f>IF('1) 日本 - 中国'!L27="", "", '1) 日本 - 中国'!L27)</f>
        <v>45839</v>
      </c>
      <c r="M27" s="189">
        <f>IF('1) 日本 - 中国'!M27="", "", '1) 日本 - 中国'!M27)</f>
        <v>45839</v>
      </c>
      <c r="N27" s="160">
        <f>IF('1) 日本 - 中国'!N27="", "", '1) 日本 - 中国'!N27)</f>
        <v>45839</v>
      </c>
      <c r="O27" s="189">
        <f>IF('1) 日本 - 中国'!O27="", "", '1) 日本 - 中国'!O27)</f>
        <v>45840</v>
      </c>
      <c r="P27" s="160">
        <f>IF('1) 日本 - 中国'!P27="", "", '1) 日本 - 中国'!P27)</f>
        <v>45840</v>
      </c>
      <c r="Q27" s="160"/>
      <c r="R27" s="160"/>
      <c r="S27" s="190"/>
      <c r="T27" s="190"/>
      <c r="U27" s="160">
        <f>IF('1) 日本 - 中国'!U27="", "", '1) 日本 - 中国'!U27)</f>
        <v>45843</v>
      </c>
      <c r="V27" s="190"/>
      <c r="W27" s="160">
        <f>IF(U27="","",U27+5)</f>
        <v>45848</v>
      </c>
      <c r="X27" s="190"/>
      <c r="Y27" s="160">
        <f>IF(W27="","",W27+2)</f>
        <v>45850</v>
      </c>
      <c r="Z27" s="160">
        <f t="shared" ref="Z27:AA27" si="12">IF(Y27="","",Y27+1)</f>
        <v>45851</v>
      </c>
      <c r="AA27" s="160">
        <f t="shared" si="12"/>
        <v>45852</v>
      </c>
    </row>
    <row r="28" spans="1:27" s="31" customFormat="1" ht="15" customHeight="1">
      <c r="A28" s="240">
        <f>IF('1) 日本 - 中国'!A28="", "", '1) 日本 - 中国'!A28)</f>
        <v>28</v>
      </c>
      <c r="B28" s="226" t="str">
        <f>IF('1) 日本 - 中国'!B28="", "", '1) 日本 - 中国'!B28)</f>
        <v>ATLANTIC BRIDGE</v>
      </c>
      <c r="C28" s="227">
        <f>IF('1) 日本 - 中国'!C28="", "", '1) 日本 - 中国'!C28)</f>
        <v>2527</v>
      </c>
      <c r="D28" s="258" t="s">
        <v>82</v>
      </c>
      <c r="E28" s="259">
        <f>IF('1) 日本 - 中国'!E28="", "", '1) 日本 - 中国'!E28)</f>
        <v>2527</v>
      </c>
      <c r="F28" s="230" t="s">
        <v>91</v>
      </c>
      <c r="G28" s="241"/>
      <c r="H28" s="241">
        <f>IF('1) 日本 - 中国'!H28="", "", '1) 日本 - 中国'!H28)</f>
        <v>45843</v>
      </c>
      <c r="I28" s="264"/>
      <c r="J28" s="241"/>
      <c r="K28" s="241"/>
      <c r="L28" s="241">
        <f>IF('1) 日本 - 中国'!L28="", "", '1) 日本 - 中国'!L28)</f>
        <v>45846</v>
      </c>
      <c r="M28" s="265">
        <f>IF('1) 日本 - 中国'!M28="", "", '1) 日本 - 中国'!M28)</f>
        <v>45846</v>
      </c>
      <c r="N28" s="241">
        <f>IF('1) 日本 - 中国'!N28="", "", '1) 日本 - 中国'!N28)</f>
        <v>45846</v>
      </c>
      <c r="O28" s="266">
        <f>IF('1) 日本 - 中国'!O28="", "", '1) 日本 - 中国'!O28)</f>
        <v>45847</v>
      </c>
      <c r="P28" s="241">
        <f>IF('1) 日本 - 中国'!P28="", "", '1) 日本 - 中国'!P28)</f>
        <v>45847</v>
      </c>
      <c r="Q28" s="241"/>
      <c r="R28" s="241"/>
      <c r="S28" s="266"/>
      <c r="T28" s="266"/>
      <c r="U28" s="241">
        <f>IF('1) 日本 - 中国'!U28="", "", '1) 日本 - 中国'!U28)</f>
        <v>45850</v>
      </c>
      <c r="V28" s="241"/>
      <c r="W28" s="241">
        <f t="shared" ref="W28" si="13">IF(U28="","",U28+5)</f>
        <v>45855</v>
      </c>
      <c r="X28" s="241"/>
      <c r="Y28" s="241">
        <f t="shared" ref="Y28" si="14">IF(W28="","",W28+2)</f>
        <v>45857</v>
      </c>
      <c r="Z28" s="241">
        <f t="shared" ref="Z28:AA28" si="15">IF(Y28="","",Y28+1)</f>
        <v>45858</v>
      </c>
      <c r="AA28" s="241">
        <f t="shared" si="15"/>
        <v>45859</v>
      </c>
    </row>
    <row r="29" spans="1:27" s="31" customFormat="1" ht="15" customHeight="1">
      <c r="A29" s="163">
        <f>IF('1) 日本 - 中国'!A29="", "", '1) 日本 - 中国'!A29)</f>
        <v>29</v>
      </c>
      <c r="B29" s="164" t="str">
        <f>IF('1) 日本 - 中国'!B29="", "", '1) 日本 - 中国'!B29)</f>
        <v>ATLANTIC BRIDGE</v>
      </c>
      <c r="C29" s="156">
        <f>IF('1) 日本 - 中国'!C29="", "", '1) 日本 - 中国'!C29)</f>
        <v>2528</v>
      </c>
      <c r="D29" s="184" t="s">
        <v>82</v>
      </c>
      <c r="E29" s="183">
        <f>IF('1) 日本 - 中国'!E29="", "", '1) 日本 - 中国'!E29)</f>
        <v>2528</v>
      </c>
      <c r="F29" s="166" t="s">
        <v>91</v>
      </c>
      <c r="G29" s="191"/>
      <c r="H29" s="162">
        <f>IF('1) 日本 - 中国'!H29="", "", '1) 日本 - 中国'!H29)</f>
        <v>45850</v>
      </c>
      <c r="I29" s="7"/>
      <c r="J29" s="162"/>
      <c r="K29" s="162"/>
      <c r="L29" s="162">
        <f>IF('1) 日本 - 中国'!L29="", "", '1) 日本 - 中国'!L29)</f>
        <v>45853</v>
      </c>
      <c r="M29" s="7">
        <f>IF('1) 日本 - 中国'!M29="", "", '1) 日本 - 中国'!M29)</f>
        <v>45853</v>
      </c>
      <c r="N29" s="162">
        <f>IF('1) 日本 - 中国'!N29="", "", '1) 日本 - 中国'!N29)</f>
        <v>45853</v>
      </c>
      <c r="O29" s="7">
        <f>IF('1) 日本 - 中国'!O29="", "", '1) 日本 - 中国'!O29)</f>
        <v>45854</v>
      </c>
      <c r="P29" s="162">
        <f>IF('1) 日本 - 中国'!P29="", "", '1) 日本 - 中国'!P29)</f>
        <v>45854</v>
      </c>
      <c r="Q29" s="162"/>
      <c r="R29" s="162"/>
      <c r="S29" s="162"/>
      <c r="T29" s="162"/>
      <c r="U29" s="162">
        <f>IF('1) 日本 - 中国'!U29="", "", '1) 日本 - 中国'!U29)</f>
        <v>45857</v>
      </c>
      <c r="V29" s="162"/>
      <c r="W29" s="162">
        <f>IF(U29="","",U29+5)</f>
        <v>45862</v>
      </c>
      <c r="X29" s="162"/>
      <c r="Y29" s="162">
        <f>IF(W29="","",W29+2)</f>
        <v>45864</v>
      </c>
      <c r="Z29" s="162">
        <f>IF(Y29="","",Y29+1)</f>
        <v>45865</v>
      </c>
      <c r="AA29" s="162">
        <f>IF(Z29="","",Z29+1)</f>
        <v>45866</v>
      </c>
    </row>
    <row r="30" spans="1:27" s="31" customFormat="1" ht="15" customHeight="1">
      <c r="A30" s="240">
        <f>IF('1) 日本 - 中国'!A30="", "", '1) 日本 - 中国'!A30)</f>
        <v>30</v>
      </c>
      <c r="B30" s="226" t="str">
        <f>IF('1) 日本 - 中国'!B30="", "", '1) 日本 - 中国'!B30)</f>
        <v>ATLANTIC BRIDGE</v>
      </c>
      <c r="C30" s="227">
        <f>IF('1) 日本 - 中国'!C30="", "", '1) 日本 - 中国'!C30)</f>
        <v>2529</v>
      </c>
      <c r="D30" s="258" t="s">
        <v>82</v>
      </c>
      <c r="E30" s="259">
        <f>IF('1) 日本 - 中国'!E30="", "", '1) 日本 - 中国'!E30)</f>
        <v>2529</v>
      </c>
      <c r="F30" s="230" t="s">
        <v>91</v>
      </c>
      <c r="G30" s="241"/>
      <c r="H30" s="241">
        <f>IF('1) 日本 - 中国'!H30="", "", '1) 日本 - 中国'!H30)</f>
        <v>45857</v>
      </c>
      <c r="I30" s="264"/>
      <c r="J30" s="241"/>
      <c r="K30" s="241"/>
      <c r="L30" s="241">
        <f>IF('1) 日本 - 中国'!L30="", "", '1) 日本 - 中国'!L30)</f>
        <v>45860</v>
      </c>
      <c r="M30" s="265">
        <f>IF('1) 日本 - 中国'!M30="", "", '1) 日本 - 中国'!M30)</f>
        <v>45860</v>
      </c>
      <c r="N30" s="241">
        <f>IF('1) 日本 - 中国'!N30="", "", '1) 日本 - 中国'!N30)</f>
        <v>45860</v>
      </c>
      <c r="O30" s="265">
        <f>IF('1) 日本 - 中国'!O30="", "", '1) 日本 - 中国'!O30)</f>
        <v>45861</v>
      </c>
      <c r="P30" s="241">
        <f>IF('1) 日本 - 中国'!P30="", "", '1) 日本 - 中国'!P30)</f>
        <v>45861</v>
      </c>
      <c r="Q30" s="241"/>
      <c r="R30" s="241"/>
      <c r="S30" s="241"/>
      <c r="T30" s="241"/>
      <c r="U30" s="241">
        <f>IF('1) 日本 - 中国'!U30="", "", '1) 日本 - 中国'!U30)</f>
        <v>45864</v>
      </c>
      <c r="V30" s="241"/>
      <c r="W30" s="241">
        <f t="shared" ref="W30:W33" si="16">IF(U30="","",U30+5)</f>
        <v>45869</v>
      </c>
      <c r="X30" s="241"/>
      <c r="Y30" s="241">
        <f t="shared" ref="Y30:Y33" si="17">IF(W30="","",W30+2)</f>
        <v>45871</v>
      </c>
      <c r="Z30" s="241">
        <f t="shared" ref="Z30:AA30" si="18">IF(Y30="","",Y30+1)</f>
        <v>45872</v>
      </c>
      <c r="AA30" s="241">
        <f t="shared" si="18"/>
        <v>45873</v>
      </c>
    </row>
    <row r="31" spans="1:27" s="31" customFormat="1" ht="15" customHeight="1">
      <c r="A31" s="6">
        <f>IF('1) 日本 - 中国'!A31="", "", '1) 日本 - 中国'!A31)</f>
        <v>31</v>
      </c>
      <c r="B31" s="164" t="str">
        <f>IF('1) 日本 - 中国'!B31="", "", '1) 日本 - 中国'!B31)</f>
        <v>ATLANTIC BRIDGE</v>
      </c>
      <c r="C31" s="156">
        <f>IF('1) 日本 - 中国'!C31="", "", '1) 日本 - 中国'!C31)</f>
        <v>2530</v>
      </c>
      <c r="D31" s="184" t="s">
        <v>82</v>
      </c>
      <c r="E31" s="183">
        <f>IF('1) 日本 - 中国'!E31="", "", '1) 日本 - 中国'!E31)</f>
        <v>2530</v>
      </c>
      <c r="F31" s="166" t="s">
        <v>91</v>
      </c>
      <c r="G31" s="191"/>
      <c r="H31" s="162">
        <f>IF('1) 日本 - 中国'!H31="", "", '1) 日本 - 中国'!H31)</f>
        <v>45864</v>
      </c>
      <c r="I31" s="8"/>
      <c r="J31" s="193"/>
      <c r="K31" s="193"/>
      <c r="L31" s="162">
        <f>IF('1) 日本 - 中国'!L31="", "", '1) 日本 - 中国'!L31)</f>
        <v>45867</v>
      </c>
      <c r="M31" s="7">
        <f>IF('1) 日本 - 中国'!M31="", "", '1) 日本 - 中国'!M31)</f>
        <v>45867</v>
      </c>
      <c r="N31" s="162">
        <f>IF('1) 日本 - 中国'!N31="", "", '1) 日本 - 中国'!N31)</f>
        <v>45867</v>
      </c>
      <c r="O31" s="7">
        <f>IF('1) 日本 - 中国'!O31="", "", '1) 日本 - 中国'!O31)</f>
        <v>45868</v>
      </c>
      <c r="P31" s="162">
        <f>IF('1) 日本 - 中国'!P31="", "", '1) 日本 - 中国'!P31)</f>
        <v>45868</v>
      </c>
      <c r="Q31" s="162"/>
      <c r="R31" s="162"/>
      <c r="S31" s="192"/>
      <c r="T31" s="192"/>
      <c r="U31" s="192">
        <f>IF('1) 日本 - 中国'!U31="", "", '1) 日本 - 中国'!U31)</f>
        <v>45871</v>
      </c>
      <c r="V31" s="192"/>
      <c r="W31" s="192">
        <f t="shared" si="16"/>
        <v>45876</v>
      </c>
      <c r="X31" s="192"/>
      <c r="Y31" s="191">
        <f t="shared" si="17"/>
        <v>45878</v>
      </c>
      <c r="Z31" s="191">
        <f t="shared" ref="Z31:AA31" si="19">IF(Y31="","",Y31+1)</f>
        <v>45879</v>
      </c>
      <c r="AA31" s="162">
        <f t="shared" si="19"/>
        <v>45880</v>
      </c>
    </row>
    <row r="32" spans="1:27" s="31" customFormat="1" ht="15" customHeight="1">
      <c r="A32" s="78">
        <f>IF('1) 日本 - 中国'!A32="", "", '1) 日本 - 中国'!A32)</f>
        <v>32</v>
      </c>
      <c r="B32" s="242" t="str">
        <f>IF('1) 日本 - 中国'!B32="", "", '1) 日本 - 中国'!B32)</f>
        <v>ATLANTIC BRIDGE</v>
      </c>
      <c r="C32" s="243">
        <f>IF('1) 日本 - 中国'!C32="", "", '1) 日本 - 中国'!C32)</f>
        <v>2531</v>
      </c>
      <c r="D32" s="267" t="s">
        <v>82</v>
      </c>
      <c r="E32" s="268">
        <f>IF('1) 日本 - 中国'!E32="", "", '1) 日本 - 中国'!E32)</f>
        <v>2531</v>
      </c>
      <c r="F32" s="246" t="s">
        <v>91</v>
      </c>
      <c r="G32" s="269"/>
      <c r="H32" s="270">
        <f>IF('1) 日本 - 中国'!H32="", "", '1) 日本 - 中国'!H32)</f>
        <v>45871</v>
      </c>
      <c r="I32" s="271"/>
      <c r="J32" s="272"/>
      <c r="K32" s="272"/>
      <c r="L32" s="270">
        <f>IF('1) 日本 - 中国'!L32="", "", '1) 日本 - 中国'!L32)</f>
        <v>45874</v>
      </c>
      <c r="M32" s="273">
        <f>IF('1) 日本 - 中国'!M32="", "", '1) 日本 - 中国'!M32)</f>
        <v>45874</v>
      </c>
      <c r="N32" s="270">
        <f>IF('1) 日本 - 中国'!N32="", "", '1) 日本 - 中国'!N32)</f>
        <v>45874</v>
      </c>
      <c r="O32" s="273">
        <f>IF('1) 日本 - 中国'!O32="", "", '1) 日本 - 中国'!O32)</f>
        <v>45875</v>
      </c>
      <c r="P32" s="270">
        <f>IF('1) 日本 - 中国'!P32="", "", '1) 日本 - 中国'!P32)</f>
        <v>45875</v>
      </c>
      <c r="Q32" s="270"/>
      <c r="R32" s="270"/>
      <c r="S32" s="274"/>
      <c r="T32" s="274"/>
      <c r="U32" s="274">
        <f>IF('1) 日本 - 中国'!U32="", "", '1) 日本 - 中国'!U32)</f>
        <v>45878</v>
      </c>
      <c r="V32" s="274"/>
      <c r="W32" s="274">
        <f t="shared" si="16"/>
        <v>45883</v>
      </c>
      <c r="X32" s="274"/>
      <c r="Y32" s="269">
        <f t="shared" si="17"/>
        <v>45885</v>
      </c>
      <c r="Z32" s="269">
        <f t="shared" ref="Z32:AA35" si="20">IF(Y32="","",Y32+1)</f>
        <v>45886</v>
      </c>
      <c r="AA32" s="270">
        <f t="shared" si="20"/>
        <v>45887</v>
      </c>
    </row>
    <row r="33" spans="1:27" s="99" customFormat="1" ht="15" hidden="1" customHeight="1">
      <c r="A33" s="163">
        <f>IF('1) 日本 - 中国'!A33="", "", '1) 日本 - 中国'!A33)</f>
        <v>33</v>
      </c>
      <c r="B33" s="164" t="str">
        <f>IF('1) 日本 - 中国'!B33="", "", '1) 日本 - 中国'!B33)</f>
        <v/>
      </c>
      <c r="C33" s="156" t="str">
        <f>IF('1) 日本 - 中国'!C33="", "", '1) 日本 - 中国'!C33)</f>
        <v/>
      </c>
      <c r="D33" s="184" t="s">
        <v>82</v>
      </c>
      <c r="E33" s="183" t="str">
        <f>IF('1) 日本 - 中国'!E33="", "", '1) 日本 - 中国'!E33)</f>
        <v/>
      </c>
      <c r="F33" s="166" t="s">
        <v>91</v>
      </c>
      <c r="G33" s="191"/>
      <c r="H33" s="162" t="str">
        <f>IF('1) 日本 - 中国'!H33="", "", '1) 日本 - 中国'!H33)</f>
        <v/>
      </c>
      <c r="I33" s="8"/>
      <c r="J33" s="193"/>
      <c r="K33" s="193"/>
      <c r="L33" s="162" t="str">
        <f>IF('1) 日本 - 中国'!L33="", "", '1) 日本 - 中国'!L33)</f>
        <v/>
      </c>
      <c r="M33" s="7" t="str">
        <f>IF('1) 日本 - 中国'!M33="", "", '1) 日本 - 中国'!M33)</f>
        <v/>
      </c>
      <c r="N33" s="162" t="str">
        <f>IF('1) 日本 - 中国'!N33="", "", '1) 日本 - 中国'!N33)</f>
        <v/>
      </c>
      <c r="O33" s="7" t="str">
        <f>IF('1) 日本 - 中国'!O33="", "", '1) 日本 - 中国'!O33)</f>
        <v/>
      </c>
      <c r="P33" s="162" t="str">
        <f>IF('1) 日本 - 中国'!P33="", "", '1) 日本 - 中国'!P33)</f>
        <v/>
      </c>
      <c r="Q33" s="162"/>
      <c r="R33" s="162"/>
      <c r="S33" s="192"/>
      <c r="T33" s="192"/>
      <c r="U33" s="192" t="str">
        <f>IF('1) 日本 - 中国'!U33="", "", '1) 日本 - 中国'!U33)</f>
        <v/>
      </c>
      <c r="V33" s="192"/>
      <c r="W33" s="192" t="str">
        <f t="shared" si="16"/>
        <v/>
      </c>
      <c r="X33" s="192"/>
      <c r="Y33" s="191" t="str">
        <f t="shared" si="17"/>
        <v/>
      </c>
      <c r="Z33" s="191" t="str">
        <f t="shared" si="20"/>
        <v/>
      </c>
      <c r="AA33" s="162" t="str">
        <f t="shared" si="20"/>
        <v/>
      </c>
    </row>
    <row r="34" spans="1:27" s="99" customFormat="1" ht="15" hidden="1" customHeight="1">
      <c r="A34" s="163">
        <f>IF('1) 日本 - 中国'!A34="", "", '1) 日本 - 中国'!A34)</f>
        <v>34</v>
      </c>
      <c r="B34" s="164" t="str">
        <f>IF('1) 日本 - 中国'!B34="", "", '1) 日本 - 中国'!B34)</f>
        <v/>
      </c>
      <c r="C34" s="156" t="str">
        <f>IF('1) 日本 - 中国'!C34="", "", '1) 日本 - 中国'!C34)</f>
        <v/>
      </c>
      <c r="D34" s="184" t="s">
        <v>82</v>
      </c>
      <c r="E34" s="183" t="str">
        <f>IF('1) 日本 - 中国'!E34="", "", '1) 日本 - 中国'!E34)</f>
        <v/>
      </c>
      <c r="F34" s="166" t="s">
        <v>91</v>
      </c>
      <c r="G34" s="191"/>
      <c r="H34" s="162" t="str">
        <f>IF('1) 日本 - 中国'!H34="", "", '1) 日本 - 中国'!H34)</f>
        <v/>
      </c>
      <c r="I34" s="8"/>
      <c r="J34" s="193"/>
      <c r="K34" s="162"/>
      <c r="L34" s="162" t="str">
        <f>IF('1) 日本 - 中国'!L34="", "", '1) 日本 - 中国'!L34)</f>
        <v/>
      </c>
      <c r="M34" s="7" t="str">
        <f>IF('1) 日本 - 中国'!M34="", "", '1) 日本 - 中国'!M34)</f>
        <v/>
      </c>
      <c r="N34" s="162" t="str">
        <f>IF('1) 日本 - 中国'!N34="", "", '1) 日本 - 中国'!N34)</f>
        <v/>
      </c>
      <c r="O34" s="7" t="str">
        <f>IF('1) 日本 - 中国'!O34="", "", '1) 日本 - 中国'!O34)</f>
        <v/>
      </c>
      <c r="P34" s="162" t="str">
        <f>IF('1) 日本 - 中国'!P34="", "", '1) 日本 - 中国'!P34)</f>
        <v/>
      </c>
      <c r="Q34" s="162"/>
      <c r="R34" s="162"/>
      <c r="S34" s="162"/>
      <c r="T34" s="162"/>
      <c r="U34" s="162" t="str">
        <f>IF('1) 日本 - 中国'!U34="", "", '1) 日本 - 中国'!U34)</f>
        <v/>
      </c>
      <c r="V34" s="162"/>
      <c r="W34" s="162" t="str">
        <f t="shared" ref="W34:W37" si="21">IF(U34="","",U34+5)</f>
        <v/>
      </c>
      <c r="X34" s="162"/>
      <c r="Y34" s="191" t="str">
        <f>IF(W34="","",W34+2)</f>
        <v/>
      </c>
      <c r="Z34" s="191" t="str">
        <f t="shared" si="20"/>
        <v/>
      </c>
      <c r="AA34" s="162" t="str">
        <f t="shared" si="20"/>
        <v/>
      </c>
    </row>
    <row r="35" spans="1:27" s="99" customFormat="1" ht="15" hidden="1" customHeight="1">
      <c r="A35" s="6">
        <f>IF('1) 日本 - 中国'!A35="", "", '1) 日本 - 中国'!A35)</f>
        <v>35</v>
      </c>
      <c r="B35" s="164" t="str">
        <f>IF('1) 日本 - 中国'!B35="", "", '1) 日本 - 中国'!B35)</f>
        <v/>
      </c>
      <c r="C35" s="156" t="str">
        <f>IF('1) 日本 - 中国'!C35="", "", '1) 日本 - 中国'!C35)</f>
        <v/>
      </c>
      <c r="D35" s="184" t="s">
        <v>82</v>
      </c>
      <c r="E35" s="183" t="str">
        <f>IF('1) 日本 - 中国'!E35="", "", '1) 日本 - 中国'!E35)</f>
        <v/>
      </c>
      <c r="F35" s="166" t="s">
        <v>91</v>
      </c>
      <c r="G35" s="191"/>
      <c r="H35" s="162" t="str">
        <f>IF('1) 日本 - 中国'!H35="", "", '1) 日本 - 中国'!H35)</f>
        <v/>
      </c>
      <c r="I35" s="8"/>
      <c r="J35" s="193"/>
      <c r="K35" s="162"/>
      <c r="L35" s="162" t="str">
        <f>IF('1) 日本 - 中国'!L35="", "", '1) 日本 - 中国'!L35)</f>
        <v/>
      </c>
      <c r="M35" s="7" t="str">
        <f>IF('1) 日本 - 中国'!M35="", "", '1) 日本 - 中国'!M35)</f>
        <v/>
      </c>
      <c r="N35" s="162" t="str">
        <f>IF('1) 日本 - 中国'!N35="", "", '1) 日本 - 中国'!N35)</f>
        <v/>
      </c>
      <c r="O35" s="7" t="str">
        <f>IF('1) 日本 - 中国'!O35="", "", '1) 日本 - 中国'!O35)</f>
        <v/>
      </c>
      <c r="P35" s="162" t="str">
        <f>IF('1) 日本 - 中国'!P35="", "", '1) 日本 - 中国'!P35)</f>
        <v/>
      </c>
      <c r="Q35" s="162"/>
      <c r="R35" s="162"/>
      <c r="S35" s="192"/>
      <c r="T35" s="192"/>
      <c r="U35" s="192" t="str">
        <f>IF('1) 日本 - 中国'!U35="", "", '1) 日本 - 中国'!U35)</f>
        <v/>
      </c>
      <c r="V35" s="192"/>
      <c r="W35" s="192" t="str">
        <f t="shared" si="21"/>
        <v/>
      </c>
      <c r="X35" s="192"/>
      <c r="Y35" s="191" t="str">
        <f>IF(W35="","",W35+2)</f>
        <v/>
      </c>
      <c r="Z35" s="191" t="str">
        <f t="shared" si="20"/>
        <v/>
      </c>
      <c r="AA35" s="191" t="str">
        <f t="shared" si="20"/>
        <v/>
      </c>
    </row>
    <row r="36" spans="1:27" s="99" customFormat="1" ht="15" hidden="1" customHeight="1">
      <c r="A36" s="163">
        <f>IF('1) 日本 - 中国'!A36="", "", '1) 日本 - 中国'!A36)</f>
        <v>36</v>
      </c>
      <c r="B36" s="164" t="str">
        <f>IF('1) 日本 - 中国'!B36="", "", '1) 日本 - 中国'!B36)</f>
        <v/>
      </c>
      <c r="C36" s="156" t="str">
        <f>IF('1) 日本 - 中国'!C36="", "", '1) 日本 - 中国'!C36)</f>
        <v/>
      </c>
      <c r="D36" s="184" t="s">
        <v>82</v>
      </c>
      <c r="E36" s="183" t="str">
        <f>IF('1) 日本 - 中国'!E36="", "", '1) 日本 - 中国'!E36)</f>
        <v/>
      </c>
      <c r="F36" s="166" t="s">
        <v>91</v>
      </c>
      <c r="G36" s="191"/>
      <c r="H36" s="162" t="str">
        <f>IF('1) 日本 - 中国'!H36="", "", '1) 日本 - 中国'!H36)</f>
        <v/>
      </c>
      <c r="I36" s="8"/>
      <c r="J36" s="193"/>
      <c r="K36" s="162"/>
      <c r="L36" s="162" t="str">
        <f>IF('1) 日本 - 中国'!L36="", "", '1) 日本 - 中国'!L36)</f>
        <v/>
      </c>
      <c r="M36" s="7" t="str">
        <f>IF('1) 日本 - 中国'!M36="", "", '1) 日本 - 中国'!M36)</f>
        <v/>
      </c>
      <c r="N36" s="162" t="str">
        <f>IF('1) 日本 - 中国'!N36="", "", '1) 日本 - 中国'!N36)</f>
        <v/>
      </c>
      <c r="O36" s="7" t="str">
        <f>IF('1) 日本 - 中国'!O36="", "", '1) 日本 - 中国'!O36)</f>
        <v/>
      </c>
      <c r="P36" s="162" t="str">
        <f>IF('1) 日本 - 中国'!P36="", "", '1) 日本 - 中国'!P36)</f>
        <v/>
      </c>
      <c r="Q36" s="162"/>
      <c r="R36" s="162"/>
      <c r="S36" s="162"/>
      <c r="T36" s="162"/>
      <c r="U36" s="162" t="str">
        <f>IF('1) 日本 - 中国'!U36="", "", '1) 日本 - 中国'!U36)</f>
        <v/>
      </c>
      <c r="V36" s="162"/>
      <c r="W36" s="162" t="str">
        <f t="shared" si="21"/>
        <v/>
      </c>
      <c r="X36" s="162"/>
      <c r="Y36" s="162" t="str">
        <f t="shared" ref="Y36" si="22">IF(W36="","",W36+2)</f>
        <v/>
      </c>
      <c r="Z36" s="162" t="str">
        <f>IF(Y36="","",Y36+1)</f>
        <v/>
      </c>
      <c r="AA36" s="162" t="str">
        <f t="shared" ref="AA36" si="23">IF(Z36="","",Z36+1)</f>
        <v/>
      </c>
    </row>
    <row r="37" spans="1:27" s="99" customFormat="1" ht="15" hidden="1" customHeight="1">
      <c r="A37" s="163">
        <f>IF('1) 日本 - 中国'!A37="", "", '1) 日本 - 中国'!A37)</f>
        <v>37</v>
      </c>
      <c r="B37" s="164" t="str">
        <f>IF('1) 日本 - 中国'!B37="", "", '1) 日本 - 中国'!B37)</f>
        <v/>
      </c>
      <c r="C37" s="156" t="str">
        <f>IF('1) 日本 - 中国'!C37="", "", '1) 日本 - 中国'!C37)</f>
        <v/>
      </c>
      <c r="D37" s="184" t="s">
        <v>82</v>
      </c>
      <c r="E37" s="183" t="str">
        <f>IF('1) 日本 - 中国'!E37="", "", '1) 日本 - 中国'!E37)</f>
        <v/>
      </c>
      <c r="F37" s="166" t="s">
        <v>91</v>
      </c>
      <c r="G37" s="191"/>
      <c r="H37" s="162" t="str">
        <f>IF('1) 日本 - 中国'!H37="", "", '1) 日本 - 中国'!H37)</f>
        <v/>
      </c>
      <c r="I37" s="8"/>
      <c r="J37" s="193"/>
      <c r="K37" s="162"/>
      <c r="L37" s="162" t="str">
        <f>IF('1) 日本 - 中国'!L37="", "", '1) 日本 - 中国'!L37)</f>
        <v/>
      </c>
      <c r="M37" s="7" t="str">
        <f>IF('1) 日本 - 中国'!M37="", "", '1) 日本 - 中国'!M37)</f>
        <v/>
      </c>
      <c r="N37" s="162" t="str">
        <f>IF('1) 日本 - 中国'!N37="", "", '1) 日本 - 中国'!N37)</f>
        <v/>
      </c>
      <c r="O37" s="7" t="str">
        <f>IF('1) 日本 - 中国'!O37="", "", '1) 日本 - 中国'!O37)</f>
        <v/>
      </c>
      <c r="P37" s="162" t="str">
        <f>IF('1) 日本 - 中国'!P37="", "", '1) 日本 - 中国'!P37)</f>
        <v/>
      </c>
      <c r="Q37" s="162"/>
      <c r="R37" s="162"/>
      <c r="S37" s="162"/>
      <c r="T37" s="162"/>
      <c r="U37" s="162" t="str">
        <f>IF('1) 日本 - 中国'!U37="", "", '1) 日本 - 中国'!U37)</f>
        <v/>
      </c>
      <c r="V37" s="162"/>
      <c r="W37" s="162" t="str">
        <f t="shared" si="21"/>
        <v/>
      </c>
      <c r="X37" s="162"/>
      <c r="Y37" s="191" t="str">
        <f>IF(W37="","",W37+2)</f>
        <v/>
      </c>
      <c r="Z37" s="191" t="str">
        <f>IF(Y37="","",Y37+1)</f>
        <v/>
      </c>
      <c r="AA37" s="191" t="str">
        <f>IF(Z37="","",Z37+1)</f>
        <v/>
      </c>
    </row>
    <row r="38" spans="1:27" s="99" customFormat="1" ht="15" hidden="1" customHeight="1">
      <c r="A38" s="194">
        <f>IF('1) 日本 - 中国'!A38="", "", '1) 日本 - 中国'!A38)</f>
        <v>38</v>
      </c>
      <c r="B38" s="169" t="str">
        <f>IF('1) 日本 - 中国'!B38="", "", '1) 日本 - 中国'!B38)</f>
        <v/>
      </c>
      <c r="C38" s="170" t="str">
        <f>IF('1) 日本 - 中国'!C38="", "", '1) 日本 - 中国'!C38)</f>
        <v/>
      </c>
      <c r="D38" s="195" t="s">
        <v>82</v>
      </c>
      <c r="E38" s="196" t="str">
        <f>IF('1) 日本 - 中国'!E38="", "", '1) 日本 - 中国'!E38)</f>
        <v/>
      </c>
      <c r="F38" s="173" t="s">
        <v>91</v>
      </c>
      <c r="G38" s="197"/>
      <c r="H38" s="174" t="str">
        <f>IF('1) 日本 - 中国'!H38="", "", '1) 日本 - 中国'!H38)</f>
        <v/>
      </c>
      <c r="I38" s="198"/>
      <c r="J38" s="199"/>
      <c r="K38" s="174"/>
      <c r="L38" s="174" t="str">
        <f>IF('1) 日本 - 中国'!L38="", "", '1) 日本 - 中国'!L38)</f>
        <v/>
      </c>
      <c r="M38" s="200" t="str">
        <f>IF('1) 日本 - 中国'!M38="", "", '1) 日本 - 中国'!M38)</f>
        <v/>
      </c>
      <c r="N38" s="174" t="str">
        <f>IF('1) 日本 - 中国'!N38="", "", '1) 日本 - 中国'!N38)</f>
        <v/>
      </c>
      <c r="O38" s="200" t="str">
        <f>IF('1) 日本 - 中国'!O38="", "", '1) 日本 - 中国'!O38)</f>
        <v/>
      </c>
      <c r="P38" s="174" t="str">
        <f>IF('1) 日本 - 中国'!P38="", "", '1) 日本 - 中国'!P38)</f>
        <v/>
      </c>
      <c r="Q38" s="174"/>
      <c r="R38" s="174"/>
      <c r="S38" s="174"/>
      <c r="T38" s="174"/>
      <c r="U38" s="174" t="str">
        <f>IF('1) 日本 - 中国'!U38="", "", '1) 日本 - 中国'!U38)</f>
        <v/>
      </c>
      <c r="V38" s="174"/>
      <c r="W38" s="174" t="str">
        <f>IF(U38="","",U38+5)</f>
        <v/>
      </c>
      <c r="X38" s="174"/>
      <c r="Y38" s="197" t="str">
        <f>IF(W38="","",W38+2)</f>
        <v/>
      </c>
      <c r="Z38" s="197" t="str">
        <f>IF(Y38="","",Y38+1)</f>
        <v/>
      </c>
      <c r="AA38" s="197" t="str">
        <f>IF(Z38="","",Z38+1)</f>
        <v/>
      </c>
    </row>
    <row r="39" spans="1:27" ht="15" customHeight="1">
      <c r="A39" s="31" t="s">
        <v>67</v>
      </c>
      <c r="B39" s="115"/>
      <c r="C39" s="116"/>
      <c r="D39" s="116"/>
      <c r="E39" s="116"/>
      <c r="F39" s="116"/>
      <c r="G39" s="68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99"/>
      <c r="B40" s="99"/>
      <c r="C40" s="99"/>
      <c r="D40" s="99"/>
      <c r="E40" s="99"/>
      <c r="F40" s="99"/>
      <c r="G40" s="109"/>
      <c r="H40" s="99"/>
      <c r="I40" s="99"/>
      <c r="J40" s="99"/>
      <c r="K40" s="99"/>
      <c r="L40" s="109"/>
      <c r="M40" s="109"/>
      <c r="N40" s="109"/>
      <c r="O40" s="109"/>
      <c r="P40" s="99"/>
      <c r="Q40" s="99"/>
      <c r="R40" s="99"/>
      <c r="S40" s="99"/>
      <c r="T40" s="109"/>
      <c r="U40" s="109"/>
      <c r="V40" s="99"/>
      <c r="W40" s="109"/>
      <c r="X40" s="99"/>
    </row>
    <row r="41" spans="1:27" s="31" customFormat="1" ht="15" customHeight="1">
      <c r="A41" s="99"/>
      <c r="B41" s="99"/>
      <c r="C41" s="99"/>
      <c r="D41" s="99"/>
      <c r="E41" s="99"/>
      <c r="F41" s="99"/>
      <c r="G41" s="109"/>
      <c r="H41" s="99"/>
      <c r="I41" s="99"/>
      <c r="J41" s="99"/>
      <c r="K41" s="99"/>
      <c r="L41" s="109"/>
      <c r="M41" s="109"/>
      <c r="N41" s="109"/>
      <c r="O41" s="109"/>
      <c r="P41" s="99"/>
      <c r="Q41" s="99"/>
      <c r="R41" s="99"/>
      <c r="S41" s="99"/>
      <c r="T41" s="109"/>
      <c r="U41" s="109"/>
      <c r="V41" s="99"/>
      <c r="W41" s="109"/>
      <c r="X41" s="99"/>
    </row>
    <row r="42" spans="1:27" s="31" customFormat="1" ht="15" customHeight="1">
      <c r="G42" s="38"/>
      <c r="H42" s="99"/>
      <c r="I42" s="99"/>
      <c r="J42" s="99"/>
      <c r="K42" s="99"/>
      <c r="L42" s="38"/>
      <c r="M42" s="109"/>
      <c r="N42" s="109"/>
      <c r="O42" s="109"/>
      <c r="P42" s="99"/>
      <c r="Q42" s="99"/>
      <c r="R42" s="99"/>
      <c r="S42" s="99"/>
      <c r="T42" s="109"/>
      <c r="U42" s="109"/>
      <c r="V42" s="99"/>
      <c r="W42" s="109"/>
      <c r="X42" s="99"/>
    </row>
    <row r="43" spans="1:27" s="31" customFormat="1" ht="15" customHeight="1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</row>
    <row r="44" spans="1:27" s="31" customFormat="1" ht="15" customHeight="1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spans="1:27" s="99" customFormat="1" ht="15" customHeight="1">
      <c r="A45" s="118"/>
      <c r="B45" s="119"/>
      <c r="C45" s="120"/>
      <c r="D45" s="120"/>
      <c r="E45" s="120"/>
      <c r="F45" s="120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99" customFormat="1" ht="15" customHeight="1">
      <c r="A46" s="118"/>
      <c r="B46" s="119"/>
      <c r="C46" s="120"/>
      <c r="D46" s="120"/>
      <c r="E46" s="120"/>
      <c r="F46" s="12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99" customFormat="1" ht="15" customHeight="1">
      <c r="A47" s="118"/>
      <c r="B47" s="119"/>
      <c r="C47" s="120"/>
      <c r="D47" s="120"/>
      <c r="E47" s="120"/>
      <c r="F47" s="12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18"/>
      <c r="B48" s="119"/>
      <c r="C48" s="120"/>
      <c r="D48" s="120"/>
      <c r="E48" s="120"/>
      <c r="F48" s="1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18"/>
      <c r="B49" s="119"/>
      <c r="C49" s="120"/>
      <c r="D49" s="120"/>
      <c r="E49" s="120"/>
      <c r="F49" s="120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18"/>
      <c r="B50" s="119"/>
      <c r="C50" s="120"/>
      <c r="D50" s="120"/>
      <c r="E50" s="120"/>
      <c r="F50" s="120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99" customFormat="1" ht="15" customHeight="1">
      <c r="A51" s="118"/>
      <c r="B51" s="119"/>
      <c r="C51" s="120"/>
      <c r="D51" s="120"/>
      <c r="E51" s="120"/>
      <c r="F51" s="12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99" customFormat="1" ht="15" customHeight="1">
      <c r="A52" s="118"/>
      <c r="B52" s="119"/>
      <c r="C52" s="120"/>
      <c r="D52" s="120"/>
      <c r="E52" s="120"/>
      <c r="F52" s="12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99" customFormat="1" ht="15" customHeight="1">
      <c r="A53" s="118"/>
      <c r="B53" s="119"/>
      <c r="C53" s="120"/>
      <c r="D53" s="120"/>
      <c r="E53" s="120"/>
      <c r="F53" s="120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99" customFormat="1" ht="15" customHeight="1">
      <c r="A54" s="118"/>
      <c r="B54" s="119"/>
      <c r="C54" s="120"/>
      <c r="D54" s="120"/>
      <c r="E54" s="120"/>
      <c r="F54" s="120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99" customFormat="1" ht="15" customHeight="1">
      <c r="A55" s="118"/>
      <c r="B55" s="119"/>
      <c r="C55" s="120"/>
      <c r="D55" s="120"/>
      <c r="E55" s="120"/>
      <c r="F55" s="12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99" customFormat="1" ht="15" customHeight="1">
      <c r="A56" s="118"/>
      <c r="B56" s="119"/>
      <c r="C56" s="120"/>
      <c r="D56" s="120"/>
      <c r="E56" s="120"/>
      <c r="F56" s="12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99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99"/>
      <c r="D65" s="99"/>
      <c r="E65" s="99"/>
      <c r="F65" s="99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6"/>
      <c r="B69" s="96"/>
      <c r="C69" s="122"/>
      <c r="D69" s="122"/>
      <c r="E69" s="122"/>
      <c r="F69" s="122"/>
      <c r="G69" s="122"/>
      <c r="H69" s="122"/>
      <c r="I69" s="121"/>
      <c r="J69" s="23"/>
      <c r="K69" s="121"/>
      <c r="L69" s="122"/>
      <c r="M69" s="96"/>
      <c r="N69" s="23"/>
      <c r="O69" s="96"/>
      <c r="P69" s="96"/>
      <c r="Q69" s="23"/>
      <c r="R69" s="23"/>
      <c r="S69" s="23"/>
      <c r="T69" s="23"/>
      <c r="U69" s="23"/>
      <c r="V69" s="23"/>
      <c r="W69" s="23"/>
      <c r="X69" s="23"/>
      <c r="Y69" s="96"/>
      <c r="Z69" s="96"/>
      <c r="AA69" s="96"/>
    </row>
    <row r="70" spans="1:27" ht="15.75" customHeight="1">
      <c r="A70" s="96"/>
      <c r="B70" s="96"/>
      <c r="C70" s="122"/>
      <c r="D70" s="122"/>
      <c r="E70" s="122"/>
      <c r="F70" s="122"/>
      <c r="G70" s="122"/>
      <c r="H70" s="122"/>
      <c r="I70" s="121"/>
      <c r="J70" s="23"/>
      <c r="K70" s="121"/>
      <c r="L70" s="122"/>
      <c r="M70" s="96"/>
      <c r="N70" s="23"/>
      <c r="O70" s="96"/>
      <c r="P70" s="96"/>
      <c r="Q70" s="23"/>
      <c r="R70" s="23"/>
      <c r="S70" s="23"/>
      <c r="T70" s="23"/>
      <c r="U70" s="23"/>
      <c r="V70" s="23"/>
      <c r="W70" s="23"/>
      <c r="X70" s="23"/>
      <c r="Y70" s="96"/>
      <c r="Z70" s="96"/>
      <c r="AA70" s="96"/>
    </row>
    <row r="71" spans="1:27" ht="15.75" customHeight="1">
      <c r="A71" s="123"/>
      <c r="B71" s="123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96"/>
      <c r="B73" s="96"/>
      <c r="C73" s="96"/>
      <c r="D73" s="96"/>
      <c r="E73" s="96"/>
      <c r="F73" s="96"/>
      <c r="G73" s="96"/>
      <c r="H73" s="96"/>
      <c r="I73" s="23"/>
      <c r="J73" s="23"/>
      <c r="K73" s="23"/>
      <c r="L73" s="96"/>
      <c r="M73" s="96"/>
      <c r="N73" s="23"/>
      <c r="O73" s="96"/>
      <c r="P73" s="96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96"/>
      <c r="B74" s="96"/>
      <c r="C74" s="96"/>
      <c r="D74" s="96"/>
      <c r="E74" s="96"/>
      <c r="F74" s="96"/>
      <c r="G74" s="96"/>
      <c r="H74" s="96"/>
      <c r="I74" s="23"/>
      <c r="J74" s="23"/>
      <c r="K74" s="23"/>
      <c r="L74" s="96"/>
      <c r="M74" s="96"/>
      <c r="N74" s="23"/>
      <c r="O74" s="96"/>
      <c r="P74" s="96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Normal="70" zoomScaleSheetLayoutView="100" workbookViewId="0">
      <selection activeCell="F1" sqref="F1:M3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3"/>
      <c r="D1" s="83"/>
      <c r="E1" s="83"/>
      <c r="F1" s="339" t="s">
        <v>107</v>
      </c>
      <c r="G1" s="339"/>
      <c r="H1" s="339"/>
      <c r="I1" s="339"/>
      <c r="J1" s="339"/>
      <c r="K1" s="339"/>
      <c r="L1" s="339"/>
      <c r="M1" s="30"/>
      <c r="N1" s="84"/>
      <c r="O1" s="84"/>
      <c r="P1" s="85"/>
      <c r="Q1" s="340" t="str">
        <f>'1) 日本 - 中国'!M2</f>
        <v>2025年07月スケジュール</v>
      </c>
      <c r="R1" s="340"/>
      <c r="S1" s="340"/>
      <c r="T1" s="85"/>
      <c r="U1" s="85"/>
      <c r="V1" s="85"/>
      <c r="W1" s="85"/>
      <c r="X1" s="85"/>
      <c r="Z1" s="87"/>
      <c r="AA1" s="87"/>
      <c r="AB1" s="87"/>
      <c r="AC1" s="87"/>
      <c r="AD1" s="87"/>
      <c r="AE1" s="87"/>
    </row>
    <row r="2" spans="1:31" ht="15.75" customHeight="1">
      <c r="C2" s="83"/>
      <c r="D2" s="83"/>
      <c r="E2" s="83"/>
      <c r="F2" s="339"/>
      <c r="G2" s="339"/>
      <c r="H2" s="339"/>
      <c r="I2" s="339"/>
      <c r="J2" s="339"/>
      <c r="K2" s="339"/>
      <c r="L2" s="339"/>
      <c r="M2" s="28"/>
      <c r="N2" s="84"/>
      <c r="O2" s="84"/>
      <c r="P2" s="85"/>
      <c r="Q2" s="340"/>
      <c r="R2" s="340"/>
      <c r="S2" s="340"/>
      <c r="T2" s="85"/>
      <c r="U2" s="85"/>
      <c r="V2" s="85"/>
      <c r="W2" s="85"/>
      <c r="X2" s="85"/>
      <c r="Z2" s="87"/>
      <c r="AA2" s="87"/>
      <c r="AB2" s="87"/>
      <c r="AC2" s="87"/>
      <c r="AD2" s="87"/>
      <c r="AE2" s="87"/>
    </row>
    <row r="3" spans="1:31" ht="15.75" customHeight="1">
      <c r="C3" s="83"/>
      <c r="D3" s="83"/>
      <c r="E3" s="83"/>
      <c r="F3" s="339"/>
      <c r="G3" s="339"/>
      <c r="H3" s="339"/>
      <c r="I3" s="339"/>
      <c r="J3" s="339"/>
      <c r="K3" s="339"/>
      <c r="L3" s="339"/>
      <c r="M3" s="28"/>
      <c r="N3" s="84"/>
      <c r="O3" s="84"/>
      <c r="P3" s="84"/>
      <c r="Q3" s="29"/>
      <c r="R3" s="74" t="s">
        <v>1</v>
      </c>
      <c r="S3" s="75" t="s">
        <v>2</v>
      </c>
      <c r="T3" s="75"/>
      <c r="U3" s="75"/>
      <c r="Y3" s="27"/>
      <c r="Z3" s="27" t="s">
        <v>3</v>
      </c>
      <c r="AA3" s="345">
        <f>'1) 日本 - 中国'!U3</f>
        <v>45845</v>
      </c>
      <c r="AB3" s="345"/>
    </row>
    <row r="4" spans="1:31" ht="15.75" customHeight="1">
      <c r="C4" s="88"/>
      <c r="D4" s="88"/>
      <c r="E4" s="88"/>
      <c r="F4" s="341" t="s">
        <v>108</v>
      </c>
      <c r="G4" s="341"/>
      <c r="H4" s="341"/>
      <c r="I4" s="341"/>
      <c r="J4" s="341"/>
      <c r="K4" s="341"/>
      <c r="L4" s="341"/>
      <c r="M4" s="341"/>
      <c r="N4" s="76"/>
      <c r="O4" s="76"/>
      <c r="P4" s="76"/>
      <c r="Q4" s="76"/>
      <c r="R4" s="76"/>
      <c r="S4" s="75" t="s">
        <v>4</v>
      </c>
      <c r="T4" s="75"/>
      <c r="U4" s="75"/>
      <c r="Y4" s="89"/>
      <c r="Z4" s="89" t="s">
        <v>5</v>
      </c>
      <c r="AA4" s="90" t="str">
        <f>'1) 日本 - 中国'!U4</f>
        <v>No.571 (R-2)</v>
      </c>
      <c r="AD4" s="25"/>
    </row>
    <row r="5" spans="1:31" ht="15.75" customHeight="1" thickBot="1">
      <c r="A5" s="91"/>
      <c r="B5" s="91"/>
      <c r="C5" s="91"/>
      <c r="D5" s="91"/>
      <c r="E5" s="91"/>
      <c r="F5" s="91"/>
      <c r="G5" s="91"/>
      <c r="H5" s="92"/>
      <c r="I5" s="92"/>
      <c r="J5" s="92"/>
      <c r="K5" s="92"/>
      <c r="L5" s="91"/>
      <c r="M5" s="92"/>
      <c r="N5" s="92"/>
      <c r="O5" s="92"/>
      <c r="P5" s="92"/>
      <c r="Q5" s="92"/>
      <c r="R5" s="92"/>
      <c r="S5" s="92"/>
      <c r="T5" s="93"/>
      <c r="U5" s="93"/>
      <c r="V5" s="91"/>
      <c r="W5" s="91"/>
      <c r="X5" s="91"/>
      <c r="Y5" s="91"/>
      <c r="Z5" s="91"/>
      <c r="AA5" s="91"/>
      <c r="AB5" s="91"/>
      <c r="AC5" s="91"/>
      <c r="AD5" s="94"/>
      <c r="AE5" s="91"/>
    </row>
    <row r="6" spans="1:31" ht="15" customHeight="1">
      <c r="L6" s="26"/>
      <c r="Q6" s="95"/>
    </row>
    <row r="7" spans="1:31" ht="15" customHeight="1">
      <c r="A7" s="130" t="s">
        <v>123</v>
      </c>
      <c r="F7" s="130" t="s">
        <v>125</v>
      </c>
      <c r="G7" s="96"/>
      <c r="Q7" s="23"/>
      <c r="AB7" s="31"/>
    </row>
    <row r="8" spans="1:31" ht="15" customHeight="1">
      <c r="A8" s="33" t="s">
        <v>120</v>
      </c>
      <c r="B8" s="33"/>
      <c r="C8" s="33"/>
      <c r="D8" s="33" t="s">
        <v>9</v>
      </c>
      <c r="E8" s="33"/>
      <c r="F8" s="320" t="s">
        <v>6</v>
      </c>
      <c r="G8" s="299" t="s">
        <v>7</v>
      </c>
      <c r="H8" s="299" t="s">
        <v>8</v>
      </c>
      <c r="I8" s="305"/>
      <c r="J8" s="305"/>
      <c r="K8" s="306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114</v>
      </c>
      <c r="B9" s="34"/>
      <c r="C9" s="34"/>
      <c r="D9" s="34" t="s">
        <v>121</v>
      </c>
      <c r="E9" s="34"/>
      <c r="F9" s="320"/>
      <c r="G9" s="300"/>
      <c r="H9" s="300" t="s">
        <v>111</v>
      </c>
      <c r="I9" s="342"/>
      <c r="J9" s="307" t="s">
        <v>113</v>
      </c>
      <c r="K9" s="309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114</v>
      </c>
      <c r="AC9" s="34"/>
      <c r="AD9" s="34"/>
      <c r="AE9" s="34" t="s">
        <v>122</v>
      </c>
    </row>
    <row r="10" spans="1:31" s="31" customFormat="1" ht="15" customHeight="1">
      <c r="A10" s="133">
        <f t="shared" ref="A10:A19" si="0">IF(D10="","",D10-6)</f>
        <v>45829</v>
      </c>
      <c r="B10" s="133"/>
      <c r="C10" s="133"/>
      <c r="D10" s="133">
        <f t="shared" ref="D10:D21" si="1">IF(M10="","",M10-4)</f>
        <v>45835</v>
      </c>
      <c r="E10" s="133"/>
      <c r="F10" s="6">
        <f>IF('1) 日本 - 中国'!A10="", "", '1) 日本 - 中国'!A10)</f>
        <v>27</v>
      </c>
      <c r="G10" s="155" t="str">
        <f>IF('1) 日本 - 中国'!B10="", "", '1) 日本 - 中国'!B10)</f>
        <v>HAO AN</v>
      </c>
      <c r="H10" s="203">
        <f>IF('1) 日本 - 中国'!C10="", "", '1) 日本 - 中国'!C10)</f>
        <v>564</v>
      </c>
      <c r="I10" s="184" t="s">
        <v>115</v>
      </c>
      <c r="J10" s="204">
        <f>IF('1) 日本 - 中国'!E10="", "", '1) 日本 - 中国'!E10)</f>
        <v>564</v>
      </c>
      <c r="K10" s="166" t="s">
        <v>91</v>
      </c>
      <c r="L10" s="160"/>
      <c r="M10" s="160">
        <f>IF('1) 日本 - 中国'!H10="", "", '1) 日本 - 中国'!H10)</f>
        <v>45839</v>
      </c>
      <c r="N10" s="160"/>
      <c r="O10" s="160"/>
      <c r="P10" s="160"/>
      <c r="Q10" s="161">
        <f>IF('1) 日本 - 中国'!L10="", "", '1) 日本 - 中国'!L10)</f>
        <v>45841</v>
      </c>
      <c r="R10" s="162">
        <f>IF('1) 日本 - 中国'!M10="", "", '1) 日本 - 中国'!M10)</f>
        <v>45842</v>
      </c>
      <c r="S10" s="162">
        <f>IF('1) 日本 - 中国'!N10="", "", '1) 日本 - 中国'!N10)</f>
        <v>45842</v>
      </c>
      <c r="T10" s="160">
        <f>IF('1) 日本 - 中国'!O10="", "", '1) 日本 - 中国'!O10)</f>
        <v>45843</v>
      </c>
      <c r="U10" s="162">
        <f>IF('1) 日本 - 中国'!P10="", "", '1) 日本 - 中国'!P10)</f>
        <v>45843</v>
      </c>
      <c r="V10" s="160"/>
      <c r="W10" s="160"/>
      <c r="X10" s="160"/>
      <c r="Y10" s="160"/>
      <c r="Z10" s="160">
        <f>IF('1) 日本 - 中国'!U10="", "", '1) 日本 - 中国'!U10)</f>
        <v>45846</v>
      </c>
      <c r="AA10" s="133"/>
      <c r="AB10" s="133">
        <f t="shared" ref="AB10:AB16" si="2">IF(Z10="","",Z10+4)</f>
        <v>45850</v>
      </c>
      <c r="AC10" s="133"/>
      <c r="AD10" s="133"/>
      <c r="AE10" s="133">
        <f t="shared" ref="AE10:AE16" si="3">IF(AB10="","",AB10+6)</f>
        <v>45856</v>
      </c>
    </row>
    <row r="11" spans="1:31" s="31" customFormat="1" ht="15" customHeight="1">
      <c r="A11" s="241">
        <f t="shared" si="0"/>
        <v>45836</v>
      </c>
      <c r="B11" s="241"/>
      <c r="C11" s="241"/>
      <c r="D11" s="241">
        <f t="shared" si="1"/>
        <v>45842</v>
      </c>
      <c r="E11" s="241"/>
      <c r="F11" s="240">
        <f>IF('1) 日本 - 中国'!A11="", "", '1) 日本 - 中国'!A11)</f>
        <v>28</v>
      </c>
      <c r="G11" s="226" t="str">
        <f>IF('1) 日本 - 中国'!B11="", "", '1) 日本 - 中国'!B11)</f>
        <v>HAO AN</v>
      </c>
      <c r="H11" s="275">
        <f>IF('1) 日本 - 中国'!C11="", "", '1) 日本 - 中国'!C11)</f>
        <v>565</v>
      </c>
      <c r="I11" s="260" t="s">
        <v>116</v>
      </c>
      <c r="J11" s="276">
        <f>IF('1) 日本 - 中国'!E11="", "", '1) 日本 - 中国'!E11)</f>
        <v>565</v>
      </c>
      <c r="K11" s="230" t="s">
        <v>91</v>
      </c>
      <c r="L11" s="241"/>
      <c r="M11" s="241">
        <f>IF('1) 日本 - 中国'!H11="", "", '1) 日本 - 中国'!H11)</f>
        <v>45846</v>
      </c>
      <c r="N11" s="241"/>
      <c r="O11" s="241"/>
      <c r="P11" s="241"/>
      <c r="Q11" s="241">
        <f>IF('1) 日本 - 中国'!L11="", "", '1) 日本 - 中国'!L11)</f>
        <v>45848</v>
      </c>
      <c r="R11" s="241">
        <f>IF('1) 日本 - 中国'!M11="", "", '1) 日本 - 中国'!M11)</f>
        <v>45849</v>
      </c>
      <c r="S11" s="241" t="str">
        <f>IF('1) 日本 - 中国'!N11="", "", '1) 日本 - 中国'!N11)</f>
        <v>SKIP</v>
      </c>
      <c r="T11" s="241">
        <f>IF('1) 日本 - 中国'!O11="", "", '1) 日本 - 中国'!O11)</f>
        <v>45850</v>
      </c>
      <c r="U11" s="241">
        <f>IF('1) 日本 - 中国'!P11="", "", '1) 日本 - 中国'!P11)</f>
        <v>45850</v>
      </c>
      <c r="V11" s="241"/>
      <c r="W11" s="241"/>
      <c r="X11" s="241"/>
      <c r="Y11" s="241"/>
      <c r="Z11" s="241">
        <f>IF('1) 日本 - 中国'!U11="", "", '1) 日本 - 中国'!U11)</f>
        <v>45853</v>
      </c>
      <c r="AA11" s="241"/>
      <c r="AB11" s="241">
        <f t="shared" si="2"/>
        <v>45857</v>
      </c>
      <c r="AC11" s="241"/>
      <c r="AD11" s="241"/>
      <c r="AE11" s="241">
        <f t="shared" si="3"/>
        <v>45863</v>
      </c>
    </row>
    <row r="12" spans="1:31" s="31" customFormat="1" ht="15" customHeight="1">
      <c r="A12" s="162">
        <f t="shared" si="0"/>
        <v>45843</v>
      </c>
      <c r="B12" s="162"/>
      <c r="C12" s="162"/>
      <c r="D12" s="162">
        <f t="shared" si="1"/>
        <v>45849</v>
      </c>
      <c r="E12" s="162"/>
      <c r="F12" s="163">
        <f>IF('1) 日本 - 中国'!A12="", "", '1) 日本 - 中国'!A12)</f>
        <v>29</v>
      </c>
      <c r="G12" s="164" t="str">
        <f>IF('1) 日本 - 中国'!B12="", "", '1) 日本 - 中国'!B12)</f>
        <v>HAO AN</v>
      </c>
      <c r="H12" s="203">
        <f>IF('1) 日本 - 中国'!C12="", "", '1) 日本 - 中国'!C12)</f>
        <v>566</v>
      </c>
      <c r="I12" s="97" t="s">
        <v>115</v>
      </c>
      <c r="J12" s="204">
        <f>IF('1) 日本 - 中国'!E12="", "", '1) 日本 - 中国'!E12)</f>
        <v>566</v>
      </c>
      <c r="K12" s="166" t="s">
        <v>91</v>
      </c>
      <c r="L12" s="162"/>
      <c r="M12" s="162">
        <f>IF('1) 日本 - 中国'!H12="", "", '1) 日本 - 中国'!H12)</f>
        <v>45853</v>
      </c>
      <c r="N12" s="162"/>
      <c r="O12" s="162"/>
      <c r="P12" s="162"/>
      <c r="Q12" s="162">
        <f>IF('1) 日本 - 中国'!L12="", "", '1) 日本 - 中国'!L12)</f>
        <v>45855</v>
      </c>
      <c r="R12" s="162">
        <f>IF('1) 日本 - 中国'!M12="", "", '1) 日本 - 中国'!M12)</f>
        <v>45856</v>
      </c>
      <c r="S12" s="162">
        <f>IF('1) 日本 - 中国'!N12="", "", '1) 日本 - 中国'!N12)</f>
        <v>45856</v>
      </c>
      <c r="T12" s="162">
        <f>IF('1) 日本 - 中国'!O12="", "", '1) 日本 - 中国'!O12)</f>
        <v>45857</v>
      </c>
      <c r="U12" s="162">
        <f>IF('1) 日本 - 中国'!P12="", "", '1) 日本 - 中国'!P12)</f>
        <v>45857</v>
      </c>
      <c r="V12" s="162"/>
      <c r="W12" s="162"/>
      <c r="X12" s="162"/>
      <c r="Y12" s="162"/>
      <c r="Z12" s="162">
        <f>IF('1) 日本 - 中国'!U12="", "", '1) 日本 - 中国'!U12)</f>
        <v>45860</v>
      </c>
      <c r="AA12" s="162"/>
      <c r="AB12" s="162">
        <f t="shared" si="2"/>
        <v>45864</v>
      </c>
      <c r="AC12" s="162"/>
      <c r="AD12" s="162"/>
      <c r="AE12" s="162">
        <f t="shared" si="3"/>
        <v>45870</v>
      </c>
    </row>
    <row r="13" spans="1:31" s="31" customFormat="1" ht="15" customHeight="1">
      <c r="A13" s="241">
        <f t="shared" si="0"/>
        <v>45850</v>
      </c>
      <c r="B13" s="241"/>
      <c r="C13" s="241"/>
      <c r="D13" s="241">
        <f t="shared" si="1"/>
        <v>45856</v>
      </c>
      <c r="E13" s="241"/>
      <c r="F13" s="53">
        <f>IF('1) 日本 - 中国'!A13="", "", '1) 日本 - 中国'!A13)</f>
        <v>30</v>
      </c>
      <c r="G13" s="226" t="str">
        <f>IF('1) 日本 - 中国'!B13="", "", '1) 日本 - 中国'!B13)</f>
        <v>HAO AN</v>
      </c>
      <c r="H13" s="275">
        <f>IF('1) 日本 - 中国'!C13="", "", '1) 日本 - 中国'!C13)</f>
        <v>567</v>
      </c>
      <c r="I13" s="260" t="s">
        <v>115</v>
      </c>
      <c r="J13" s="276">
        <f>IF('1) 日本 - 中国'!E13="", "", '1) 日本 - 中国'!E13)</f>
        <v>567</v>
      </c>
      <c r="K13" s="230" t="s">
        <v>91</v>
      </c>
      <c r="L13" s="241"/>
      <c r="M13" s="241">
        <f>IF('1) 日本 - 中国'!H13="", "", '1) 日本 - 中国'!H13)</f>
        <v>45860</v>
      </c>
      <c r="N13" s="241"/>
      <c r="O13" s="241"/>
      <c r="P13" s="241"/>
      <c r="Q13" s="241">
        <f>IF('1) 日本 - 中国'!L13="", "", '1) 日本 - 中国'!L13)</f>
        <v>45862</v>
      </c>
      <c r="R13" s="241">
        <f>IF('1) 日本 - 中国'!M13="", "", '1) 日本 - 中国'!M13)</f>
        <v>45863</v>
      </c>
      <c r="S13" s="241">
        <f>IF('1) 日本 - 中国'!N13="", "", '1) 日本 - 中国'!N13)</f>
        <v>45863</v>
      </c>
      <c r="T13" s="241">
        <f>IF('1) 日本 - 中国'!O13="", "", '1) 日本 - 中国'!O13)</f>
        <v>45864</v>
      </c>
      <c r="U13" s="241">
        <f>IF('1) 日本 - 中国'!P13="", "", '1) 日本 - 中国'!P13)</f>
        <v>45864</v>
      </c>
      <c r="V13" s="241"/>
      <c r="W13" s="241"/>
      <c r="X13" s="241"/>
      <c r="Y13" s="241"/>
      <c r="Z13" s="241">
        <f>IF('1) 日本 - 中国'!U13="", "", '1) 日本 - 中国'!U13)</f>
        <v>45867</v>
      </c>
      <c r="AA13" s="241"/>
      <c r="AB13" s="241">
        <f t="shared" si="2"/>
        <v>45871</v>
      </c>
      <c r="AC13" s="241"/>
      <c r="AD13" s="241"/>
      <c r="AE13" s="241">
        <f t="shared" si="3"/>
        <v>45877</v>
      </c>
    </row>
    <row r="14" spans="1:31" s="99" customFormat="1" ht="15" customHeight="1">
      <c r="A14" s="174">
        <f t="shared" si="0"/>
        <v>45857</v>
      </c>
      <c r="B14" s="174"/>
      <c r="C14" s="174"/>
      <c r="D14" s="174">
        <f t="shared" si="1"/>
        <v>45863</v>
      </c>
      <c r="E14" s="174"/>
      <c r="F14" s="168">
        <f>IF('1) 日本 - 中国'!A14="", "", '1) 日本 - 中国'!A14)</f>
        <v>31</v>
      </c>
      <c r="G14" s="169" t="str">
        <f>IF('1) 日本 - 中国'!B14="", "", '1) 日本 - 中国'!B14)</f>
        <v>HAO AN</v>
      </c>
      <c r="H14" s="205">
        <f>IF('1) 日本 - 中国'!C14="", "", '1) 日本 - 中国'!C14)</f>
        <v>568</v>
      </c>
      <c r="I14" s="103" t="s">
        <v>115</v>
      </c>
      <c r="J14" s="206">
        <f>IF('1) 日本 - 中国'!E14="", "", '1) 日本 - 中国'!E14)</f>
        <v>568</v>
      </c>
      <c r="K14" s="173" t="s">
        <v>91</v>
      </c>
      <c r="L14" s="174"/>
      <c r="M14" s="174">
        <f>IF('1) 日本 - 中国'!H14="", "", '1) 日本 - 中国'!H14)</f>
        <v>45867</v>
      </c>
      <c r="N14" s="174"/>
      <c r="O14" s="174"/>
      <c r="P14" s="174"/>
      <c r="Q14" s="174">
        <f>IF('1) 日本 - 中国'!L14="", "", '1) 日本 - 中国'!L14)</f>
        <v>45869</v>
      </c>
      <c r="R14" s="174">
        <f>IF('1) 日本 - 中国'!M14="", "", '1) 日本 - 中国'!M14)</f>
        <v>45870</v>
      </c>
      <c r="S14" s="174">
        <f>IF('1) 日本 - 中国'!N14="", "", '1) 日本 - 中国'!N14)</f>
        <v>45870</v>
      </c>
      <c r="T14" s="174">
        <f>IF('1) 日本 - 中国'!O14="", "", '1) 日本 - 中国'!O14)</f>
        <v>45871</v>
      </c>
      <c r="U14" s="174">
        <f>IF('1) 日本 - 中国'!P14="", "", '1) 日本 - 中国'!P14)</f>
        <v>45871</v>
      </c>
      <c r="V14" s="174"/>
      <c r="W14" s="174"/>
      <c r="X14" s="174"/>
      <c r="Y14" s="174"/>
      <c r="Z14" s="174">
        <f>IF('1) 日本 - 中国'!U14="", "", '1) 日本 - 中国'!U14)</f>
        <v>45874</v>
      </c>
      <c r="AA14" s="174"/>
      <c r="AB14" s="174">
        <f t="shared" si="2"/>
        <v>45878</v>
      </c>
      <c r="AC14" s="174"/>
      <c r="AD14" s="174"/>
      <c r="AE14" s="174">
        <f t="shared" si="3"/>
        <v>45884</v>
      </c>
    </row>
    <row r="15" spans="1:31" s="31" customFormat="1" ht="15" hidden="1" customHeight="1">
      <c r="A15" s="162">
        <f t="shared" si="0"/>
        <v>45864</v>
      </c>
      <c r="B15" s="162"/>
      <c r="C15" s="162"/>
      <c r="D15" s="162">
        <f t="shared" si="1"/>
        <v>45870</v>
      </c>
      <c r="E15" s="162"/>
      <c r="F15" s="6">
        <f>IF('1) 日本 - 中国'!A15="", "", '1) 日本 - 中国'!A15)</f>
        <v>32</v>
      </c>
      <c r="G15" s="164" t="str">
        <f>IF('1) 日本 - 中国'!B15="", "", '1) 日本 - 中国'!B15)</f>
        <v/>
      </c>
      <c r="H15" s="203" t="str">
        <f>IF('1) 日本 - 中国'!C15="", "", '1) 日本 - 中国'!C15)</f>
        <v/>
      </c>
      <c r="I15" s="97" t="s">
        <v>115</v>
      </c>
      <c r="J15" s="204" t="str">
        <f>IF('1) 日本 - 中国'!E15="", "", '1) 日本 - 中国'!E15)</f>
        <v/>
      </c>
      <c r="K15" s="166" t="s">
        <v>91</v>
      </c>
      <c r="L15" s="162"/>
      <c r="M15" s="162">
        <f>IF('1) 日本 - 中国'!H15="", "", '1) 日本 - 中国'!H15)</f>
        <v>45874</v>
      </c>
      <c r="N15" s="162"/>
      <c r="O15" s="162"/>
      <c r="P15" s="162"/>
      <c r="Q15" s="162">
        <f>IF('1) 日本 - 中国'!L15="", "", '1) 日本 - 中国'!L15)</f>
        <v>45876</v>
      </c>
      <c r="R15" s="162">
        <f>IF('1) 日本 - 中国'!M15="", "", '1) 日本 - 中国'!M15)</f>
        <v>45877</v>
      </c>
      <c r="S15" s="162">
        <f>IF('1) 日本 - 中国'!N15="", "", '1) 日本 - 中国'!N15)</f>
        <v>45877</v>
      </c>
      <c r="T15" s="162">
        <f>IF('1) 日本 - 中国'!O15="", "", '1) 日本 - 中国'!O15)</f>
        <v>45878</v>
      </c>
      <c r="U15" s="162">
        <f>IF('1) 日本 - 中国'!P15="", "", '1) 日本 - 中国'!P15)</f>
        <v>45878</v>
      </c>
      <c r="V15" s="162"/>
      <c r="W15" s="162"/>
      <c r="X15" s="162"/>
      <c r="Y15" s="162"/>
      <c r="Z15" s="162">
        <f>IF('1) 日本 - 中国'!U15="", "", '1) 日本 - 中国'!U15)</f>
        <v>45881</v>
      </c>
      <c r="AA15" s="162"/>
      <c r="AB15" s="162">
        <f t="shared" si="2"/>
        <v>45885</v>
      </c>
      <c r="AC15" s="162"/>
      <c r="AD15" s="162"/>
      <c r="AE15" s="162">
        <f t="shared" si="3"/>
        <v>45891</v>
      </c>
    </row>
    <row r="16" spans="1:31" s="99" customFormat="1" ht="15" hidden="1" customHeight="1">
      <c r="A16" s="162">
        <f t="shared" si="0"/>
        <v>45871</v>
      </c>
      <c r="B16" s="162"/>
      <c r="C16" s="162"/>
      <c r="D16" s="162">
        <f t="shared" si="1"/>
        <v>45877</v>
      </c>
      <c r="E16" s="162"/>
      <c r="F16" s="6">
        <f>IF('1) 日本 - 中国'!A16="", "", '1) 日本 - 中国'!A16)</f>
        <v>33</v>
      </c>
      <c r="G16" s="164" t="str">
        <f>IF('1) 日本 - 中国'!B16="", "", '1) 日本 - 中国'!B16)</f>
        <v/>
      </c>
      <c r="H16" s="203" t="str">
        <f>IF('1) 日本 - 中国'!C16="", "", '1) 日本 - 中国'!C16)</f>
        <v/>
      </c>
      <c r="I16" s="97" t="s">
        <v>115</v>
      </c>
      <c r="J16" s="204" t="str">
        <f>IF('1) 日本 - 中国'!E16="", "", '1) 日本 - 中国'!E16)</f>
        <v/>
      </c>
      <c r="K16" s="166" t="s">
        <v>91</v>
      </c>
      <c r="L16" s="162"/>
      <c r="M16" s="162">
        <f>IF('1) 日本 - 中国'!H16="", "", '1) 日本 - 中国'!H16)</f>
        <v>45881</v>
      </c>
      <c r="N16" s="162"/>
      <c r="O16" s="162"/>
      <c r="P16" s="162"/>
      <c r="Q16" s="162">
        <f>IF('1) 日本 - 中国'!L16="", "", '1) 日本 - 中国'!L16)</f>
        <v>45883</v>
      </c>
      <c r="R16" s="162">
        <f>IF('1) 日本 - 中国'!M16="", "", '1) 日本 - 中国'!M16)</f>
        <v>45884</v>
      </c>
      <c r="S16" s="162">
        <f>IF('1) 日本 - 中国'!N16="", "", '1) 日本 - 中国'!N16)</f>
        <v>45884</v>
      </c>
      <c r="T16" s="162">
        <f>IF('1) 日本 - 中国'!O16="", "", '1) 日本 - 中国'!O16)</f>
        <v>45885</v>
      </c>
      <c r="U16" s="162">
        <f>IF('1) 日本 - 中国'!P16="", "", '1) 日本 - 中国'!P16)</f>
        <v>45885</v>
      </c>
      <c r="V16" s="162"/>
      <c r="W16" s="162"/>
      <c r="X16" s="162"/>
      <c r="Y16" s="162"/>
      <c r="Z16" s="162">
        <f>IF('1) 日本 - 中国'!U16="", "", '1) 日本 - 中国'!U16)</f>
        <v>45888</v>
      </c>
      <c r="AA16" s="162"/>
      <c r="AB16" s="162">
        <f t="shared" si="2"/>
        <v>45892</v>
      </c>
      <c r="AC16" s="162"/>
      <c r="AD16" s="162"/>
      <c r="AE16" s="162">
        <f t="shared" si="3"/>
        <v>45898</v>
      </c>
    </row>
    <row r="17" spans="1:31" s="99" customFormat="1" ht="15" hidden="1" customHeight="1">
      <c r="A17" s="162" t="str">
        <f t="shared" si="0"/>
        <v/>
      </c>
      <c r="B17" s="162"/>
      <c r="C17" s="162"/>
      <c r="D17" s="162" t="str">
        <f t="shared" si="1"/>
        <v/>
      </c>
      <c r="E17" s="162"/>
      <c r="F17" s="6">
        <f>IF('1) 日本 - 中国'!A17="", "", '1) 日本 - 中国'!A17)</f>
        <v>34</v>
      </c>
      <c r="G17" s="164" t="str">
        <f>IF('1) 日本 - 中国'!B17="", "", '1) 日本 - 中国'!B17)</f>
        <v/>
      </c>
      <c r="H17" s="203" t="str">
        <f>IF('1) 日本 - 中国'!C17="", "", '1) 日本 - 中国'!C17)</f>
        <v/>
      </c>
      <c r="I17" s="97" t="s">
        <v>115</v>
      </c>
      <c r="J17" s="204" t="str">
        <f>IF('1) 日本 - 中国'!E17="", "", '1) 日本 - 中国'!E17)</f>
        <v/>
      </c>
      <c r="K17" s="166" t="s">
        <v>91</v>
      </c>
      <c r="L17" s="162"/>
      <c r="M17" s="162" t="str">
        <f>IF('1) 日本 - 中国'!H17="", "", '1) 日本 - 中国'!H17)</f>
        <v/>
      </c>
      <c r="N17" s="162"/>
      <c r="O17" s="161"/>
      <c r="P17" s="162"/>
      <c r="Q17" s="162" t="str">
        <f>IF('1) 日本 - 中国'!L17="", "", '1) 日本 - 中国'!L17)</f>
        <v/>
      </c>
      <c r="R17" s="162" t="str">
        <f>IF('1) 日本 - 中国'!M17="", "", '1) 日本 - 中国'!M17)</f>
        <v/>
      </c>
      <c r="S17" s="162" t="str">
        <f>IF('1) 日本 - 中国'!N17="", "", '1) 日本 - 中国'!N17)</f>
        <v/>
      </c>
      <c r="T17" s="161" t="str">
        <f>IF('1) 日本 - 中国'!O17="", "", '1) 日本 - 中国'!O17)</f>
        <v/>
      </c>
      <c r="U17" s="162" t="str">
        <f>IF('1) 日本 - 中国'!P17="", "", '1) 日本 - 中国'!P17)</f>
        <v/>
      </c>
      <c r="V17" s="162"/>
      <c r="W17" s="162"/>
      <c r="X17" s="162"/>
      <c r="Y17" s="162"/>
      <c r="Z17" s="185" t="str">
        <f>IF('1) 日本 - 中国'!U17="", "", '1) 日本 - 中国'!U17)</f>
        <v/>
      </c>
      <c r="AA17" s="162"/>
      <c r="AB17" s="162" t="str">
        <f t="shared" ref="AB17:AB21" si="4">IF(Z17="","",Z17+4)</f>
        <v/>
      </c>
      <c r="AC17" s="162"/>
      <c r="AD17" s="162"/>
      <c r="AE17" s="162" t="str">
        <f t="shared" ref="AE17:AE21" si="5">IF(AB17="","",AB17+6)</f>
        <v/>
      </c>
    </row>
    <row r="18" spans="1:31" s="99" customFormat="1" ht="15" hidden="1" customHeight="1">
      <c r="A18" s="162" t="str">
        <f t="shared" si="0"/>
        <v/>
      </c>
      <c r="B18" s="162"/>
      <c r="C18" s="162"/>
      <c r="D18" s="162" t="str">
        <f t="shared" si="1"/>
        <v/>
      </c>
      <c r="E18" s="162"/>
      <c r="F18" s="6">
        <f>IF('1) 日本 - 中国'!A18="", "", '1) 日本 - 中国'!A18)</f>
        <v>35</v>
      </c>
      <c r="G18" s="164" t="str">
        <f>IF('1) 日本 - 中国'!B18="", "", '1) 日本 - 中国'!B18)</f>
        <v/>
      </c>
      <c r="H18" s="203" t="str">
        <f>IF('1) 日本 - 中国'!C18="", "", '1) 日本 - 中国'!C18)</f>
        <v/>
      </c>
      <c r="I18" s="97" t="s">
        <v>115</v>
      </c>
      <c r="J18" s="204" t="str">
        <f>IF('1) 日本 - 中国'!E18="", "", '1) 日本 - 中国'!E18)</f>
        <v/>
      </c>
      <c r="K18" s="166" t="s">
        <v>91</v>
      </c>
      <c r="L18" s="162"/>
      <c r="M18" s="162" t="str">
        <f>IF('1) 日本 - 中国'!H18="", "", '1) 日本 - 中国'!H18)</f>
        <v/>
      </c>
      <c r="N18" s="162"/>
      <c r="O18" s="162"/>
      <c r="P18" s="162"/>
      <c r="Q18" s="162" t="str">
        <f>IF('1) 日本 - 中国'!L18="", "", '1) 日本 - 中国'!L18)</f>
        <v/>
      </c>
      <c r="R18" s="162" t="str">
        <f>IF('1) 日本 - 中国'!M18="", "", '1) 日本 - 中国'!M18)</f>
        <v/>
      </c>
      <c r="S18" s="162" t="str">
        <f>IF('1) 日本 - 中国'!N18="", "", '1) 日本 - 中国'!N18)</f>
        <v/>
      </c>
      <c r="T18" s="162" t="str">
        <f>IF('1) 日本 - 中国'!O18="", "", '1) 日本 - 中国'!O18)</f>
        <v/>
      </c>
      <c r="U18" s="162" t="str">
        <f>IF('1) 日本 - 中国'!P18="", "", '1) 日本 - 中国'!P18)</f>
        <v/>
      </c>
      <c r="V18" s="162"/>
      <c r="W18" s="162"/>
      <c r="X18" s="162"/>
      <c r="Y18" s="162"/>
      <c r="Z18" s="185" t="str">
        <f>IF('1) 日本 - 中国'!U18="", "", '1) 日本 - 中国'!U18)</f>
        <v/>
      </c>
      <c r="AA18" s="162"/>
      <c r="AB18" s="162" t="str">
        <f t="shared" si="4"/>
        <v/>
      </c>
      <c r="AC18" s="162"/>
      <c r="AD18" s="162"/>
      <c r="AE18" s="162" t="str">
        <f t="shared" si="5"/>
        <v/>
      </c>
    </row>
    <row r="19" spans="1:31" s="99" customFormat="1" ht="15" hidden="1" customHeight="1">
      <c r="A19" s="162" t="str">
        <f t="shared" si="0"/>
        <v/>
      </c>
      <c r="B19" s="162"/>
      <c r="C19" s="162"/>
      <c r="D19" s="162" t="str">
        <f t="shared" si="1"/>
        <v/>
      </c>
      <c r="E19" s="162"/>
      <c r="F19" s="6">
        <f>IF('1) 日本 - 中国'!A19="", "", '1) 日本 - 中国'!A19)</f>
        <v>36</v>
      </c>
      <c r="G19" s="164" t="str">
        <f>IF('1) 日本 - 中国'!B19="", "", '1) 日本 - 中国'!B19)</f>
        <v/>
      </c>
      <c r="H19" s="203" t="str">
        <f>IF('1) 日本 - 中国'!C19="", "", '1) 日本 - 中国'!C19)</f>
        <v/>
      </c>
      <c r="I19" s="97" t="s">
        <v>115</v>
      </c>
      <c r="J19" s="204" t="str">
        <f>IF('1) 日本 - 中国'!E19="", "", '1) 日本 - 中国'!E19)</f>
        <v/>
      </c>
      <c r="K19" s="166" t="s">
        <v>91</v>
      </c>
      <c r="L19" s="162"/>
      <c r="M19" s="162" t="str">
        <f>IF('1) 日本 - 中国'!H19="", "", '1) 日本 - 中国'!H19)</f>
        <v/>
      </c>
      <c r="N19" s="162"/>
      <c r="O19" s="162"/>
      <c r="P19" s="162"/>
      <c r="Q19" s="162" t="str">
        <f>IF('1) 日本 - 中国'!L19="", "", '1) 日本 - 中国'!L19)</f>
        <v/>
      </c>
      <c r="R19" s="162" t="str">
        <f>IF('1) 日本 - 中国'!M19="", "", '1) 日本 - 中国'!M19)</f>
        <v/>
      </c>
      <c r="S19" s="162" t="str">
        <f>IF('1) 日本 - 中国'!N19="", "", '1) 日本 - 中国'!N19)</f>
        <v/>
      </c>
      <c r="T19" s="162" t="str">
        <f>IF('1) 日本 - 中国'!O19="", "", '1) 日本 - 中国'!O19)</f>
        <v/>
      </c>
      <c r="U19" s="162" t="str">
        <f>IF('1) 日本 - 中国'!P19="", "", '1) 日本 - 中国'!P19)</f>
        <v/>
      </c>
      <c r="V19" s="162"/>
      <c r="W19" s="162"/>
      <c r="X19" s="162"/>
      <c r="Y19" s="162"/>
      <c r="Z19" s="185" t="str">
        <f>IF('1) 日本 - 中国'!U19="", "", '1) 日本 - 中国'!U19)</f>
        <v/>
      </c>
      <c r="AA19" s="162"/>
      <c r="AB19" s="162" t="str">
        <f t="shared" si="4"/>
        <v/>
      </c>
      <c r="AC19" s="162"/>
      <c r="AD19" s="162"/>
      <c r="AE19" s="162" t="str">
        <f t="shared" si="5"/>
        <v/>
      </c>
    </row>
    <row r="20" spans="1:31" s="99" customFormat="1" ht="15" hidden="1" customHeight="1">
      <c r="A20" s="162" t="str">
        <f t="shared" ref="A20" si="6">IF(D20="","",D20-6)</f>
        <v/>
      </c>
      <c r="B20" s="162"/>
      <c r="C20" s="162"/>
      <c r="D20" s="162" t="str">
        <f t="shared" si="1"/>
        <v/>
      </c>
      <c r="E20" s="162"/>
      <c r="F20" s="6">
        <f>IF('1) 日本 - 中国'!A20="", "", '1) 日本 - 中国'!A20)</f>
        <v>37</v>
      </c>
      <c r="G20" s="164" t="str">
        <f>IF('1) 日本 - 中国'!B20="", "", '1) 日本 - 中国'!B20)</f>
        <v/>
      </c>
      <c r="H20" s="203" t="str">
        <f>IF('1) 日本 - 中国'!C20="", "", '1) 日本 - 中国'!C20)</f>
        <v/>
      </c>
      <c r="I20" s="97" t="s">
        <v>115</v>
      </c>
      <c r="J20" s="204" t="str">
        <f>IF('1) 日本 - 中国'!E20="", "", '1) 日本 - 中国'!E20)</f>
        <v/>
      </c>
      <c r="K20" s="166" t="s">
        <v>91</v>
      </c>
      <c r="L20" s="162"/>
      <c r="M20" s="162" t="str">
        <f>IF('1) 日本 - 中国'!H20="", "", '1) 日本 - 中国'!H20)</f>
        <v/>
      </c>
      <c r="N20" s="162"/>
      <c r="O20" s="162"/>
      <c r="P20" s="162"/>
      <c r="Q20" s="162" t="str">
        <f>IF('1) 日本 - 中国'!L20="", "", '1) 日本 - 中国'!L20)</f>
        <v/>
      </c>
      <c r="R20" s="162" t="str">
        <f>IF('1) 日本 - 中国'!M20="", "", '1) 日本 - 中国'!M20)</f>
        <v/>
      </c>
      <c r="S20" s="162" t="str">
        <f>IF('1) 日本 - 中国'!N20="", "", '1) 日本 - 中国'!N20)</f>
        <v/>
      </c>
      <c r="T20" s="162" t="str">
        <f>IF('1) 日本 - 中国'!O20="", "", '1) 日本 - 中国'!O20)</f>
        <v/>
      </c>
      <c r="U20" s="162" t="str">
        <f>IF('1) 日本 - 中国'!P20="", "", '1) 日本 - 中国'!P20)</f>
        <v/>
      </c>
      <c r="V20" s="162"/>
      <c r="W20" s="162"/>
      <c r="X20" s="162"/>
      <c r="Y20" s="162"/>
      <c r="Z20" s="185" t="str">
        <f>IF('1) 日本 - 中国'!U20="", "", '1) 日本 - 中国'!U20)</f>
        <v/>
      </c>
      <c r="AA20" s="162"/>
      <c r="AB20" s="162" t="str">
        <f t="shared" si="4"/>
        <v/>
      </c>
      <c r="AC20" s="162"/>
      <c r="AD20" s="162"/>
      <c r="AE20" s="162" t="str">
        <f t="shared" si="5"/>
        <v/>
      </c>
    </row>
    <row r="21" spans="1:31" s="99" customFormat="1" ht="15" hidden="1" customHeight="1">
      <c r="A21" s="174" t="str">
        <f>IF(D21="","",D21-6)</f>
        <v/>
      </c>
      <c r="B21" s="174"/>
      <c r="C21" s="174"/>
      <c r="D21" s="174" t="str">
        <f t="shared" si="1"/>
        <v/>
      </c>
      <c r="E21" s="174"/>
      <c r="F21" s="168">
        <f>IF('1) 日本 - 中国'!A21="", "", '1) 日本 - 中国'!A21)</f>
        <v>38</v>
      </c>
      <c r="G21" s="169" t="str">
        <f>IF('1) 日本 - 中国'!B21="", "", '1) 日本 - 中国'!B21)</f>
        <v/>
      </c>
      <c r="H21" s="205" t="str">
        <f>IF('1) 日本 - 中国'!C21="", "", '1) 日本 - 中国'!C21)</f>
        <v/>
      </c>
      <c r="I21" s="171" t="s">
        <v>115</v>
      </c>
      <c r="J21" s="208" t="str">
        <f>IF('1) 日本 - 中国'!E21="", "", '1) 日本 - 中国'!E21)</f>
        <v/>
      </c>
      <c r="K21" s="173" t="s">
        <v>91</v>
      </c>
      <c r="L21" s="174"/>
      <c r="M21" s="174" t="str">
        <f>IF('1) 日本 - 中国'!H21="", "", '1) 日本 - 中国'!H21)</f>
        <v/>
      </c>
      <c r="N21" s="174"/>
      <c r="O21" s="174"/>
      <c r="P21" s="174"/>
      <c r="Q21" s="174" t="str">
        <f>IF('1) 日本 - 中国'!L21="", "", '1) 日本 - 中国'!L21)</f>
        <v/>
      </c>
      <c r="R21" s="174" t="str">
        <f>IF('1) 日本 - 中国'!M21="", "", '1) 日本 - 中国'!M21)</f>
        <v/>
      </c>
      <c r="S21" s="174" t="str">
        <f>IF('1) 日本 - 中国'!N21="", "", '1) 日本 - 中国'!N21)</f>
        <v/>
      </c>
      <c r="T21" s="174" t="str">
        <f>IF('1) 日本 - 中国'!O21="", "", '1) 日本 - 中国'!O21)</f>
        <v/>
      </c>
      <c r="U21" s="174" t="str">
        <f>IF('1) 日本 - 中国'!P21="", "", '1) 日本 - 中国'!P21)</f>
        <v/>
      </c>
      <c r="V21" s="174"/>
      <c r="W21" s="174"/>
      <c r="X21" s="174"/>
      <c r="Y21" s="174"/>
      <c r="Z21" s="186" t="str">
        <f>IF('1) 日本 - 中国'!U21="", "", '1) 日本 - 中国'!U21)</f>
        <v/>
      </c>
      <c r="AA21" s="174"/>
      <c r="AB21" s="174" t="str">
        <f t="shared" si="4"/>
        <v/>
      </c>
      <c r="AC21" s="174"/>
      <c r="AD21" s="174"/>
      <c r="AE21" s="174" t="str">
        <f t="shared" si="5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30" t="str">
        <f>A7</f>
        <v>日本 - 上海 - ホーチミン</v>
      </c>
      <c r="F24" s="130" t="s">
        <v>127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321" t="s">
        <v>6</v>
      </c>
      <c r="G25" s="301" t="s">
        <v>7</v>
      </c>
      <c r="H25" s="301" t="s">
        <v>8</v>
      </c>
      <c r="I25" s="310"/>
      <c r="J25" s="310"/>
      <c r="K25" s="311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321"/>
      <c r="G26" s="302"/>
      <c r="H26" s="302" t="s">
        <v>111</v>
      </c>
      <c r="I26" s="343"/>
      <c r="J26" s="314" t="s">
        <v>112</v>
      </c>
      <c r="K26" s="313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31" customFormat="1" ht="15" customHeight="1">
      <c r="A27" s="133">
        <f t="shared" ref="A27:A38" si="7">IF(D27="","",D27-6)</f>
        <v>45822</v>
      </c>
      <c r="B27" s="178"/>
      <c r="C27" s="178"/>
      <c r="D27" s="133">
        <f t="shared" ref="D27:D38" si="8">IF(M27="","",M27-8)</f>
        <v>45828</v>
      </c>
      <c r="E27" s="178"/>
      <c r="F27" s="176">
        <f>IF('1) 日本 - 中国'!A27="", "", '1) 日本 - 中国'!A27)</f>
        <v>27</v>
      </c>
      <c r="G27" s="177" t="str">
        <f>IF('1) 日本 - 中国'!B27="", "", '1) 日本 - 中国'!B27)</f>
        <v>ATLANTIC BRIDGE</v>
      </c>
      <c r="H27" s="201">
        <f>IF('1) 日本 - 中国'!C27="", "", '1) 日本 - 中国'!C27)</f>
        <v>2526</v>
      </c>
      <c r="I27" s="97" t="s">
        <v>82</v>
      </c>
      <c r="J27" s="202">
        <f>IF('1) 日本 - 中国'!E27="", "", '1) 日本 - 中国'!E27)</f>
        <v>2526</v>
      </c>
      <c r="K27" s="166" t="s">
        <v>91</v>
      </c>
      <c r="L27" s="178"/>
      <c r="M27" s="133">
        <f>IF('1) 日本 - 中国'!H27="", "", '1) 日本 - 中国'!H27)</f>
        <v>45836</v>
      </c>
      <c r="N27" s="189"/>
      <c r="O27" s="133"/>
      <c r="P27" s="133"/>
      <c r="Q27" s="133">
        <f>IF('1) 日本 - 中国'!L27="", "", '1) 日本 - 中国'!L27)</f>
        <v>45839</v>
      </c>
      <c r="R27" s="189">
        <f>IF('1) 日本 - 中国'!M27="", "", '1) 日本 - 中国'!M27)</f>
        <v>45839</v>
      </c>
      <c r="S27" s="133">
        <f>IF('1) 日本 - 中国'!N27="", "", '1) 日本 - 中国'!N27)</f>
        <v>45839</v>
      </c>
      <c r="T27" s="189">
        <f>IF('1) 日本 - 中国'!O27="", "", '1) 日本 - 中国'!O27)</f>
        <v>45840</v>
      </c>
      <c r="U27" s="133">
        <f>IF('1) 日本 - 中国'!P27="", "", '1) 日本 - 中国'!P27)</f>
        <v>45840</v>
      </c>
      <c r="V27" s="133"/>
      <c r="W27" s="133"/>
      <c r="X27" s="190"/>
      <c r="Y27" s="190"/>
      <c r="Z27" s="133">
        <f>IF('1) 日本 - 中国'!U27="", "", '1) 日本 - 中国'!U27)</f>
        <v>45843</v>
      </c>
      <c r="AA27" s="190"/>
      <c r="AB27" s="133">
        <f t="shared" ref="AB27:AB38" si="9">IF(Z27="","",Z27+7)</f>
        <v>45850</v>
      </c>
      <c r="AC27" s="178"/>
      <c r="AD27" s="178"/>
      <c r="AE27" s="133">
        <f t="shared" ref="AE27:AE38" si="10">IF(AB27="","",AB27+6)</f>
        <v>45856</v>
      </c>
    </row>
    <row r="28" spans="1:31" s="31" customFormat="1" ht="15" customHeight="1">
      <c r="A28" s="241">
        <f t="shared" si="7"/>
        <v>45829</v>
      </c>
      <c r="B28" s="264"/>
      <c r="C28" s="264"/>
      <c r="D28" s="241">
        <f t="shared" si="8"/>
        <v>45835</v>
      </c>
      <c r="E28" s="264"/>
      <c r="F28" s="240">
        <f>IF('1) 日本 - 中国'!A28="", "", '1) 日本 - 中国'!A28)</f>
        <v>28</v>
      </c>
      <c r="G28" s="226" t="str">
        <f>IF('1) 日本 - 中国'!B28="", "", '1) 日本 - 中国'!B28)</f>
        <v>ATLANTIC BRIDGE</v>
      </c>
      <c r="H28" s="275">
        <f>IF('1) 日本 - 中国'!C28="", "", '1) 日本 - 中国'!C28)</f>
        <v>2527</v>
      </c>
      <c r="I28" s="260" t="s">
        <v>82</v>
      </c>
      <c r="J28" s="276">
        <f>IF('1) 日本 - 中国'!E28="", "", '1) 日本 - 中国'!E28)</f>
        <v>2527</v>
      </c>
      <c r="K28" s="230" t="s">
        <v>91</v>
      </c>
      <c r="L28" s="241"/>
      <c r="M28" s="241">
        <f>IF('1) 日本 - 中国'!H28="", "", '1) 日本 - 中国'!H28)</f>
        <v>45843</v>
      </c>
      <c r="N28" s="264"/>
      <c r="O28" s="241"/>
      <c r="P28" s="241"/>
      <c r="Q28" s="241">
        <f>IF('1) 日本 - 中国'!L28="", "", '1) 日本 - 中国'!L28)</f>
        <v>45846</v>
      </c>
      <c r="R28" s="265">
        <f>IF('1) 日本 - 中国'!M28="", "", '1) 日本 - 中国'!M28)</f>
        <v>45846</v>
      </c>
      <c r="S28" s="241">
        <f>IF('1) 日本 - 中国'!N28="", "", '1) 日本 - 中国'!N28)</f>
        <v>45846</v>
      </c>
      <c r="T28" s="266">
        <f>IF('1) 日本 - 中国'!O28="", "", '1) 日本 - 中国'!O28)</f>
        <v>45847</v>
      </c>
      <c r="U28" s="241">
        <f>IF('1) 日本 - 中国'!P28="", "", '1) 日本 - 中国'!P28)</f>
        <v>45847</v>
      </c>
      <c r="V28" s="241"/>
      <c r="W28" s="241"/>
      <c r="X28" s="266"/>
      <c r="Y28" s="266"/>
      <c r="Z28" s="241">
        <f>IF('1) 日本 - 中国'!U28="", "", '1) 日本 - 中国'!U28)</f>
        <v>45850</v>
      </c>
      <c r="AA28" s="266"/>
      <c r="AB28" s="241">
        <f t="shared" si="9"/>
        <v>45857</v>
      </c>
      <c r="AC28" s="264"/>
      <c r="AD28" s="264"/>
      <c r="AE28" s="241">
        <f t="shared" si="10"/>
        <v>45863</v>
      </c>
    </row>
    <row r="29" spans="1:31" s="31" customFormat="1" ht="15" customHeight="1">
      <c r="A29" s="162">
        <f t="shared" si="7"/>
        <v>45836</v>
      </c>
      <c r="B29" s="191"/>
      <c r="C29" s="191"/>
      <c r="D29" s="162">
        <f t="shared" si="8"/>
        <v>45842</v>
      </c>
      <c r="E29" s="191"/>
      <c r="F29" s="163">
        <f>IF('1) 日本 - 中国'!A29="", "", '1) 日本 - 中国'!A29)</f>
        <v>29</v>
      </c>
      <c r="G29" s="164" t="str">
        <f>IF('1) 日本 - 中国'!B29="", "", '1) 日本 - 中国'!B29)</f>
        <v>ATLANTIC BRIDGE</v>
      </c>
      <c r="H29" s="203">
        <f>IF('1) 日本 - 中国'!C29="", "", '1) 日本 - 中国'!C29)</f>
        <v>2528</v>
      </c>
      <c r="I29" s="97" t="s">
        <v>82</v>
      </c>
      <c r="J29" s="204">
        <f>IF('1) 日本 - 中国'!E29="", "", '1) 日本 - 中国'!E29)</f>
        <v>2528</v>
      </c>
      <c r="K29" s="166" t="s">
        <v>91</v>
      </c>
      <c r="L29" s="191"/>
      <c r="M29" s="162">
        <f>IF('1) 日本 - 中国'!H29="", "", '1) 日本 - 中国'!H29)</f>
        <v>45850</v>
      </c>
      <c r="N29" s="7"/>
      <c r="O29" s="162"/>
      <c r="P29" s="162"/>
      <c r="Q29" s="162">
        <f>IF('1) 日本 - 中国'!L29="", "", '1) 日本 - 中国'!L29)</f>
        <v>45853</v>
      </c>
      <c r="R29" s="7">
        <f>IF('1) 日本 - 中国'!M29="", "", '1) 日本 - 中国'!M29)</f>
        <v>45853</v>
      </c>
      <c r="S29" s="162">
        <f>IF('1) 日本 - 中国'!N29="", "", '1) 日本 - 中国'!N29)</f>
        <v>45853</v>
      </c>
      <c r="T29" s="7">
        <f>IF('1) 日本 - 中国'!O29="", "", '1) 日本 - 中国'!O29)</f>
        <v>45854</v>
      </c>
      <c r="U29" s="162">
        <f>IF('1) 日本 - 中国'!P29="", "", '1) 日本 - 中国'!P29)</f>
        <v>45854</v>
      </c>
      <c r="V29" s="162"/>
      <c r="W29" s="162"/>
      <c r="X29" s="162"/>
      <c r="Y29" s="162"/>
      <c r="Z29" s="162">
        <f>IF('1) 日本 - 中国'!U29="", "", '1) 日本 - 中国'!U29)</f>
        <v>45857</v>
      </c>
      <c r="AA29" s="162"/>
      <c r="AB29" s="162">
        <f t="shared" si="9"/>
        <v>45864</v>
      </c>
      <c r="AC29" s="191"/>
      <c r="AD29" s="191"/>
      <c r="AE29" s="162">
        <f t="shared" si="10"/>
        <v>45870</v>
      </c>
    </row>
    <row r="30" spans="1:31" s="31" customFormat="1" ht="15" customHeight="1">
      <c r="A30" s="241">
        <f t="shared" si="7"/>
        <v>45843</v>
      </c>
      <c r="B30" s="241"/>
      <c r="C30" s="241"/>
      <c r="D30" s="241">
        <f t="shared" si="8"/>
        <v>45849</v>
      </c>
      <c r="E30" s="241"/>
      <c r="F30" s="240">
        <f>IF('1) 日本 - 中国'!A30="", "", '1) 日本 - 中国'!A30)</f>
        <v>30</v>
      </c>
      <c r="G30" s="226" t="str">
        <f>IF('1) 日本 - 中国'!B30="", "", '1) 日本 - 中国'!B30)</f>
        <v>ATLANTIC BRIDGE</v>
      </c>
      <c r="H30" s="275">
        <f>IF('1) 日本 - 中国'!C30="", "", '1) 日本 - 中国'!C30)</f>
        <v>2529</v>
      </c>
      <c r="I30" s="260" t="s">
        <v>82</v>
      </c>
      <c r="J30" s="276">
        <f>IF('1) 日本 - 中国'!E30="", "", '1) 日本 - 中国'!E30)</f>
        <v>2529</v>
      </c>
      <c r="K30" s="230" t="s">
        <v>91</v>
      </c>
      <c r="L30" s="241"/>
      <c r="M30" s="241">
        <f>IF('1) 日本 - 中国'!H30="", "", '1) 日本 - 中国'!H30)</f>
        <v>45857</v>
      </c>
      <c r="N30" s="264"/>
      <c r="O30" s="241"/>
      <c r="P30" s="241"/>
      <c r="Q30" s="241">
        <f>IF('1) 日本 - 中国'!L30="", "", '1) 日本 - 中国'!L30)</f>
        <v>45860</v>
      </c>
      <c r="R30" s="265">
        <f>IF('1) 日本 - 中国'!M30="", "", '1) 日本 - 中国'!M30)</f>
        <v>45860</v>
      </c>
      <c r="S30" s="241">
        <f>IF('1) 日本 - 中国'!N30="", "", '1) 日本 - 中国'!N30)</f>
        <v>45860</v>
      </c>
      <c r="T30" s="265">
        <f>IF('1) 日本 - 中国'!O30="", "", '1) 日本 - 中国'!O30)</f>
        <v>45861</v>
      </c>
      <c r="U30" s="241">
        <f>IF('1) 日本 - 中国'!P30="", "", '1) 日本 - 中国'!P30)</f>
        <v>45861</v>
      </c>
      <c r="V30" s="241"/>
      <c r="W30" s="241"/>
      <c r="X30" s="241"/>
      <c r="Y30" s="241"/>
      <c r="Z30" s="241">
        <f>IF('1) 日本 - 中国'!U30="", "", '1) 日本 - 中国'!U30)</f>
        <v>45864</v>
      </c>
      <c r="AA30" s="241"/>
      <c r="AB30" s="241">
        <f t="shared" si="9"/>
        <v>45871</v>
      </c>
      <c r="AC30" s="241"/>
      <c r="AD30" s="241"/>
      <c r="AE30" s="241">
        <f t="shared" si="10"/>
        <v>45877</v>
      </c>
    </row>
    <row r="31" spans="1:31" s="31" customFormat="1" ht="15" customHeight="1">
      <c r="A31" s="191">
        <f t="shared" si="7"/>
        <v>45850</v>
      </c>
      <c r="B31" s="191"/>
      <c r="C31" s="191"/>
      <c r="D31" s="191">
        <f t="shared" si="8"/>
        <v>45856</v>
      </c>
      <c r="E31" s="191"/>
      <c r="F31" s="6">
        <f>IF('1) 日本 - 中国'!A31="", "", '1) 日本 - 中国'!A31)</f>
        <v>31</v>
      </c>
      <c r="G31" s="164" t="str">
        <f>IF('1) 日本 - 中国'!B31="", "", '1) 日本 - 中国'!B31)</f>
        <v>ATLANTIC BRIDGE</v>
      </c>
      <c r="H31" s="203">
        <f>IF('1) 日本 - 中国'!C31="", "", '1) 日本 - 中国'!C31)</f>
        <v>2530</v>
      </c>
      <c r="I31" s="97" t="s">
        <v>82</v>
      </c>
      <c r="J31" s="204">
        <f>IF('1) 日本 - 中国'!E31="", "", '1) 日本 - 中国'!E31)</f>
        <v>2530</v>
      </c>
      <c r="K31" s="166" t="s">
        <v>91</v>
      </c>
      <c r="L31" s="191"/>
      <c r="M31" s="162">
        <f>IF('1) 日本 - 中国'!H31="", "", '1) 日本 - 中国'!H31)</f>
        <v>45864</v>
      </c>
      <c r="N31" s="8"/>
      <c r="O31" s="193"/>
      <c r="P31" s="193"/>
      <c r="Q31" s="162">
        <f>IF('1) 日本 - 中国'!L31="", "", '1) 日本 - 中国'!L31)</f>
        <v>45867</v>
      </c>
      <c r="R31" s="7">
        <f>IF('1) 日本 - 中国'!M31="", "", '1) 日本 - 中国'!M31)</f>
        <v>45867</v>
      </c>
      <c r="S31" s="162">
        <f>IF('1) 日本 - 中国'!N31="", "", '1) 日本 - 中国'!N31)</f>
        <v>45867</v>
      </c>
      <c r="T31" s="7">
        <f>IF('1) 日本 - 中国'!O31="", "", '1) 日本 - 中国'!O31)</f>
        <v>45868</v>
      </c>
      <c r="U31" s="162">
        <f>IF('1) 日本 - 中国'!P31="", "", '1) 日本 - 中国'!P31)</f>
        <v>45868</v>
      </c>
      <c r="V31" s="162"/>
      <c r="W31" s="162"/>
      <c r="X31" s="192"/>
      <c r="Y31" s="192"/>
      <c r="Z31" s="192">
        <f>IF('1) 日本 - 中国'!U31="", "", '1) 日本 - 中国'!U31)</f>
        <v>45871</v>
      </c>
      <c r="AA31" s="192"/>
      <c r="AB31" s="191">
        <f t="shared" si="9"/>
        <v>45878</v>
      </c>
      <c r="AC31" s="191"/>
      <c r="AD31" s="191"/>
      <c r="AE31" s="162">
        <f t="shared" si="10"/>
        <v>45884</v>
      </c>
    </row>
    <row r="32" spans="1:31" s="31" customFormat="1" ht="15" customHeight="1">
      <c r="A32" s="269">
        <f t="shared" si="7"/>
        <v>45857</v>
      </c>
      <c r="B32" s="269"/>
      <c r="C32" s="269"/>
      <c r="D32" s="269">
        <f t="shared" si="8"/>
        <v>45863</v>
      </c>
      <c r="E32" s="269"/>
      <c r="F32" s="78">
        <f>IF('1) 日本 - 中国'!A32="", "", '1) 日本 - 中国'!A32)</f>
        <v>32</v>
      </c>
      <c r="G32" s="242" t="str">
        <f>IF('1) 日本 - 中国'!B32="", "", '1) 日本 - 中国'!B32)</f>
        <v>ATLANTIC BRIDGE</v>
      </c>
      <c r="H32" s="277">
        <f>IF('1) 日本 - 中国'!C32="", "", '1) 日本 - 中国'!C32)</f>
        <v>2531</v>
      </c>
      <c r="I32" s="262" t="s">
        <v>82</v>
      </c>
      <c r="J32" s="278">
        <f>IF('1) 日本 - 中国'!E32="", "", '1) 日本 - 中国'!E32)</f>
        <v>2531</v>
      </c>
      <c r="K32" s="246" t="s">
        <v>91</v>
      </c>
      <c r="L32" s="269"/>
      <c r="M32" s="270">
        <f>IF('1) 日本 - 中国'!H32="", "", '1) 日本 - 中国'!H32)</f>
        <v>45871</v>
      </c>
      <c r="N32" s="271"/>
      <c r="O32" s="272"/>
      <c r="P32" s="272"/>
      <c r="Q32" s="270">
        <f>IF('1) 日本 - 中国'!L32="", "", '1) 日本 - 中国'!L32)</f>
        <v>45874</v>
      </c>
      <c r="R32" s="273">
        <f>IF('1) 日本 - 中国'!M32="", "", '1) 日本 - 中国'!M32)</f>
        <v>45874</v>
      </c>
      <c r="S32" s="270">
        <f>IF('1) 日本 - 中国'!N32="", "", '1) 日本 - 中国'!N32)</f>
        <v>45874</v>
      </c>
      <c r="T32" s="273">
        <f>IF('1) 日本 - 中国'!O32="", "", '1) 日本 - 中国'!O32)</f>
        <v>45875</v>
      </c>
      <c r="U32" s="270">
        <f>IF('1) 日本 - 中国'!P32="", "", '1) 日本 - 中国'!P32)</f>
        <v>45875</v>
      </c>
      <c r="V32" s="270"/>
      <c r="W32" s="270"/>
      <c r="X32" s="274"/>
      <c r="Y32" s="274"/>
      <c r="Z32" s="274">
        <f>IF('1) 日本 - 中国'!U32="", "", '1) 日本 - 中国'!U32)</f>
        <v>45878</v>
      </c>
      <c r="AA32" s="274"/>
      <c r="AB32" s="269">
        <f t="shared" si="9"/>
        <v>45885</v>
      </c>
      <c r="AC32" s="269"/>
      <c r="AD32" s="269"/>
      <c r="AE32" s="270">
        <f t="shared" si="10"/>
        <v>45891</v>
      </c>
    </row>
    <row r="33" spans="1:31" s="99" customFormat="1" ht="15" hidden="1" customHeight="1">
      <c r="A33" s="191" t="str">
        <f t="shared" si="7"/>
        <v/>
      </c>
      <c r="B33" s="191"/>
      <c r="C33" s="191"/>
      <c r="D33" s="191" t="str">
        <f t="shared" si="8"/>
        <v/>
      </c>
      <c r="E33" s="191"/>
      <c r="F33" s="163">
        <f>IF('1) 日本 - 中国'!A33="", "", '1) 日本 - 中国'!A33)</f>
        <v>33</v>
      </c>
      <c r="G33" s="164" t="str">
        <f>IF('1) 日本 - 中国'!B33="", "", '1) 日本 - 中国'!B33)</f>
        <v/>
      </c>
      <c r="H33" s="203" t="str">
        <f>IF('1) 日本 - 中国'!C33="", "", '1) 日本 - 中国'!C33)</f>
        <v/>
      </c>
      <c r="I33" s="97" t="s">
        <v>82</v>
      </c>
      <c r="J33" s="204" t="str">
        <f>IF('1) 日本 - 中国'!E33="", "", '1) 日本 - 中国'!E33)</f>
        <v/>
      </c>
      <c r="K33" s="166" t="s">
        <v>91</v>
      </c>
      <c r="L33" s="191"/>
      <c r="M33" s="162" t="str">
        <f>IF('1) 日本 - 中国'!H33="", "", '1) 日本 - 中国'!H33)</f>
        <v/>
      </c>
      <c r="N33" s="8"/>
      <c r="O33" s="193"/>
      <c r="P33" s="193"/>
      <c r="Q33" s="162" t="str">
        <f>IF('1) 日本 - 中国'!L33="", "", '1) 日本 - 中国'!L33)</f>
        <v/>
      </c>
      <c r="R33" s="7" t="str">
        <f>IF('1) 日本 - 中国'!M33="", "", '1) 日本 - 中国'!M33)</f>
        <v/>
      </c>
      <c r="S33" s="162" t="str">
        <f>IF('1) 日本 - 中国'!N33="", "", '1) 日本 - 中国'!N33)</f>
        <v/>
      </c>
      <c r="T33" s="7" t="str">
        <f>IF('1) 日本 - 中国'!O33="", "", '1) 日本 - 中国'!O33)</f>
        <v/>
      </c>
      <c r="U33" s="162" t="str">
        <f>IF('1) 日本 - 中国'!P33="", "", '1) 日本 - 中国'!P33)</f>
        <v/>
      </c>
      <c r="V33" s="162"/>
      <c r="W33" s="162"/>
      <c r="X33" s="192"/>
      <c r="Y33" s="192"/>
      <c r="Z33" s="192" t="str">
        <f>IF('1) 日本 - 中国'!U33="", "", '1) 日本 - 中国'!U33)</f>
        <v/>
      </c>
      <c r="AA33" s="192"/>
      <c r="AB33" s="191" t="str">
        <f t="shared" si="9"/>
        <v/>
      </c>
      <c r="AC33" s="191"/>
      <c r="AD33" s="191"/>
      <c r="AE33" s="162" t="str">
        <f t="shared" si="10"/>
        <v/>
      </c>
    </row>
    <row r="34" spans="1:31" s="99" customFormat="1" ht="15" hidden="1" customHeight="1">
      <c r="A34" s="191" t="str">
        <f t="shared" si="7"/>
        <v/>
      </c>
      <c r="B34" s="191"/>
      <c r="C34" s="191"/>
      <c r="D34" s="191" t="str">
        <f t="shared" si="8"/>
        <v/>
      </c>
      <c r="E34" s="191"/>
      <c r="F34" s="163">
        <f>IF('1) 日本 - 中国'!A34="", "", '1) 日本 - 中国'!A34)</f>
        <v>34</v>
      </c>
      <c r="G34" s="164" t="str">
        <f>IF('1) 日本 - 中国'!B34="", "", '1) 日本 - 中国'!B34)</f>
        <v/>
      </c>
      <c r="H34" s="203" t="str">
        <f>IF('1) 日本 - 中国'!C34="", "", '1) 日本 - 中国'!C34)</f>
        <v/>
      </c>
      <c r="I34" s="97" t="s">
        <v>82</v>
      </c>
      <c r="J34" s="204" t="str">
        <f>IF('1) 日本 - 中国'!E34="", "", '1) 日本 - 中国'!E34)</f>
        <v/>
      </c>
      <c r="K34" s="166" t="s">
        <v>91</v>
      </c>
      <c r="L34" s="191"/>
      <c r="M34" s="162" t="str">
        <f>IF('1) 日本 - 中国'!H34="", "", '1) 日本 - 中国'!H34)</f>
        <v/>
      </c>
      <c r="N34" s="8"/>
      <c r="O34" s="193"/>
      <c r="P34" s="162"/>
      <c r="Q34" s="162" t="str">
        <f>IF('1) 日本 - 中国'!L34="", "", '1) 日本 - 中国'!L34)</f>
        <v/>
      </c>
      <c r="R34" s="7" t="str">
        <f>IF('1) 日本 - 中国'!M34="", "", '1) 日本 - 中国'!M34)</f>
        <v/>
      </c>
      <c r="S34" s="162" t="str">
        <f>IF('1) 日本 - 中国'!N34="", "", '1) 日本 - 中国'!N34)</f>
        <v/>
      </c>
      <c r="T34" s="7" t="str">
        <f>IF('1) 日本 - 中国'!O34="", "", '1) 日本 - 中国'!O34)</f>
        <v/>
      </c>
      <c r="U34" s="162" t="str">
        <f>IF('1) 日本 - 中国'!P34="", "", '1) 日本 - 中国'!P34)</f>
        <v/>
      </c>
      <c r="V34" s="162"/>
      <c r="W34" s="162"/>
      <c r="X34" s="162"/>
      <c r="Y34" s="162"/>
      <c r="Z34" s="162" t="str">
        <f>IF('1) 日本 - 中国'!U34="", "", '1) 日本 - 中国'!U34)</f>
        <v/>
      </c>
      <c r="AA34" s="192"/>
      <c r="AB34" s="191" t="str">
        <f t="shared" si="9"/>
        <v/>
      </c>
      <c r="AC34" s="191"/>
      <c r="AD34" s="191"/>
      <c r="AE34" s="162" t="str">
        <f t="shared" si="10"/>
        <v/>
      </c>
    </row>
    <row r="35" spans="1:31" s="99" customFormat="1" ht="15" hidden="1" customHeight="1">
      <c r="A35" s="191" t="str">
        <f t="shared" si="7"/>
        <v/>
      </c>
      <c r="B35" s="191"/>
      <c r="C35" s="191"/>
      <c r="D35" s="191" t="str">
        <f t="shared" si="8"/>
        <v/>
      </c>
      <c r="E35" s="191"/>
      <c r="F35" s="6">
        <f>IF('1) 日本 - 中国'!A35="", "", '1) 日本 - 中国'!A35)</f>
        <v>35</v>
      </c>
      <c r="G35" s="164" t="str">
        <f>IF('1) 日本 - 中国'!B35="", "", '1) 日本 - 中国'!B35)</f>
        <v/>
      </c>
      <c r="H35" s="203" t="str">
        <f>IF('1) 日本 - 中国'!C35="", "", '1) 日本 - 中国'!C35)</f>
        <v/>
      </c>
      <c r="I35" s="97" t="s">
        <v>82</v>
      </c>
      <c r="J35" s="204" t="str">
        <f>IF('1) 日本 - 中国'!E35="", "", '1) 日本 - 中国'!E35)</f>
        <v/>
      </c>
      <c r="K35" s="166" t="s">
        <v>91</v>
      </c>
      <c r="L35" s="191"/>
      <c r="M35" s="162" t="str">
        <f>IF('1) 日本 - 中国'!H35="", "", '1) 日本 - 中国'!H35)</f>
        <v/>
      </c>
      <c r="N35" s="8"/>
      <c r="O35" s="193"/>
      <c r="P35" s="162"/>
      <c r="Q35" s="162" t="str">
        <f>IF('1) 日本 - 中国'!L35="", "", '1) 日本 - 中国'!L35)</f>
        <v/>
      </c>
      <c r="R35" s="7" t="str">
        <f>IF('1) 日本 - 中国'!M35="", "", '1) 日本 - 中国'!M35)</f>
        <v/>
      </c>
      <c r="S35" s="162" t="str">
        <f>IF('1) 日本 - 中国'!N35="", "", '1) 日本 - 中国'!N35)</f>
        <v/>
      </c>
      <c r="T35" s="7" t="str">
        <f>IF('1) 日本 - 中国'!O35="", "", '1) 日本 - 中国'!O35)</f>
        <v/>
      </c>
      <c r="U35" s="162" t="str">
        <f>IF('1) 日本 - 中国'!P35="", "", '1) 日本 - 中国'!P35)</f>
        <v/>
      </c>
      <c r="V35" s="162"/>
      <c r="W35" s="162"/>
      <c r="X35" s="192"/>
      <c r="Y35" s="192"/>
      <c r="Z35" s="192" t="str">
        <f>IF('1) 日本 - 中国'!U35="", "", '1) 日本 - 中国'!U35)</f>
        <v/>
      </c>
      <c r="AA35" s="162"/>
      <c r="AB35" s="191" t="str">
        <f t="shared" si="9"/>
        <v/>
      </c>
      <c r="AC35" s="191"/>
      <c r="AD35" s="191"/>
      <c r="AE35" s="162" t="str">
        <f t="shared" si="10"/>
        <v/>
      </c>
    </row>
    <row r="36" spans="1:31" s="99" customFormat="1" ht="15" hidden="1" customHeight="1">
      <c r="A36" s="162" t="str">
        <f t="shared" si="7"/>
        <v/>
      </c>
      <c r="B36" s="162"/>
      <c r="C36" s="162"/>
      <c r="D36" s="162" t="str">
        <f t="shared" si="8"/>
        <v/>
      </c>
      <c r="E36" s="162"/>
      <c r="F36" s="163">
        <f>IF('1) 日本 - 中国'!A36="", "", '1) 日本 - 中国'!A36)</f>
        <v>36</v>
      </c>
      <c r="G36" s="164" t="str">
        <f>IF('1) 日本 - 中国'!B36="", "", '1) 日本 - 中国'!B36)</f>
        <v/>
      </c>
      <c r="H36" s="203" t="str">
        <f>IF('1) 日本 - 中国'!C36="", "", '1) 日本 - 中国'!C36)</f>
        <v/>
      </c>
      <c r="I36" s="97" t="s">
        <v>82</v>
      </c>
      <c r="J36" s="204" t="str">
        <f>IF('1) 日本 - 中国'!E36="", "", '1) 日本 - 中国'!E36)</f>
        <v/>
      </c>
      <c r="K36" s="166" t="s">
        <v>91</v>
      </c>
      <c r="L36" s="191"/>
      <c r="M36" s="162" t="str">
        <f>IF('1) 日本 - 中国'!H36="", "", '1) 日本 - 中国'!H36)</f>
        <v/>
      </c>
      <c r="N36" s="8"/>
      <c r="O36" s="193"/>
      <c r="P36" s="162"/>
      <c r="Q36" s="162" t="str">
        <f>IF('1) 日本 - 中国'!L36="", "", '1) 日本 - 中国'!L36)</f>
        <v/>
      </c>
      <c r="R36" s="7" t="str">
        <f>IF('1) 日本 - 中国'!M36="", "", '1) 日本 - 中国'!M36)</f>
        <v/>
      </c>
      <c r="S36" s="162" t="str">
        <f>IF('1) 日本 - 中国'!N36="", "", '1) 日本 - 中国'!N36)</f>
        <v/>
      </c>
      <c r="T36" s="7" t="str">
        <f>IF('1) 日本 - 中国'!O36="", "", '1) 日本 - 中国'!O36)</f>
        <v/>
      </c>
      <c r="U36" s="162" t="str">
        <f>IF('1) 日本 - 中国'!P36="", "", '1) 日本 - 中国'!P36)</f>
        <v/>
      </c>
      <c r="V36" s="162"/>
      <c r="W36" s="162"/>
      <c r="X36" s="162"/>
      <c r="Y36" s="162"/>
      <c r="Z36" s="162" t="str">
        <f>IF('1) 日本 - 中国'!U36="", "", '1) 日本 - 中国'!U36)</f>
        <v/>
      </c>
      <c r="AA36" s="162"/>
      <c r="AB36" s="162" t="str">
        <f t="shared" si="9"/>
        <v/>
      </c>
      <c r="AC36" s="162"/>
      <c r="AD36" s="162"/>
      <c r="AE36" s="162" t="str">
        <f t="shared" si="10"/>
        <v/>
      </c>
    </row>
    <row r="37" spans="1:31" s="99" customFormat="1" ht="15" hidden="1" customHeight="1">
      <c r="A37" s="191" t="str">
        <f t="shared" si="7"/>
        <v/>
      </c>
      <c r="B37" s="191"/>
      <c r="C37" s="191"/>
      <c r="D37" s="191" t="str">
        <f t="shared" si="8"/>
        <v/>
      </c>
      <c r="E37" s="191"/>
      <c r="F37" s="163">
        <f>IF('1) 日本 - 中国'!A37="", "", '1) 日本 - 中国'!A37)</f>
        <v>37</v>
      </c>
      <c r="G37" s="164" t="str">
        <f>IF('1) 日本 - 中国'!B37="", "", '1) 日本 - 中国'!B37)</f>
        <v/>
      </c>
      <c r="H37" s="203" t="str">
        <f>IF('1) 日本 - 中国'!C37="", "", '1) 日本 - 中国'!C37)</f>
        <v/>
      </c>
      <c r="I37" s="97" t="s">
        <v>82</v>
      </c>
      <c r="J37" s="204" t="str">
        <f>IF('1) 日本 - 中国'!E37="", "", '1) 日本 - 中国'!E37)</f>
        <v/>
      </c>
      <c r="K37" s="166" t="s">
        <v>91</v>
      </c>
      <c r="L37" s="191"/>
      <c r="M37" s="162" t="str">
        <f>IF('1) 日本 - 中国'!H37="", "", '1) 日本 - 中国'!H37)</f>
        <v/>
      </c>
      <c r="N37" s="8"/>
      <c r="O37" s="193"/>
      <c r="P37" s="162"/>
      <c r="Q37" s="162" t="str">
        <f>IF('1) 日本 - 中国'!L37="", "", '1) 日本 - 中国'!L37)</f>
        <v/>
      </c>
      <c r="R37" s="7" t="str">
        <f>IF('1) 日本 - 中国'!M37="", "", '1) 日本 - 中国'!M37)</f>
        <v/>
      </c>
      <c r="S37" s="162" t="str">
        <f>IF('1) 日本 - 中国'!N37="", "", '1) 日本 - 中国'!N37)</f>
        <v/>
      </c>
      <c r="T37" s="7" t="str">
        <f>IF('1) 日本 - 中国'!O37="", "", '1) 日本 - 中国'!O37)</f>
        <v/>
      </c>
      <c r="U37" s="162" t="str">
        <f>IF('1) 日本 - 中国'!P37="", "", '1) 日本 - 中国'!P37)</f>
        <v/>
      </c>
      <c r="V37" s="162"/>
      <c r="W37" s="162"/>
      <c r="X37" s="162"/>
      <c r="Y37" s="162"/>
      <c r="Z37" s="162" t="str">
        <f>IF('1) 日本 - 中国'!U37="", "", '1) 日本 - 中国'!U37)</f>
        <v/>
      </c>
      <c r="AA37" s="192"/>
      <c r="AB37" s="191" t="str">
        <f t="shared" si="9"/>
        <v/>
      </c>
      <c r="AC37" s="191"/>
      <c r="AD37" s="191"/>
      <c r="AE37" s="162" t="str">
        <f t="shared" si="10"/>
        <v/>
      </c>
    </row>
    <row r="38" spans="1:31" s="99" customFormat="1" ht="15" hidden="1" customHeight="1">
      <c r="A38" s="197" t="str">
        <f t="shared" si="7"/>
        <v/>
      </c>
      <c r="B38" s="197"/>
      <c r="C38" s="197"/>
      <c r="D38" s="197" t="str">
        <f t="shared" si="8"/>
        <v/>
      </c>
      <c r="E38" s="197"/>
      <c r="F38" s="194">
        <f>IF('1) 日本 - 中国'!A38="", "", '1) 日本 - 中国'!A38)</f>
        <v>38</v>
      </c>
      <c r="G38" s="169" t="str">
        <f>IF('1) 日本 - 中国'!B38="", "", '1) 日本 - 中国'!B38)</f>
        <v/>
      </c>
      <c r="H38" s="205" t="str">
        <f>IF('1) 日本 - 中国'!C38="", "", '1) 日本 - 中国'!C38)</f>
        <v/>
      </c>
      <c r="I38" s="195" t="s">
        <v>82</v>
      </c>
      <c r="J38" s="206" t="str">
        <f>IF('1) 日本 - 中国'!E38="", "", '1) 日本 - 中国'!E38)</f>
        <v/>
      </c>
      <c r="K38" s="173" t="s">
        <v>91</v>
      </c>
      <c r="L38" s="197"/>
      <c r="M38" s="174" t="str">
        <f>IF('1) 日本 - 中国'!H38="", "", '1) 日本 - 中国'!H38)</f>
        <v/>
      </c>
      <c r="N38" s="198"/>
      <c r="O38" s="199"/>
      <c r="P38" s="174"/>
      <c r="Q38" s="174" t="str">
        <f>IF('1) 日本 - 中国'!L38="", "", '1) 日本 - 中国'!L38)</f>
        <v/>
      </c>
      <c r="R38" s="200" t="str">
        <f>IF('1) 日本 - 中国'!M38="", "", '1) 日本 - 中国'!M38)</f>
        <v/>
      </c>
      <c r="S38" s="174" t="str">
        <f>IF('1) 日本 - 中国'!N38="", "", '1) 日本 - 中国'!N38)</f>
        <v/>
      </c>
      <c r="T38" s="200" t="str">
        <f>IF('1) 日本 - 中国'!O38="", "", '1) 日本 - 中国'!O38)</f>
        <v/>
      </c>
      <c r="U38" s="174" t="str">
        <f>IF('1) 日本 - 中国'!P38="", "", '1) 日本 - 中国'!P38)</f>
        <v/>
      </c>
      <c r="V38" s="174"/>
      <c r="W38" s="174"/>
      <c r="X38" s="174"/>
      <c r="Y38" s="174"/>
      <c r="Z38" s="174" t="str">
        <f>IF('1) 日本 - 中国'!U38="", "", '1) 日本 - 中国'!U38)</f>
        <v/>
      </c>
      <c r="AA38" s="207"/>
      <c r="AB38" s="197" t="str">
        <f t="shared" si="9"/>
        <v/>
      </c>
      <c r="AC38" s="197"/>
      <c r="AD38" s="197"/>
      <c r="AE38" s="174" t="str">
        <f t="shared" si="10"/>
        <v/>
      </c>
    </row>
    <row r="39" spans="1:31" ht="15" customHeight="1">
      <c r="F39" s="31" t="s">
        <v>67</v>
      </c>
      <c r="G39" s="115"/>
      <c r="H39" s="116"/>
      <c r="I39" s="116"/>
      <c r="J39" s="116"/>
      <c r="K39" s="116"/>
      <c r="L39" s="68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9"/>
      <c r="G40" s="99"/>
      <c r="H40" s="99"/>
      <c r="I40" s="99"/>
      <c r="J40" s="99"/>
      <c r="K40" s="99"/>
      <c r="L40" s="109"/>
      <c r="M40" s="99"/>
      <c r="N40" s="99"/>
      <c r="O40" s="99"/>
      <c r="P40" s="99"/>
      <c r="Q40" s="109"/>
      <c r="R40" s="109"/>
      <c r="S40" s="109"/>
      <c r="T40" s="109"/>
      <c r="U40" s="99"/>
      <c r="V40" s="99"/>
      <c r="W40" s="99"/>
      <c r="X40" s="99"/>
      <c r="Y40" s="109"/>
      <c r="Z40" s="109"/>
      <c r="AA40" s="109"/>
    </row>
    <row r="41" spans="1:31" s="31" customFormat="1" ht="15" customHeight="1">
      <c r="F41" s="99"/>
      <c r="G41" s="99"/>
      <c r="H41" s="99"/>
      <c r="I41" s="99"/>
      <c r="J41" s="99"/>
      <c r="K41" s="99"/>
      <c r="L41" s="109"/>
      <c r="M41" s="99"/>
      <c r="N41" s="99"/>
      <c r="O41" s="99"/>
      <c r="P41" s="99"/>
      <c r="Q41" s="109"/>
      <c r="R41" s="109"/>
      <c r="S41" s="109"/>
      <c r="T41" s="109"/>
      <c r="U41" s="99"/>
      <c r="V41" s="99"/>
      <c r="W41" s="99"/>
      <c r="X41" s="99"/>
      <c r="Y41" s="109"/>
      <c r="Z41" s="109"/>
      <c r="AA41" s="109"/>
    </row>
    <row r="42" spans="1:31" s="31" customFormat="1" ht="15" customHeight="1">
      <c r="L42" s="38"/>
      <c r="M42" s="99"/>
      <c r="N42" s="99"/>
      <c r="O42" s="99"/>
      <c r="P42" s="99"/>
      <c r="Q42" s="38"/>
      <c r="R42" s="109"/>
      <c r="S42" s="109"/>
      <c r="T42" s="109"/>
      <c r="U42" s="99"/>
      <c r="V42" s="99"/>
      <c r="W42" s="99"/>
      <c r="X42" s="99"/>
      <c r="Y42" s="109"/>
      <c r="Z42" s="109"/>
      <c r="AA42" s="38"/>
    </row>
    <row r="43" spans="1:31" s="31" customFormat="1" ht="15" customHeight="1"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31" s="31" customFormat="1" ht="15" customHeight="1"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31" s="99" customFormat="1" ht="15" customHeight="1">
      <c r="F45" s="118"/>
      <c r="G45" s="119"/>
      <c r="H45" s="120"/>
      <c r="I45" s="120"/>
      <c r="J45" s="120"/>
      <c r="K45" s="12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9" customFormat="1" ht="15" customHeight="1">
      <c r="F46" s="118"/>
      <c r="G46" s="119"/>
      <c r="H46" s="120"/>
      <c r="I46" s="120"/>
      <c r="J46" s="120"/>
      <c r="K46" s="1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9" customFormat="1" ht="15" customHeight="1">
      <c r="F47" s="118"/>
      <c r="G47" s="119"/>
      <c r="H47" s="120"/>
      <c r="I47" s="120"/>
      <c r="J47" s="120"/>
      <c r="K47" s="12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8"/>
      <c r="G48" s="119"/>
      <c r="H48" s="120"/>
      <c r="I48" s="120"/>
      <c r="J48" s="120"/>
      <c r="K48" s="12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8"/>
      <c r="G49" s="119"/>
      <c r="H49" s="120"/>
      <c r="I49" s="120"/>
      <c r="J49" s="120"/>
      <c r="K49" s="12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8"/>
      <c r="G50" s="119"/>
      <c r="H50" s="120"/>
      <c r="I50" s="120"/>
      <c r="J50" s="120"/>
      <c r="K50" s="12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9" customFormat="1" ht="15" customHeight="1">
      <c r="F51" s="118"/>
      <c r="G51" s="119"/>
      <c r="H51" s="120"/>
      <c r="I51" s="120"/>
      <c r="J51" s="120"/>
      <c r="K51" s="12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9" customFormat="1" ht="15" customHeight="1">
      <c r="F52" s="118"/>
      <c r="G52" s="119"/>
      <c r="H52" s="120"/>
      <c r="I52" s="120"/>
      <c r="J52" s="120"/>
      <c r="K52" s="12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9" customFormat="1" ht="15" customHeight="1">
      <c r="F53" s="118"/>
      <c r="G53" s="119"/>
      <c r="H53" s="120"/>
      <c r="I53" s="120"/>
      <c r="J53" s="120"/>
      <c r="K53" s="1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9" customFormat="1" ht="15" customHeight="1">
      <c r="F54" s="118"/>
      <c r="G54" s="119"/>
      <c r="H54" s="120"/>
      <c r="I54" s="120"/>
      <c r="J54" s="120"/>
      <c r="K54" s="120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9" customFormat="1" ht="15" customHeight="1">
      <c r="F55" s="118"/>
      <c r="G55" s="119"/>
      <c r="H55" s="120"/>
      <c r="I55" s="120"/>
      <c r="J55" s="120"/>
      <c r="K55" s="1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9" customFormat="1" ht="15" customHeight="1">
      <c r="F56" s="118"/>
      <c r="G56" s="119"/>
      <c r="H56" s="120"/>
      <c r="I56" s="120"/>
      <c r="J56" s="120"/>
      <c r="K56" s="12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9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9"/>
      <c r="I65" s="99"/>
      <c r="J65" s="99"/>
      <c r="K65" s="99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6"/>
      <c r="B69" s="96"/>
      <c r="C69" s="96"/>
      <c r="D69" s="96"/>
      <c r="E69" s="121"/>
      <c r="F69" s="96"/>
      <c r="G69" s="96"/>
      <c r="H69" s="122"/>
      <c r="I69" s="122"/>
      <c r="J69" s="122"/>
      <c r="K69" s="122"/>
      <c r="L69" s="122"/>
      <c r="M69" s="122"/>
      <c r="N69" s="121"/>
      <c r="O69" s="23"/>
      <c r="P69" s="121"/>
      <c r="Q69" s="122"/>
      <c r="R69" s="96"/>
      <c r="S69" s="23"/>
      <c r="T69" s="96"/>
      <c r="U69" s="96"/>
      <c r="V69" s="23"/>
      <c r="W69" s="23"/>
      <c r="X69" s="23"/>
      <c r="Y69" s="23"/>
      <c r="Z69" s="23"/>
      <c r="AA69" s="23"/>
      <c r="AB69" s="96"/>
      <c r="AC69" s="96"/>
    </row>
    <row r="70" spans="1:29" ht="15.75" customHeight="1">
      <c r="A70" s="96"/>
      <c r="B70" s="96"/>
      <c r="C70" s="96"/>
      <c r="D70" s="96"/>
      <c r="E70" s="121"/>
      <c r="F70" s="96"/>
      <c r="G70" s="96"/>
      <c r="H70" s="122"/>
      <c r="I70" s="122"/>
      <c r="J70" s="122"/>
      <c r="K70" s="122"/>
      <c r="L70" s="122"/>
      <c r="M70" s="122"/>
      <c r="N70" s="121"/>
      <c r="O70" s="23"/>
      <c r="P70" s="121"/>
      <c r="Q70" s="122"/>
      <c r="R70" s="96"/>
      <c r="S70" s="23"/>
      <c r="T70" s="96"/>
      <c r="U70" s="96"/>
      <c r="V70" s="23"/>
      <c r="W70" s="23"/>
      <c r="X70" s="23"/>
      <c r="Y70" s="23"/>
      <c r="Z70" s="23"/>
      <c r="AA70" s="23"/>
      <c r="AB70" s="96"/>
      <c r="AC70" s="96"/>
    </row>
    <row r="71" spans="1:29" ht="15.75" customHeight="1">
      <c r="E71" s="22"/>
      <c r="F71" s="123"/>
      <c r="G71" s="123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6"/>
      <c r="G73" s="96"/>
      <c r="H73" s="96"/>
      <c r="I73" s="96"/>
      <c r="J73" s="96"/>
      <c r="K73" s="96"/>
      <c r="L73" s="96"/>
      <c r="M73" s="96"/>
      <c r="N73" s="23"/>
      <c r="O73" s="23"/>
      <c r="P73" s="23"/>
      <c r="Q73" s="96"/>
      <c r="R73" s="96"/>
      <c r="S73" s="23"/>
      <c r="T73" s="96"/>
      <c r="U73" s="96"/>
      <c r="V73" s="23"/>
      <c r="W73" s="23"/>
      <c r="X73" s="23"/>
      <c r="Y73" s="23"/>
      <c r="Z73" s="23"/>
      <c r="AA73" s="23"/>
    </row>
    <row r="74" spans="1:29" ht="15.75" customHeight="1">
      <c r="E74" s="23"/>
      <c r="F74" s="96"/>
      <c r="G74" s="96"/>
      <c r="H74" s="96"/>
      <c r="I74" s="96"/>
      <c r="J74" s="96"/>
      <c r="K74" s="96"/>
      <c r="L74" s="96"/>
      <c r="M74" s="96"/>
      <c r="N74" s="23"/>
      <c r="O74" s="23"/>
      <c r="P74" s="23"/>
      <c r="Q74" s="96"/>
      <c r="R74" s="96"/>
      <c r="S74" s="23"/>
      <c r="T74" s="96"/>
      <c r="U74" s="96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zoomScaleNormal="70" zoomScaleSheetLayoutView="100" workbookViewId="0">
      <selection activeCell="M2" sqref="M2:O3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3"/>
      <c r="D1" s="83"/>
      <c r="E1" s="83"/>
      <c r="F1" s="339" t="s">
        <v>107</v>
      </c>
      <c r="G1" s="339"/>
      <c r="H1" s="339"/>
      <c r="I1" s="339"/>
      <c r="J1" s="339"/>
      <c r="K1" s="339"/>
      <c r="L1" s="339"/>
      <c r="M1" s="30"/>
      <c r="N1" s="84"/>
      <c r="O1" s="84"/>
      <c r="P1" s="85"/>
      <c r="Q1" s="340" t="str">
        <f>'1) 日本 - 中国'!M2</f>
        <v>2025年07月スケジュール</v>
      </c>
      <c r="R1" s="340"/>
      <c r="S1" s="340"/>
      <c r="T1" s="85"/>
      <c r="U1" s="85"/>
      <c r="V1" s="85"/>
      <c r="W1" s="85"/>
      <c r="X1" s="85"/>
      <c r="Z1" s="87"/>
      <c r="AA1" s="87"/>
      <c r="AB1" s="87"/>
      <c r="AC1" s="87"/>
      <c r="AD1" s="87"/>
      <c r="AE1" s="87"/>
    </row>
    <row r="2" spans="1:31" ht="15.75" customHeight="1">
      <c r="C2" s="83"/>
      <c r="D2" s="83"/>
      <c r="E2" s="83"/>
      <c r="F2" s="339"/>
      <c r="G2" s="339"/>
      <c r="H2" s="339"/>
      <c r="I2" s="339"/>
      <c r="J2" s="339"/>
      <c r="K2" s="339"/>
      <c r="L2" s="339"/>
      <c r="M2" s="28"/>
      <c r="N2" s="84"/>
      <c r="O2" s="84"/>
      <c r="P2" s="85"/>
      <c r="Q2" s="340"/>
      <c r="R2" s="340"/>
      <c r="S2" s="340"/>
      <c r="T2" s="85"/>
      <c r="U2" s="85"/>
      <c r="V2" s="85"/>
      <c r="W2" s="85"/>
      <c r="X2" s="85"/>
      <c r="Z2" s="87"/>
      <c r="AA2" s="87"/>
      <c r="AB2" s="87"/>
      <c r="AC2" s="87"/>
      <c r="AD2" s="87"/>
      <c r="AE2" s="87"/>
    </row>
    <row r="3" spans="1:31" ht="15.75" customHeight="1">
      <c r="C3" s="83"/>
      <c r="D3" s="83"/>
      <c r="E3" s="83"/>
      <c r="F3" s="339"/>
      <c r="G3" s="339"/>
      <c r="H3" s="339"/>
      <c r="I3" s="339"/>
      <c r="J3" s="339"/>
      <c r="K3" s="339"/>
      <c r="L3" s="339"/>
      <c r="M3" s="28"/>
      <c r="N3" s="84"/>
      <c r="O3" s="84"/>
      <c r="P3" s="84"/>
      <c r="Q3" s="29"/>
      <c r="R3" s="74" t="s">
        <v>1</v>
      </c>
      <c r="S3" s="75" t="s">
        <v>2</v>
      </c>
      <c r="T3" s="75"/>
      <c r="U3" s="75"/>
      <c r="Y3" s="27"/>
      <c r="Z3" s="27" t="s">
        <v>3</v>
      </c>
      <c r="AA3" s="345">
        <f>'1) 日本 - 中国'!U3</f>
        <v>45845</v>
      </c>
      <c r="AB3" s="345"/>
    </row>
    <row r="4" spans="1:31" ht="15.75" customHeight="1">
      <c r="C4" s="88"/>
      <c r="D4" s="88"/>
      <c r="E4" s="88"/>
      <c r="F4" s="341" t="s">
        <v>108</v>
      </c>
      <c r="G4" s="341"/>
      <c r="H4" s="341"/>
      <c r="I4" s="341"/>
      <c r="J4" s="341"/>
      <c r="K4" s="341"/>
      <c r="L4" s="341"/>
      <c r="M4" s="341"/>
      <c r="N4" s="76"/>
      <c r="O4" s="76"/>
      <c r="P4" s="76"/>
      <c r="Q4" s="76"/>
      <c r="R4" s="76"/>
      <c r="S4" s="75" t="s">
        <v>4</v>
      </c>
      <c r="T4" s="75"/>
      <c r="U4" s="75"/>
      <c r="Y4" s="89"/>
      <c r="Z4" s="89" t="s">
        <v>5</v>
      </c>
      <c r="AA4" s="90" t="str">
        <f>'1) 日本 - 中国'!U4</f>
        <v>No.571 (R-2)</v>
      </c>
      <c r="AD4" s="25"/>
    </row>
    <row r="5" spans="1:31" ht="15.75" customHeight="1" thickBot="1">
      <c r="A5" s="91"/>
      <c r="B5" s="91"/>
      <c r="C5" s="91"/>
      <c r="D5" s="91"/>
      <c r="E5" s="91"/>
      <c r="F5" s="91"/>
      <c r="G5" s="91"/>
      <c r="H5" s="92"/>
      <c r="I5" s="92"/>
      <c r="J5" s="92"/>
      <c r="K5" s="92"/>
      <c r="L5" s="91"/>
      <c r="M5" s="92"/>
      <c r="N5" s="92"/>
      <c r="O5" s="92"/>
      <c r="P5" s="92"/>
      <c r="Q5" s="92"/>
      <c r="R5" s="92"/>
      <c r="S5" s="92"/>
      <c r="T5" s="93"/>
      <c r="U5" s="93"/>
      <c r="V5" s="91"/>
      <c r="W5" s="91"/>
      <c r="X5" s="91"/>
      <c r="Y5" s="91"/>
      <c r="Z5" s="91"/>
      <c r="AA5" s="91"/>
      <c r="AB5" s="91"/>
      <c r="AC5" s="91"/>
      <c r="AD5" s="94"/>
      <c r="AE5" s="91"/>
    </row>
    <row r="6" spans="1:31" ht="15" customHeight="1">
      <c r="L6" s="26"/>
      <c r="Q6" s="95"/>
    </row>
    <row r="7" spans="1:31" ht="15" customHeight="1">
      <c r="A7" s="130" t="s">
        <v>118</v>
      </c>
      <c r="F7" s="130" t="s">
        <v>125</v>
      </c>
      <c r="G7" s="96"/>
      <c r="Q7" s="23"/>
      <c r="AB7" s="31"/>
    </row>
    <row r="8" spans="1:31" ht="15" customHeight="1">
      <c r="A8" s="33" t="s">
        <v>109</v>
      </c>
      <c r="B8" s="33"/>
      <c r="C8" s="33"/>
      <c r="D8" s="33" t="s">
        <v>9</v>
      </c>
      <c r="E8" s="33"/>
      <c r="F8" s="320" t="s">
        <v>6</v>
      </c>
      <c r="G8" s="299" t="s">
        <v>7</v>
      </c>
      <c r="H8" s="299" t="s">
        <v>8</v>
      </c>
      <c r="I8" s="305"/>
      <c r="J8" s="305"/>
      <c r="K8" s="306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110</v>
      </c>
      <c r="E9" s="34"/>
      <c r="F9" s="320"/>
      <c r="G9" s="300"/>
      <c r="H9" s="300" t="s">
        <v>111</v>
      </c>
      <c r="I9" s="342"/>
      <c r="J9" s="307" t="s">
        <v>113</v>
      </c>
      <c r="K9" s="309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117</v>
      </c>
      <c r="AC9" s="34"/>
      <c r="AD9" s="34"/>
      <c r="AE9" s="34" t="s">
        <v>119</v>
      </c>
    </row>
    <row r="10" spans="1:31" s="31" customFormat="1" ht="15" customHeight="1">
      <c r="A10" s="133">
        <f t="shared" ref="A10:A16" si="0">IF(D10="","",D10-8)</f>
        <v>45826</v>
      </c>
      <c r="B10" s="133"/>
      <c r="C10" s="133"/>
      <c r="D10" s="133">
        <f t="shared" ref="D10:D16" si="1">IF(M10="","",M10-5)</f>
        <v>45834</v>
      </c>
      <c r="E10" s="133"/>
      <c r="F10" s="59">
        <f>IF('1) 日本 - 中国'!A10="", "", '1) 日本 - 中国'!A10)</f>
        <v>27</v>
      </c>
      <c r="G10" s="177" t="str">
        <f>IF('1) 日本 - 中国'!B10="", "", '1) 日本 - 中国'!B10)</f>
        <v>HAO AN</v>
      </c>
      <c r="H10" s="69">
        <f>IF('1) 日本 - 中国'!C10="", "", '1) 日本 - 中国'!C10)</f>
        <v>564</v>
      </c>
      <c r="I10" s="97" t="s">
        <v>115</v>
      </c>
      <c r="J10" s="183">
        <f>IF('1) 日本 - 中国'!E10="", "", '1) 日本 - 中国'!E10)</f>
        <v>564</v>
      </c>
      <c r="K10" s="166" t="s">
        <v>91</v>
      </c>
      <c r="L10" s="160"/>
      <c r="M10" s="160">
        <f>IF('1) 日本 - 中国'!H10="", "", '1) 日本 - 中国'!H10)</f>
        <v>45839</v>
      </c>
      <c r="N10" s="160"/>
      <c r="O10" s="160"/>
      <c r="P10" s="160"/>
      <c r="Q10" s="161">
        <f>IF('1) 日本 - 中国'!L10="", "", '1) 日本 - 中国'!L10)</f>
        <v>45841</v>
      </c>
      <c r="R10" s="162">
        <f>IF('1) 日本 - 中国'!M10="", "", '1) 日本 - 中国'!M10)</f>
        <v>45842</v>
      </c>
      <c r="S10" s="162">
        <f>IF('1) 日本 - 中国'!N10="", "", '1) 日本 - 中国'!N10)</f>
        <v>45842</v>
      </c>
      <c r="T10" s="160">
        <f>IF('1) 日本 - 中国'!O10="", "", '1) 日本 - 中国'!O10)</f>
        <v>45843</v>
      </c>
      <c r="U10" s="162">
        <f>IF('1) 日本 - 中国'!P10="", "", '1) 日本 - 中国'!P10)</f>
        <v>45843</v>
      </c>
      <c r="V10" s="160"/>
      <c r="W10" s="160"/>
      <c r="X10" s="160"/>
      <c r="Y10" s="160"/>
      <c r="Z10" s="160">
        <f>IF('1) 日本 - 中国'!U10="", "", '1) 日本 - 中国'!U10)</f>
        <v>45846</v>
      </c>
      <c r="AA10" s="133"/>
      <c r="AB10" s="133">
        <f t="shared" ref="AB10:AB21" si="2">IF(Z10="","",Z10+5)</f>
        <v>45851</v>
      </c>
      <c r="AC10" s="133"/>
      <c r="AD10" s="133"/>
      <c r="AE10" s="133">
        <f t="shared" ref="AE10:AE21" si="3">IF(AB10="","",AB10+8)</f>
        <v>45859</v>
      </c>
    </row>
    <row r="11" spans="1:31" s="31" customFormat="1" ht="15" customHeight="1">
      <c r="A11" s="241">
        <f t="shared" si="0"/>
        <v>45833</v>
      </c>
      <c r="B11" s="241"/>
      <c r="C11" s="241"/>
      <c r="D11" s="241">
        <f t="shared" si="1"/>
        <v>45841</v>
      </c>
      <c r="E11" s="241"/>
      <c r="F11" s="240">
        <f>IF('1) 日本 - 中国'!A11="", "", '1) 日本 - 中国'!A11)</f>
        <v>28</v>
      </c>
      <c r="G11" s="226" t="str">
        <f>IF('1) 日本 - 中国'!B11="", "", '1) 日本 - 中国'!B11)</f>
        <v>HAO AN</v>
      </c>
      <c r="H11" s="227">
        <f>IF('1) 日本 - 中国'!C11="", "", '1) 日本 - 中国'!C11)</f>
        <v>565</v>
      </c>
      <c r="I11" s="258" t="s">
        <v>116</v>
      </c>
      <c r="J11" s="259">
        <f>IF('1) 日本 - 中国'!E11="", "", '1) 日本 - 中国'!E11)</f>
        <v>565</v>
      </c>
      <c r="K11" s="230" t="s">
        <v>91</v>
      </c>
      <c r="L11" s="241"/>
      <c r="M11" s="241">
        <f>IF('1) 日本 - 中国'!H11="", "", '1) 日本 - 中国'!H11)</f>
        <v>45846</v>
      </c>
      <c r="N11" s="241"/>
      <c r="O11" s="241"/>
      <c r="P11" s="241"/>
      <c r="Q11" s="241">
        <f>IF('1) 日本 - 中国'!L11="", "", '1) 日本 - 中国'!L11)</f>
        <v>45848</v>
      </c>
      <c r="R11" s="241">
        <f>IF('1) 日本 - 中国'!M11="", "", '1) 日本 - 中国'!M11)</f>
        <v>45849</v>
      </c>
      <c r="S11" s="241" t="str">
        <f>IF('1) 日本 - 中国'!N11="", "", '1) 日本 - 中国'!N11)</f>
        <v>SKIP</v>
      </c>
      <c r="T11" s="241">
        <f>IF('1) 日本 - 中国'!O11="", "", '1) 日本 - 中国'!O11)</f>
        <v>45850</v>
      </c>
      <c r="U11" s="241">
        <f>IF('1) 日本 - 中国'!P11="", "", '1) 日本 - 中国'!P11)</f>
        <v>45850</v>
      </c>
      <c r="V11" s="241"/>
      <c r="W11" s="241"/>
      <c r="X11" s="241"/>
      <c r="Y11" s="241"/>
      <c r="Z11" s="241">
        <f>IF('1) 日本 - 中国'!U11="", "", '1) 日本 - 中国'!U11)</f>
        <v>45853</v>
      </c>
      <c r="AA11" s="241"/>
      <c r="AB11" s="241">
        <f t="shared" si="2"/>
        <v>45858</v>
      </c>
      <c r="AC11" s="241"/>
      <c r="AD11" s="241"/>
      <c r="AE11" s="241">
        <f t="shared" si="3"/>
        <v>45866</v>
      </c>
    </row>
    <row r="12" spans="1:31" s="31" customFormat="1" ht="15" customHeight="1">
      <c r="A12" s="162">
        <f t="shared" si="0"/>
        <v>45840</v>
      </c>
      <c r="B12" s="162"/>
      <c r="C12" s="162"/>
      <c r="D12" s="162">
        <f t="shared" si="1"/>
        <v>45848</v>
      </c>
      <c r="E12" s="162"/>
      <c r="F12" s="163">
        <f>IF('1) 日本 - 中国'!A12="", "", '1) 日本 - 中国'!A12)</f>
        <v>29</v>
      </c>
      <c r="G12" s="164" t="str">
        <f>IF('1) 日本 - 中国'!B12="", "", '1) 日本 - 中国'!B12)</f>
        <v>HAO AN</v>
      </c>
      <c r="H12" s="156">
        <f>IF('1) 日本 - 中国'!C12="", "", '1) 日本 - 中国'!C12)</f>
        <v>566</v>
      </c>
      <c r="I12" s="184" t="s">
        <v>115</v>
      </c>
      <c r="J12" s="183">
        <f>IF('1) 日本 - 中国'!E12="", "", '1) 日本 - 中国'!E12)</f>
        <v>566</v>
      </c>
      <c r="K12" s="166" t="s">
        <v>91</v>
      </c>
      <c r="L12" s="162"/>
      <c r="M12" s="162">
        <f>IF('1) 日本 - 中国'!H12="", "", '1) 日本 - 中国'!H12)</f>
        <v>45853</v>
      </c>
      <c r="N12" s="162"/>
      <c r="O12" s="162"/>
      <c r="P12" s="162"/>
      <c r="Q12" s="162">
        <f>IF('1) 日本 - 中国'!L12="", "", '1) 日本 - 中国'!L12)</f>
        <v>45855</v>
      </c>
      <c r="R12" s="162">
        <f>IF('1) 日本 - 中国'!M12="", "", '1) 日本 - 中国'!M12)</f>
        <v>45856</v>
      </c>
      <c r="S12" s="162">
        <f>IF('1) 日本 - 中国'!N12="", "", '1) 日本 - 中国'!N12)</f>
        <v>45856</v>
      </c>
      <c r="T12" s="162">
        <f>IF('1) 日本 - 中国'!O12="", "", '1) 日本 - 中国'!O12)</f>
        <v>45857</v>
      </c>
      <c r="U12" s="162">
        <f>IF('1) 日本 - 中国'!P12="", "", '1) 日本 - 中国'!P12)</f>
        <v>45857</v>
      </c>
      <c r="V12" s="162"/>
      <c r="W12" s="162"/>
      <c r="X12" s="162"/>
      <c r="Y12" s="162"/>
      <c r="Z12" s="162">
        <f>IF('1) 日本 - 中国'!U12="", "", '1) 日本 - 中国'!U12)</f>
        <v>45860</v>
      </c>
      <c r="AA12" s="162"/>
      <c r="AB12" s="162">
        <f t="shared" si="2"/>
        <v>45865</v>
      </c>
      <c r="AC12" s="162"/>
      <c r="AD12" s="162"/>
      <c r="AE12" s="162">
        <f t="shared" si="3"/>
        <v>45873</v>
      </c>
    </row>
    <row r="13" spans="1:31" s="31" customFormat="1" ht="15" customHeight="1">
      <c r="A13" s="241">
        <f t="shared" si="0"/>
        <v>45847</v>
      </c>
      <c r="B13" s="241"/>
      <c r="C13" s="241"/>
      <c r="D13" s="241">
        <f t="shared" si="1"/>
        <v>45855</v>
      </c>
      <c r="E13" s="241"/>
      <c r="F13" s="53">
        <f>IF('1) 日本 - 中国'!A13="", "", '1) 日本 - 中国'!A13)</f>
        <v>30</v>
      </c>
      <c r="G13" s="226" t="str">
        <f>IF('1) 日本 - 中国'!B13="", "", '1) 日本 - 中国'!B13)</f>
        <v>HAO AN</v>
      </c>
      <c r="H13" s="227">
        <f>IF('1) 日本 - 中国'!C13="", "", '1) 日本 - 中国'!C13)</f>
        <v>567</v>
      </c>
      <c r="I13" s="258" t="s">
        <v>115</v>
      </c>
      <c r="J13" s="259">
        <f>IF('1) 日本 - 中国'!E13="", "", '1) 日本 - 中国'!E13)</f>
        <v>567</v>
      </c>
      <c r="K13" s="230" t="s">
        <v>91</v>
      </c>
      <c r="L13" s="241"/>
      <c r="M13" s="241">
        <f>IF('1) 日本 - 中国'!H13="", "", '1) 日本 - 中国'!H13)</f>
        <v>45860</v>
      </c>
      <c r="N13" s="241"/>
      <c r="O13" s="241"/>
      <c r="P13" s="241"/>
      <c r="Q13" s="241">
        <f>IF('1) 日本 - 中国'!L13="", "", '1) 日本 - 中国'!L13)</f>
        <v>45862</v>
      </c>
      <c r="R13" s="241">
        <f>IF('1) 日本 - 中国'!M13="", "", '1) 日本 - 中国'!M13)</f>
        <v>45863</v>
      </c>
      <c r="S13" s="241">
        <f>IF('1) 日本 - 中国'!N13="", "", '1) 日本 - 中国'!N13)</f>
        <v>45863</v>
      </c>
      <c r="T13" s="241">
        <f>IF('1) 日本 - 中国'!O13="", "", '1) 日本 - 中国'!O13)</f>
        <v>45864</v>
      </c>
      <c r="U13" s="241">
        <f>IF('1) 日本 - 中国'!P13="", "", '1) 日本 - 中国'!P13)</f>
        <v>45864</v>
      </c>
      <c r="V13" s="241"/>
      <c r="W13" s="241"/>
      <c r="X13" s="241"/>
      <c r="Y13" s="241"/>
      <c r="Z13" s="241">
        <f>IF('1) 日本 - 中国'!U13="", "", '1) 日本 - 中国'!U13)</f>
        <v>45867</v>
      </c>
      <c r="AA13" s="241"/>
      <c r="AB13" s="241">
        <f t="shared" si="2"/>
        <v>45872</v>
      </c>
      <c r="AC13" s="241"/>
      <c r="AD13" s="241"/>
      <c r="AE13" s="241">
        <f t="shared" si="3"/>
        <v>45880</v>
      </c>
    </row>
    <row r="14" spans="1:31" s="99" customFormat="1" ht="15" customHeight="1">
      <c r="A14" s="174">
        <f t="shared" si="0"/>
        <v>45854</v>
      </c>
      <c r="B14" s="174"/>
      <c r="C14" s="174"/>
      <c r="D14" s="174">
        <f t="shared" si="1"/>
        <v>45862</v>
      </c>
      <c r="E14" s="174"/>
      <c r="F14" s="168">
        <f>IF('1) 日本 - 中国'!A14="", "", '1) 日本 - 中国'!A14)</f>
        <v>31</v>
      </c>
      <c r="G14" s="169" t="str">
        <f>IF('1) 日本 - 中国'!B14="", "", '1) 日本 - 中国'!B14)</f>
        <v>HAO AN</v>
      </c>
      <c r="H14" s="170">
        <f>IF('1) 日本 - 中国'!C14="", "", '1) 日本 - 中国'!C14)</f>
        <v>568</v>
      </c>
      <c r="I14" s="195" t="s">
        <v>115</v>
      </c>
      <c r="J14" s="196">
        <f>IF('1) 日本 - 中国'!E14="", "", '1) 日本 - 中国'!E14)</f>
        <v>568</v>
      </c>
      <c r="K14" s="173" t="s">
        <v>91</v>
      </c>
      <c r="L14" s="174"/>
      <c r="M14" s="174">
        <f>IF('1) 日本 - 中国'!H14="", "", '1) 日本 - 中国'!H14)</f>
        <v>45867</v>
      </c>
      <c r="N14" s="174"/>
      <c r="O14" s="174"/>
      <c r="P14" s="174"/>
      <c r="Q14" s="174">
        <f>IF('1) 日本 - 中国'!L14="", "", '1) 日本 - 中国'!L14)</f>
        <v>45869</v>
      </c>
      <c r="R14" s="174">
        <f>IF('1) 日本 - 中国'!M14="", "", '1) 日本 - 中国'!M14)</f>
        <v>45870</v>
      </c>
      <c r="S14" s="174">
        <f>IF('1) 日本 - 中国'!N14="", "", '1) 日本 - 中国'!N14)</f>
        <v>45870</v>
      </c>
      <c r="T14" s="174">
        <f>IF('1) 日本 - 中国'!O14="", "", '1) 日本 - 中国'!O14)</f>
        <v>45871</v>
      </c>
      <c r="U14" s="174">
        <f>IF('1) 日本 - 中国'!P14="", "", '1) 日本 - 中国'!P14)</f>
        <v>45871</v>
      </c>
      <c r="V14" s="174"/>
      <c r="W14" s="174"/>
      <c r="X14" s="174"/>
      <c r="Y14" s="174"/>
      <c r="Z14" s="174">
        <f>IF('1) 日本 - 中国'!U14="", "", '1) 日本 - 中国'!U14)</f>
        <v>45874</v>
      </c>
      <c r="AA14" s="174"/>
      <c r="AB14" s="174">
        <f t="shared" si="2"/>
        <v>45879</v>
      </c>
      <c r="AC14" s="174"/>
      <c r="AD14" s="174"/>
      <c r="AE14" s="174">
        <f t="shared" si="3"/>
        <v>45887</v>
      </c>
    </row>
    <row r="15" spans="1:31" s="31" customFormat="1" ht="15" hidden="1" customHeight="1">
      <c r="A15" s="162">
        <f t="shared" si="0"/>
        <v>45861</v>
      </c>
      <c r="B15" s="162"/>
      <c r="C15" s="162"/>
      <c r="D15" s="162">
        <f t="shared" si="1"/>
        <v>45869</v>
      </c>
      <c r="E15" s="162"/>
      <c r="F15" s="6">
        <f>IF('1) 日本 - 中国'!A15="", "", '1) 日本 - 中国'!A15)</f>
        <v>32</v>
      </c>
      <c r="G15" s="164" t="str">
        <f>IF('1) 日本 - 中国'!B15="", "", '1) 日本 - 中国'!B15)</f>
        <v/>
      </c>
      <c r="H15" s="156" t="str">
        <f>IF('1) 日本 - 中国'!C15="", "", '1) 日本 - 中国'!C15)</f>
        <v/>
      </c>
      <c r="I15" s="184" t="s">
        <v>115</v>
      </c>
      <c r="J15" s="183" t="str">
        <f>IF('1) 日本 - 中国'!E15="", "", '1) 日本 - 中国'!E15)</f>
        <v/>
      </c>
      <c r="K15" s="166" t="s">
        <v>91</v>
      </c>
      <c r="L15" s="162"/>
      <c r="M15" s="162">
        <f>IF('1) 日本 - 中国'!H15="", "", '1) 日本 - 中国'!H15)</f>
        <v>45874</v>
      </c>
      <c r="N15" s="162"/>
      <c r="O15" s="162"/>
      <c r="P15" s="162"/>
      <c r="Q15" s="162">
        <f>IF('1) 日本 - 中国'!L15="", "", '1) 日本 - 中国'!L15)</f>
        <v>45876</v>
      </c>
      <c r="R15" s="162">
        <f>IF('1) 日本 - 中国'!M15="", "", '1) 日本 - 中国'!M15)</f>
        <v>45877</v>
      </c>
      <c r="S15" s="162">
        <f>IF('1) 日本 - 中国'!N15="", "", '1) 日本 - 中国'!N15)</f>
        <v>45877</v>
      </c>
      <c r="T15" s="162">
        <f>IF('1) 日本 - 中国'!O15="", "", '1) 日本 - 中国'!O15)</f>
        <v>45878</v>
      </c>
      <c r="U15" s="162">
        <f>IF('1) 日本 - 中国'!P15="", "", '1) 日本 - 中国'!P15)</f>
        <v>45878</v>
      </c>
      <c r="V15" s="162"/>
      <c r="W15" s="162"/>
      <c r="X15" s="162"/>
      <c r="Y15" s="162"/>
      <c r="Z15" s="162">
        <f>IF('1) 日本 - 中国'!U15="", "", '1) 日本 - 中国'!U15)</f>
        <v>45881</v>
      </c>
      <c r="AA15" s="162"/>
      <c r="AB15" s="162">
        <f t="shared" si="2"/>
        <v>45886</v>
      </c>
      <c r="AC15" s="162"/>
      <c r="AD15" s="162"/>
      <c r="AE15" s="162">
        <f t="shared" si="3"/>
        <v>45894</v>
      </c>
    </row>
    <row r="16" spans="1:31" s="99" customFormat="1" ht="15" hidden="1" customHeight="1">
      <c r="A16" s="162">
        <f t="shared" si="0"/>
        <v>45868</v>
      </c>
      <c r="B16" s="162"/>
      <c r="C16" s="162"/>
      <c r="D16" s="162">
        <f t="shared" si="1"/>
        <v>45876</v>
      </c>
      <c r="E16" s="162"/>
      <c r="F16" s="6">
        <f>IF('1) 日本 - 中国'!A16="", "", '1) 日本 - 中国'!A16)</f>
        <v>33</v>
      </c>
      <c r="G16" s="164" t="str">
        <f>IF('1) 日本 - 中国'!B16="", "", '1) 日本 - 中国'!B16)</f>
        <v/>
      </c>
      <c r="H16" s="156" t="str">
        <f>IF('1) 日本 - 中国'!C16="", "", '1) 日本 - 中国'!C16)</f>
        <v/>
      </c>
      <c r="I16" s="184" t="s">
        <v>115</v>
      </c>
      <c r="J16" s="183" t="str">
        <f>IF('1) 日本 - 中国'!E16="", "", '1) 日本 - 中国'!E16)</f>
        <v/>
      </c>
      <c r="K16" s="166" t="s">
        <v>91</v>
      </c>
      <c r="L16" s="162"/>
      <c r="M16" s="162">
        <f>IF('1) 日本 - 中国'!H16="", "", '1) 日本 - 中国'!H16)</f>
        <v>45881</v>
      </c>
      <c r="N16" s="162"/>
      <c r="O16" s="162"/>
      <c r="P16" s="162"/>
      <c r="Q16" s="162">
        <f>IF('1) 日本 - 中国'!L16="", "", '1) 日本 - 中国'!L16)</f>
        <v>45883</v>
      </c>
      <c r="R16" s="162">
        <f>IF('1) 日本 - 中国'!M16="", "", '1) 日本 - 中国'!M16)</f>
        <v>45884</v>
      </c>
      <c r="S16" s="162">
        <f>IF('1) 日本 - 中国'!N16="", "", '1) 日本 - 中国'!N16)</f>
        <v>45884</v>
      </c>
      <c r="T16" s="162">
        <f>IF('1) 日本 - 中国'!O16="", "", '1) 日本 - 中国'!O16)</f>
        <v>45885</v>
      </c>
      <c r="U16" s="162">
        <f>IF('1) 日本 - 中国'!P16="", "", '1) 日本 - 中国'!P16)</f>
        <v>45885</v>
      </c>
      <c r="V16" s="162"/>
      <c r="W16" s="162"/>
      <c r="X16" s="162"/>
      <c r="Y16" s="162"/>
      <c r="Z16" s="162">
        <f>IF('1) 日本 - 中国'!U16="", "", '1) 日本 - 中国'!U16)</f>
        <v>45888</v>
      </c>
      <c r="AA16" s="162"/>
      <c r="AB16" s="162">
        <f t="shared" si="2"/>
        <v>45893</v>
      </c>
      <c r="AC16" s="162"/>
      <c r="AD16" s="162"/>
      <c r="AE16" s="162">
        <f t="shared" si="3"/>
        <v>45901</v>
      </c>
    </row>
    <row r="17" spans="1:31" s="99" customFormat="1" ht="15" hidden="1" customHeight="1">
      <c r="A17" s="162" t="str">
        <f t="shared" ref="A17:A21" si="4">IF(D17="","",D17-8)</f>
        <v/>
      </c>
      <c r="B17" s="162"/>
      <c r="C17" s="162"/>
      <c r="D17" s="162" t="str">
        <f t="shared" ref="D17:D21" si="5">IF(M17="","",M17-5)</f>
        <v/>
      </c>
      <c r="E17" s="162"/>
      <c r="F17" s="6">
        <f>IF('1) 日本 - 中国'!A17="", "", '1) 日本 - 中国'!A17)</f>
        <v>34</v>
      </c>
      <c r="G17" s="164" t="str">
        <f>IF('1) 日本 - 中国'!B17="", "", '1) 日本 - 中国'!B17)</f>
        <v/>
      </c>
      <c r="H17" s="156" t="str">
        <f>IF('1) 日本 - 中国'!C17="", "", '1) 日本 - 中国'!C17)</f>
        <v/>
      </c>
      <c r="I17" s="184" t="s">
        <v>115</v>
      </c>
      <c r="J17" s="183" t="str">
        <f>IF('1) 日本 - 中国'!E17="", "", '1) 日本 - 中国'!E17)</f>
        <v/>
      </c>
      <c r="K17" s="166" t="s">
        <v>91</v>
      </c>
      <c r="L17" s="162"/>
      <c r="M17" s="162" t="str">
        <f>IF('1) 日本 - 中国'!H17="", "", '1) 日本 - 中国'!H17)</f>
        <v/>
      </c>
      <c r="N17" s="162"/>
      <c r="O17" s="161"/>
      <c r="P17" s="162"/>
      <c r="Q17" s="162" t="str">
        <f>IF('1) 日本 - 中国'!L17="", "", '1) 日本 - 中国'!L17)</f>
        <v/>
      </c>
      <c r="R17" s="162" t="str">
        <f>IF('1) 日本 - 中国'!M17="", "", '1) 日本 - 中国'!M17)</f>
        <v/>
      </c>
      <c r="S17" s="162" t="str">
        <f>IF('1) 日本 - 中国'!N17="", "", '1) 日本 - 中国'!N17)</f>
        <v/>
      </c>
      <c r="T17" s="161" t="str">
        <f>IF('1) 日本 - 中国'!O17="", "", '1) 日本 - 中国'!O17)</f>
        <v/>
      </c>
      <c r="U17" s="162" t="str">
        <f>IF('1) 日本 - 中国'!P17="", "", '1) 日本 - 中国'!P17)</f>
        <v/>
      </c>
      <c r="V17" s="162"/>
      <c r="W17" s="162"/>
      <c r="X17" s="162"/>
      <c r="Y17" s="162"/>
      <c r="Z17" s="185" t="str">
        <f>IF('1) 日本 - 中国'!U17="", "", '1) 日本 - 中国'!U17)</f>
        <v/>
      </c>
      <c r="AA17" s="162"/>
      <c r="AB17" s="162" t="str">
        <f t="shared" si="2"/>
        <v/>
      </c>
      <c r="AC17" s="162"/>
      <c r="AD17" s="162"/>
      <c r="AE17" s="162" t="str">
        <f t="shared" si="3"/>
        <v/>
      </c>
    </row>
    <row r="18" spans="1:31" s="99" customFormat="1" ht="15" hidden="1" customHeight="1">
      <c r="A18" s="162" t="str">
        <f t="shared" si="4"/>
        <v/>
      </c>
      <c r="B18" s="162"/>
      <c r="C18" s="162"/>
      <c r="D18" s="162" t="str">
        <f t="shared" si="5"/>
        <v/>
      </c>
      <c r="E18" s="162"/>
      <c r="F18" s="6">
        <f>IF('1) 日本 - 中国'!A18="", "", '1) 日本 - 中国'!A18)</f>
        <v>35</v>
      </c>
      <c r="G18" s="164" t="str">
        <f>IF('1) 日本 - 中国'!B18="", "", '1) 日本 - 中国'!B18)</f>
        <v/>
      </c>
      <c r="H18" s="156" t="str">
        <f>IF('1) 日本 - 中国'!C18="", "", '1) 日本 - 中国'!C18)</f>
        <v/>
      </c>
      <c r="I18" s="184" t="s">
        <v>115</v>
      </c>
      <c r="J18" s="183" t="str">
        <f>IF('1) 日本 - 中国'!E18="", "", '1) 日本 - 中国'!E18)</f>
        <v/>
      </c>
      <c r="K18" s="166" t="s">
        <v>91</v>
      </c>
      <c r="L18" s="162"/>
      <c r="M18" s="162" t="str">
        <f>IF('1) 日本 - 中国'!H18="", "", '1) 日本 - 中国'!H18)</f>
        <v/>
      </c>
      <c r="N18" s="162"/>
      <c r="O18" s="162"/>
      <c r="P18" s="162"/>
      <c r="Q18" s="162" t="str">
        <f>IF('1) 日本 - 中国'!L18="", "", '1) 日本 - 中国'!L18)</f>
        <v/>
      </c>
      <c r="R18" s="162" t="str">
        <f>IF('1) 日本 - 中国'!M18="", "", '1) 日本 - 中国'!M18)</f>
        <v/>
      </c>
      <c r="S18" s="162" t="str">
        <f>IF('1) 日本 - 中国'!N18="", "", '1) 日本 - 中国'!N18)</f>
        <v/>
      </c>
      <c r="T18" s="162" t="str">
        <f>IF('1) 日本 - 中国'!O18="", "", '1) 日本 - 中国'!O18)</f>
        <v/>
      </c>
      <c r="U18" s="162" t="str">
        <f>IF('1) 日本 - 中国'!P18="", "", '1) 日本 - 中国'!P18)</f>
        <v/>
      </c>
      <c r="V18" s="162"/>
      <c r="W18" s="162"/>
      <c r="X18" s="162"/>
      <c r="Y18" s="162"/>
      <c r="Z18" s="185" t="str">
        <f>IF('1) 日本 - 中国'!U18="", "", '1) 日本 - 中国'!U18)</f>
        <v/>
      </c>
      <c r="AA18" s="162"/>
      <c r="AB18" s="162" t="str">
        <f t="shared" si="2"/>
        <v/>
      </c>
      <c r="AC18" s="162"/>
      <c r="AD18" s="162"/>
      <c r="AE18" s="162" t="str">
        <f t="shared" si="3"/>
        <v/>
      </c>
    </row>
    <row r="19" spans="1:31" s="99" customFormat="1" ht="15" hidden="1" customHeight="1">
      <c r="A19" s="162" t="str">
        <f t="shared" si="4"/>
        <v/>
      </c>
      <c r="B19" s="162"/>
      <c r="C19" s="162"/>
      <c r="D19" s="162" t="str">
        <f t="shared" si="5"/>
        <v/>
      </c>
      <c r="E19" s="162"/>
      <c r="F19" s="6">
        <f>IF('1) 日本 - 中国'!A19="", "", '1) 日本 - 中国'!A19)</f>
        <v>36</v>
      </c>
      <c r="G19" s="164" t="str">
        <f>IF('1) 日本 - 中国'!B19="", "", '1) 日本 - 中国'!B19)</f>
        <v/>
      </c>
      <c r="H19" s="156" t="str">
        <f>IF('1) 日本 - 中国'!C19="", "", '1) 日本 - 中国'!C19)</f>
        <v/>
      </c>
      <c r="I19" s="184" t="s">
        <v>115</v>
      </c>
      <c r="J19" s="183" t="str">
        <f>IF('1) 日本 - 中国'!E19="", "", '1) 日本 - 中国'!E19)</f>
        <v/>
      </c>
      <c r="K19" s="166" t="s">
        <v>91</v>
      </c>
      <c r="L19" s="162"/>
      <c r="M19" s="162" t="str">
        <f>IF('1) 日本 - 中国'!H19="", "", '1) 日本 - 中国'!H19)</f>
        <v/>
      </c>
      <c r="N19" s="162"/>
      <c r="O19" s="162"/>
      <c r="P19" s="162"/>
      <c r="Q19" s="162" t="str">
        <f>IF('1) 日本 - 中国'!L19="", "", '1) 日本 - 中国'!L19)</f>
        <v/>
      </c>
      <c r="R19" s="162" t="str">
        <f>IF('1) 日本 - 中国'!M19="", "", '1) 日本 - 中国'!M19)</f>
        <v/>
      </c>
      <c r="S19" s="162" t="str">
        <f>IF('1) 日本 - 中国'!N19="", "", '1) 日本 - 中国'!N19)</f>
        <v/>
      </c>
      <c r="T19" s="162" t="str">
        <f>IF('1) 日本 - 中国'!O19="", "", '1) 日本 - 中国'!O19)</f>
        <v/>
      </c>
      <c r="U19" s="162" t="str">
        <f>IF('1) 日本 - 中国'!P19="", "", '1) 日本 - 中国'!P19)</f>
        <v/>
      </c>
      <c r="V19" s="162"/>
      <c r="W19" s="162"/>
      <c r="X19" s="162"/>
      <c r="Y19" s="162"/>
      <c r="Z19" s="185" t="str">
        <f>IF('1) 日本 - 中国'!U19="", "", '1) 日本 - 中国'!U19)</f>
        <v/>
      </c>
      <c r="AA19" s="162"/>
      <c r="AB19" s="162" t="str">
        <f t="shared" si="2"/>
        <v/>
      </c>
      <c r="AC19" s="162"/>
      <c r="AD19" s="162"/>
      <c r="AE19" s="162" t="str">
        <f t="shared" si="3"/>
        <v/>
      </c>
    </row>
    <row r="20" spans="1:31" s="99" customFormat="1" ht="15" hidden="1" customHeight="1">
      <c r="A20" s="162" t="str">
        <f t="shared" si="4"/>
        <v/>
      </c>
      <c r="B20" s="162"/>
      <c r="C20" s="162"/>
      <c r="D20" s="162" t="str">
        <f t="shared" si="5"/>
        <v/>
      </c>
      <c r="E20" s="162"/>
      <c r="F20" s="6">
        <f>IF('1) 日本 - 中国'!A20="", "", '1) 日本 - 中国'!A20)</f>
        <v>37</v>
      </c>
      <c r="G20" s="164" t="str">
        <f>IF('1) 日本 - 中国'!B20="", "", '1) 日本 - 中国'!B20)</f>
        <v/>
      </c>
      <c r="H20" s="156" t="str">
        <f>IF('1) 日本 - 中国'!C20="", "", '1) 日本 - 中国'!C20)</f>
        <v/>
      </c>
      <c r="I20" s="184" t="s">
        <v>115</v>
      </c>
      <c r="J20" s="183" t="str">
        <f>IF('1) 日本 - 中国'!E20="", "", '1) 日本 - 中国'!E20)</f>
        <v/>
      </c>
      <c r="K20" s="166" t="s">
        <v>91</v>
      </c>
      <c r="L20" s="162"/>
      <c r="M20" s="162" t="str">
        <f>IF('1) 日本 - 中国'!H20="", "", '1) 日本 - 中国'!H20)</f>
        <v/>
      </c>
      <c r="N20" s="162"/>
      <c r="O20" s="162"/>
      <c r="P20" s="162"/>
      <c r="Q20" s="162" t="str">
        <f>IF('1) 日本 - 中国'!L20="", "", '1) 日本 - 中国'!L20)</f>
        <v/>
      </c>
      <c r="R20" s="162" t="str">
        <f>IF('1) 日本 - 中国'!M20="", "", '1) 日本 - 中国'!M20)</f>
        <v/>
      </c>
      <c r="S20" s="162" t="str">
        <f>IF('1) 日本 - 中国'!N20="", "", '1) 日本 - 中国'!N20)</f>
        <v/>
      </c>
      <c r="T20" s="162" t="str">
        <f>IF('1) 日本 - 中国'!O20="", "", '1) 日本 - 中国'!O20)</f>
        <v/>
      </c>
      <c r="U20" s="162" t="str">
        <f>IF('1) 日本 - 中国'!P20="", "", '1) 日本 - 中国'!P20)</f>
        <v/>
      </c>
      <c r="V20" s="162"/>
      <c r="W20" s="162"/>
      <c r="X20" s="162"/>
      <c r="Y20" s="162"/>
      <c r="Z20" s="185" t="str">
        <f>IF('1) 日本 - 中国'!U20="", "", '1) 日本 - 中国'!U20)</f>
        <v/>
      </c>
      <c r="AA20" s="162"/>
      <c r="AB20" s="162" t="str">
        <f t="shared" si="2"/>
        <v/>
      </c>
      <c r="AC20" s="162"/>
      <c r="AD20" s="162"/>
      <c r="AE20" s="162" t="str">
        <f t="shared" si="3"/>
        <v/>
      </c>
    </row>
    <row r="21" spans="1:31" s="99" customFormat="1" ht="15" hidden="1" customHeight="1">
      <c r="A21" s="174" t="str">
        <f t="shared" si="4"/>
        <v/>
      </c>
      <c r="B21" s="174"/>
      <c r="C21" s="174"/>
      <c r="D21" s="174" t="str">
        <f t="shared" si="5"/>
        <v/>
      </c>
      <c r="E21" s="174"/>
      <c r="F21" s="168">
        <f>IF('1) 日本 - 中国'!A21="", "", '1) 日本 - 中国'!A21)</f>
        <v>38</v>
      </c>
      <c r="G21" s="169" t="str">
        <f>IF('1) 日本 - 中国'!B21="", "", '1) 日本 - 中国'!B21)</f>
        <v/>
      </c>
      <c r="H21" s="170" t="str">
        <f>IF('1) 日本 - 中国'!C21="", "", '1) 日本 - 中国'!C21)</f>
        <v/>
      </c>
      <c r="I21" s="171" t="s">
        <v>115</v>
      </c>
      <c r="J21" s="172" t="str">
        <f>IF('1) 日本 - 中国'!E21="", "", '1) 日本 - 中国'!E21)</f>
        <v/>
      </c>
      <c r="K21" s="173" t="s">
        <v>91</v>
      </c>
      <c r="L21" s="174"/>
      <c r="M21" s="174" t="str">
        <f>IF('1) 日本 - 中国'!H21="", "", '1) 日本 - 中国'!H21)</f>
        <v/>
      </c>
      <c r="N21" s="174"/>
      <c r="O21" s="174"/>
      <c r="P21" s="174"/>
      <c r="Q21" s="174" t="str">
        <f>IF('1) 日本 - 中国'!L21="", "", '1) 日本 - 中国'!L21)</f>
        <v/>
      </c>
      <c r="R21" s="174" t="str">
        <f>IF('1) 日本 - 中国'!M21="", "", '1) 日本 - 中国'!M21)</f>
        <v/>
      </c>
      <c r="S21" s="174" t="str">
        <f>IF('1) 日本 - 中国'!N21="", "", '1) 日本 - 中国'!N21)</f>
        <v/>
      </c>
      <c r="T21" s="174" t="str">
        <f>IF('1) 日本 - 中国'!O21="", "", '1) 日本 - 中国'!O21)</f>
        <v/>
      </c>
      <c r="U21" s="174" t="str">
        <f>IF('1) 日本 - 中国'!P21="", "", '1) 日本 - 中国'!P21)</f>
        <v/>
      </c>
      <c r="V21" s="174"/>
      <c r="W21" s="174"/>
      <c r="X21" s="174"/>
      <c r="Y21" s="174"/>
      <c r="Z21" s="186" t="str">
        <f>IF('1) 日本 - 中国'!U21="", "", '1) 日本 - 中国'!U21)</f>
        <v/>
      </c>
      <c r="AA21" s="174"/>
      <c r="AB21" s="174" t="str">
        <f t="shared" si="2"/>
        <v/>
      </c>
      <c r="AC21" s="174"/>
      <c r="AD21" s="174"/>
      <c r="AE21" s="174" t="str">
        <f t="shared" si="3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30" t="str">
        <f>A7</f>
        <v>日本 - 上海 - レムチャバン</v>
      </c>
      <c r="F24" s="130" t="s">
        <v>126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321" t="s">
        <v>6</v>
      </c>
      <c r="G25" s="301" t="s">
        <v>7</v>
      </c>
      <c r="H25" s="301" t="s">
        <v>8</v>
      </c>
      <c r="I25" s="310"/>
      <c r="J25" s="310"/>
      <c r="K25" s="311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321"/>
      <c r="G26" s="302"/>
      <c r="H26" s="302" t="s">
        <v>111</v>
      </c>
      <c r="I26" s="343"/>
      <c r="J26" s="314" t="s">
        <v>112</v>
      </c>
      <c r="K26" s="313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146</v>
      </c>
      <c r="AC26" s="50"/>
      <c r="AD26" s="50"/>
      <c r="AE26" s="40" t="str">
        <f>AE9</f>
        <v>翌週月/MON</v>
      </c>
    </row>
    <row r="27" spans="1:31" s="31" customFormat="1" ht="15" customHeight="1">
      <c r="A27" s="133">
        <f t="shared" ref="A27:A38" si="6">IF(D27="","",D27-8)</f>
        <v>45826</v>
      </c>
      <c r="B27" s="188"/>
      <c r="C27" s="188"/>
      <c r="D27" s="133">
        <f t="shared" ref="D27:D36" si="7">IF(M27="","",M27-2)</f>
        <v>45834</v>
      </c>
      <c r="E27" s="188"/>
      <c r="F27" s="187">
        <f>IF('1) 日本 - 中国'!A27="", "", '1) 日本 - 中国'!A27)</f>
        <v>27</v>
      </c>
      <c r="G27" s="155" t="str">
        <f>IF('1) 日本 - 中国'!B27="", "", '1) 日本 - 中国'!B27)</f>
        <v>ATLANTIC BRIDGE</v>
      </c>
      <c r="H27" s="156">
        <f>IF('1) 日本 - 中国'!C27="", "", '1) 日本 - 中国'!C27)</f>
        <v>2526</v>
      </c>
      <c r="I27" s="184" t="s">
        <v>82</v>
      </c>
      <c r="J27" s="183">
        <f>IF('1) 日本 - 中国'!E27="", "", '1) 日本 - 中国'!E27)</f>
        <v>2526</v>
      </c>
      <c r="K27" s="166" t="s">
        <v>91</v>
      </c>
      <c r="L27" s="188"/>
      <c r="M27" s="133">
        <f>IF('1) 日本 - 中国'!H27="", "", '1) 日本 - 中国'!H27)</f>
        <v>45836</v>
      </c>
      <c r="N27" s="189"/>
      <c r="O27" s="133"/>
      <c r="P27" s="133"/>
      <c r="Q27" s="133">
        <f>IF('1) 日本 - 中国'!L27="", "", '1) 日本 - 中国'!L27)</f>
        <v>45839</v>
      </c>
      <c r="R27" s="189">
        <f>IF('1) 日本 - 中国'!M27="", "", '1) 日本 - 中国'!M27)</f>
        <v>45839</v>
      </c>
      <c r="S27" s="133">
        <f>IF('1) 日本 - 中国'!N27="", "", '1) 日本 - 中国'!N27)</f>
        <v>45839</v>
      </c>
      <c r="T27" s="189">
        <f>IF('1) 日本 - 中国'!O27="", "", '1) 日本 - 中国'!O27)</f>
        <v>45840</v>
      </c>
      <c r="U27" s="133">
        <f>IF('1) 日本 - 中国'!P27="", "", '1) 日本 - 中国'!P27)</f>
        <v>45840</v>
      </c>
      <c r="V27" s="133"/>
      <c r="W27" s="133"/>
      <c r="X27" s="190"/>
      <c r="Y27" s="190"/>
      <c r="Z27" s="133">
        <f>IF('1) 日本 - 中国'!U27="", "", '1) 日本 - 中国'!U27)</f>
        <v>45843</v>
      </c>
      <c r="AA27" s="190"/>
      <c r="AB27" s="133">
        <f t="shared" ref="AB27:AB38" si="8">IF(Z27="","",Z27+8)</f>
        <v>45851</v>
      </c>
      <c r="AC27" s="188"/>
      <c r="AD27" s="188"/>
      <c r="AE27" s="133">
        <f t="shared" ref="AE27:AE38" si="9">IF(AB27="","",AB27+8)</f>
        <v>45859</v>
      </c>
    </row>
    <row r="28" spans="1:31" s="31" customFormat="1" ht="15" customHeight="1">
      <c r="A28" s="241">
        <f t="shared" si="6"/>
        <v>45833</v>
      </c>
      <c r="B28" s="264"/>
      <c r="C28" s="264"/>
      <c r="D28" s="241">
        <f t="shared" si="7"/>
        <v>45841</v>
      </c>
      <c r="E28" s="264"/>
      <c r="F28" s="240">
        <f>IF('1) 日本 - 中国'!A28="", "", '1) 日本 - 中国'!A28)</f>
        <v>28</v>
      </c>
      <c r="G28" s="226" t="str">
        <f>IF('1) 日本 - 中国'!B28="", "", '1) 日本 - 中国'!B28)</f>
        <v>ATLANTIC BRIDGE</v>
      </c>
      <c r="H28" s="227">
        <f>IF('1) 日本 - 中国'!C28="", "", '1) 日本 - 中国'!C28)</f>
        <v>2527</v>
      </c>
      <c r="I28" s="258" t="s">
        <v>82</v>
      </c>
      <c r="J28" s="259">
        <f>IF('1) 日本 - 中国'!E28="", "", '1) 日本 - 中国'!E28)</f>
        <v>2527</v>
      </c>
      <c r="K28" s="230" t="s">
        <v>91</v>
      </c>
      <c r="L28" s="241"/>
      <c r="M28" s="241">
        <f>IF('1) 日本 - 中国'!H28="", "", '1) 日本 - 中国'!H28)</f>
        <v>45843</v>
      </c>
      <c r="N28" s="264"/>
      <c r="O28" s="241"/>
      <c r="P28" s="241"/>
      <c r="Q28" s="241">
        <f>IF('1) 日本 - 中国'!L28="", "", '1) 日本 - 中国'!L28)</f>
        <v>45846</v>
      </c>
      <c r="R28" s="265">
        <f>IF('1) 日本 - 中国'!M28="", "", '1) 日本 - 中国'!M28)</f>
        <v>45846</v>
      </c>
      <c r="S28" s="241">
        <f>IF('1) 日本 - 中国'!N28="", "", '1) 日本 - 中国'!N28)</f>
        <v>45846</v>
      </c>
      <c r="T28" s="266">
        <f>IF('1) 日本 - 中国'!O28="", "", '1) 日本 - 中国'!O28)</f>
        <v>45847</v>
      </c>
      <c r="U28" s="241">
        <f>IF('1) 日本 - 中国'!P28="", "", '1) 日本 - 中国'!P28)</f>
        <v>45847</v>
      </c>
      <c r="V28" s="241"/>
      <c r="W28" s="241"/>
      <c r="X28" s="266"/>
      <c r="Y28" s="266"/>
      <c r="Z28" s="241">
        <f>IF('1) 日本 - 中国'!U28="", "", '1) 日本 - 中国'!U28)</f>
        <v>45850</v>
      </c>
      <c r="AA28" s="266"/>
      <c r="AB28" s="241">
        <f t="shared" si="8"/>
        <v>45858</v>
      </c>
      <c r="AC28" s="264"/>
      <c r="AD28" s="264"/>
      <c r="AE28" s="241">
        <f t="shared" si="9"/>
        <v>45866</v>
      </c>
    </row>
    <row r="29" spans="1:31" s="31" customFormat="1" ht="15" customHeight="1">
      <c r="A29" s="162">
        <f t="shared" si="6"/>
        <v>45840</v>
      </c>
      <c r="B29" s="191"/>
      <c r="C29" s="191"/>
      <c r="D29" s="162">
        <f t="shared" si="7"/>
        <v>45848</v>
      </c>
      <c r="E29" s="191"/>
      <c r="F29" s="163">
        <f>IF('1) 日本 - 中国'!A29="", "", '1) 日本 - 中国'!A29)</f>
        <v>29</v>
      </c>
      <c r="G29" s="164" t="str">
        <f>IF('1) 日本 - 中国'!B29="", "", '1) 日本 - 中国'!B29)</f>
        <v>ATLANTIC BRIDGE</v>
      </c>
      <c r="H29" s="156">
        <f>IF('1) 日本 - 中国'!C29="", "", '1) 日本 - 中国'!C29)</f>
        <v>2528</v>
      </c>
      <c r="I29" s="184" t="s">
        <v>82</v>
      </c>
      <c r="J29" s="183">
        <f>IF('1) 日本 - 中国'!E29="", "", '1) 日本 - 中国'!E29)</f>
        <v>2528</v>
      </c>
      <c r="K29" s="166" t="s">
        <v>91</v>
      </c>
      <c r="L29" s="191"/>
      <c r="M29" s="162">
        <f>IF('1) 日本 - 中国'!H29="", "", '1) 日本 - 中国'!H29)</f>
        <v>45850</v>
      </c>
      <c r="N29" s="7"/>
      <c r="O29" s="162"/>
      <c r="P29" s="162"/>
      <c r="Q29" s="162">
        <f>IF('1) 日本 - 中国'!L29="", "", '1) 日本 - 中国'!L29)</f>
        <v>45853</v>
      </c>
      <c r="R29" s="7">
        <f>IF('1) 日本 - 中国'!M29="", "", '1) 日本 - 中国'!M29)</f>
        <v>45853</v>
      </c>
      <c r="S29" s="162">
        <f>IF('1) 日本 - 中国'!N29="", "", '1) 日本 - 中国'!N29)</f>
        <v>45853</v>
      </c>
      <c r="T29" s="7">
        <f>IF('1) 日本 - 中国'!O29="", "", '1) 日本 - 中国'!O29)</f>
        <v>45854</v>
      </c>
      <c r="U29" s="162">
        <f>IF('1) 日本 - 中国'!P29="", "", '1) 日本 - 中国'!P29)</f>
        <v>45854</v>
      </c>
      <c r="V29" s="162"/>
      <c r="W29" s="162"/>
      <c r="X29" s="162"/>
      <c r="Y29" s="162"/>
      <c r="Z29" s="162">
        <f>IF('1) 日本 - 中国'!U29="", "", '1) 日本 - 中国'!U29)</f>
        <v>45857</v>
      </c>
      <c r="AA29" s="162"/>
      <c r="AB29" s="162">
        <f t="shared" si="8"/>
        <v>45865</v>
      </c>
      <c r="AC29" s="191"/>
      <c r="AD29" s="191"/>
      <c r="AE29" s="162">
        <f t="shared" si="9"/>
        <v>45873</v>
      </c>
    </row>
    <row r="30" spans="1:31" s="31" customFormat="1" ht="15" customHeight="1">
      <c r="A30" s="241">
        <f t="shared" si="6"/>
        <v>45847</v>
      </c>
      <c r="B30" s="241"/>
      <c r="C30" s="241"/>
      <c r="D30" s="241">
        <f t="shared" si="7"/>
        <v>45855</v>
      </c>
      <c r="E30" s="241"/>
      <c r="F30" s="240">
        <f>IF('1) 日本 - 中国'!A30="", "", '1) 日本 - 中国'!A30)</f>
        <v>30</v>
      </c>
      <c r="G30" s="226" t="str">
        <f>IF('1) 日本 - 中国'!B30="", "", '1) 日本 - 中国'!B30)</f>
        <v>ATLANTIC BRIDGE</v>
      </c>
      <c r="H30" s="227">
        <f>IF('1) 日本 - 中国'!C30="", "", '1) 日本 - 中国'!C30)</f>
        <v>2529</v>
      </c>
      <c r="I30" s="258" t="s">
        <v>82</v>
      </c>
      <c r="J30" s="259">
        <f>IF('1) 日本 - 中国'!E30="", "", '1) 日本 - 中国'!E30)</f>
        <v>2529</v>
      </c>
      <c r="K30" s="230" t="s">
        <v>91</v>
      </c>
      <c r="L30" s="241"/>
      <c r="M30" s="241">
        <f>IF('1) 日本 - 中国'!H30="", "", '1) 日本 - 中国'!H30)</f>
        <v>45857</v>
      </c>
      <c r="N30" s="264"/>
      <c r="O30" s="241"/>
      <c r="P30" s="241"/>
      <c r="Q30" s="241">
        <f>IF('1) 日本 - 中国'!L30="", "", '1) 日本 - 中国'!L30)</f>
        <v>45860</v>
      </c>
      <c r="R30" s="265">
        <f>IF('1) 日本 - 中国'!M30="", "", '1) 日本 - 中国'!M30)</f>
        <v>45860</v>
      </c>
      <c r="S30" s="241">
        <f>IF('1) 日本 - 中国'!N30="", "", '1) 日本 - 中国'!N30)</f>
        <v>45860</v>
      </c>
      <c r="T30" s="265">
        <f>IF('1) 日本 - 中国'!O30="", "", '1) 日本 - 中国'!O30)</f>
        <v>45861</v>
      </c>
      <c r="U30" s="241">
        <f>IF('1) 日本 - 中国'!P30="", "", '1) 日本 - 中国'!P30)</f>
        <v>45861</v>
      </c>
      <c r="V30" s="241"/>
      <c r="W30" s="241"/>
      <c r="X30" s="241"/>
      <c r="Y30" s="241"/>
      <c r="Z30" s="241">
        <f>IF('1) 日本 - 中国'!U30="", "", '1) 日本 - 中国'!U30)</f>
        <v>45864</v>
      </c>
      <c r="AA30" s="241"/>
      <c r="AB30" s="241">
        <f t="shared" si="8"/>
        <v>45872</v>
      </c>
      <c r="AC30" s="241"/>
      <c r="AD30" s="241"/>
      <c r="AE30" s="241">
        <f t="shared" si="9"/>
        <v>45880</v>
      </c>
    </row>
    <row r="31" spans="1:31" s="31" customFormat="1" ht="15" customHeight="1">
      <c r="A31" s="191">
        <f t="shared" si="6"/>
        <v>45854</v>
      </c>
      <c r="B31" s="191"/>
      <c r="C31" s="191"/>
      <c r="D31" s="191">
        <f t="shared" si="7"/>
        <v>45862</v>
      </c>
      <c r="E31" s="191"/>
      <c r="F31" s="6">
        <f>IF('1) 日本 - 中国'!A31="", "", '1) 日本 - 中国'!A31)</f>
        <v>31</v>
      </c>
      <c r="G31" s="164" t="str">
        <f>IF('1) 日本 - 中国'!B31="", "", '1) 日本 - 中国'!B31)</f>
        <v>ATLANTIC BRIDGE</v>
      </c>
      <c r="H31" s="156">
        <f>IF('1) 日本 - 中国'!C31="", "", '1) 日本 - 中国'!C31)</f>
        <v>2530</v>
      </c>
      <c r="I31" s="184" t="s">
        <v>82</v>
      </c>
      <c r="J31" s="183">
        <f>IF('1) 日本 - 中国'!E31="", "", '1) 日本 - 中国'!E31)</f>
        <v>2530</v>
      </c>
      <c r="K31" s="166" t="s">
        <v>91</v>
      </c>
      <c r="L31" s="191"/>
      <c r="M31" s="162">
        <f>IF('1) 日本 - 中国'!H31="", "", '1) 日本 - 中国'!H31)</f>
        <v>45864</v>
      </c>
      <c r="N31" s="8"/>
      <c r="O31" s="193"/>
      <c r="P31" s="193"/>
      <c r="Q31" s="162">
        <f>IF('1) 日本 - 中国'!L31="", "", '1) 日本 - 中国'!L31)</f>
        <v>45867</v>
      </c>
      <c r="R31" s="7">
        <f>IF('1) 日本 - 中国'!M31="", "", '1) 日本 - 中国'!M31)</f>
        <v>45867</v>
      </c>
      <c r="S31" s="162">
        <f>IF('1) 日本 - 中国'!N31="", "", '1) 日本 - 中国'!N31)</f>
        <v>45867</v>
      </c>
      <c r="T31" s="7">
        <f>IF('1) 日本 - 中国'!O31="", "", '1) 日本 - 中国'!O31)</f>
        <v>45868</v>
      </c>
      <c r="U31" s="162">
        <f>IF('1) 日本 - 中国'!P31="", "", '1) 日本 - 中国'!P31)</f>
        <v>45868</v>
      </c>
      <c r="V31" s="162"/>
      <c r="W31" s="162"/>
      <c r="X31" s="192"/>
      <c r="Y31" s="192"/>
      <c r="Z31" s="192">
        <f>IF('1) 日本 - 中国'!U31="", "", '1) 日本 - 中国'!U31)</f>
        <v>45871</v>
      </c>
      <c r="AA31" s="192"/>
      <c r="AB31" s="191">
        <f t="shared" si="8"/>
        <v>45879</v>
      </c>
      <c r="AC31" s="191"/>
      <c r="AD31" s="191"/>
      <c r="AE31" s="162">
        <f t="shared" si="9"/>
        <v>45887</v>
      </c>
    </row>
    <row r="32" spans="1:31" s="31" customFormat="1" ht="15" customHeight="1">
      <c r="A32" s="269">
        <f t="shared" si="6"/>
        <v>45861</v>
      </c>
      <c r="B32" s="269"/>
      <c r="C32" s="269"/>
      <c r="D32" s="269">
        <f t="shared" si="7"/>
        <v>45869</v>
      </c>
      <c r="E32" s="269"/>
      <c r="F32" s="78">
        <f>IF('1) 日本 - 中国'!A32="", "", '1) 日本 - 中国'!A32)</f>
        <v>32</v>
      </c>
      <c r="G32" s="242" t="str">
        <f>IF('1) 日本 - 中国'!B32="", "", '1) 日本 - 中国'!B32)</f>
        <v>ATLANTIC BRIDGE</v>
      </c>
      <c r="H32" s="243">
        <f>IF('1) 日本 - 中国'!C32="", "", '1) 日本 - 中国'!C32)</f>
        <v>2531</v>
      </c>
      <c r="I32" s="267" t="s">
        <v>82</v>
      </c>
      <c r="J32" s="268">
        <f>IF('1) 日本 - 中国'!E32="", "", '1) 日本 - 中国'!E32)</f>
        <v>2531</v>
      </c>
      <c r="K32" s="246" t="s">
        <v>91</v>
      </c>
      <c r="L32" s="269"/>
      <c r="M32" s="270">
        <f>IF('1) 日本 - 中国'!H32="", "", '1) 日本 - 中国'!H32)</f>
        <v>45871</v>
      </c>
      <c r="N32" s="271"/>
      <c r="O32" s="272"/>
      <c r="P32" s="272"/>
      <c r="Q32" s="270">
        <f>IF('1) 日本 - 中国'!L32="", "", '1) 日本 - 中国'!L32)</f>
        <v>45874</v>
      </c>
      <c r="R32" s="273">
        <f>IF('1) 日本 - 中国'!M32="", "", '1) 日本 - 中国'!M32)</f>
        <v>45874</v>
      </c>
      <c r="S32" s="270">
        <f>IF('1) 日本 - 中国'!N32="", "", '1) 日本 - 中国'!N32)</f>
        <v>45874</v>
      </c>
      <c r="T32" s="273">
        <f>IF('1) 日本 - 中国'!O32="", "", '1) 日本 - 中国'!O32)</f>
        <v>45875</v>
      </c>
      <c r="U32" s="270">
        <f>IF('1) 日本 - 中国'!P32="", "", '1) 日本 - 中国'!P32)</f>
        <v>45875</v>
      </c>
      <c r="V32" s="270"/>
      <c r="W32" s="270"/>
      <c r="X32" s="274"/>
      <c r="Y32" s="274"/>
      <c r="Z32" s="274">
        <f>IF('1) 日本 - 中国'!U32="", "", '1) 日本 - 中国'!U32)</f>
        <v>45878</v>
      </c>
      <c r="AA32" s="274"/>
      <c r="AB32" s="269">
        <f t="shared" si="8"/>
        <v>45886</v>
      </c>
      <c r="AC32" s="269"/>
      <c r="AD32" s="269"/>
      <c r="AE32" s="270">
        <f t="shared" si="9"/>
        <v>45894</v>
      </c>
    </row>
    <row r="33" spans="1:31" s="99" customFormat="1" ht="15" hidden="1" customHeight="1">
      <c r="A33" s="191" t="str">
        <f t="shared" si="6"/>
        <v/>
      </c>
      <c r="B33" s="191"/>
      <c r="C33" s="191"/>
      <c r="D33" s="191" t="str">
        <f t="shared" si="7"/>
        <v/>
      </c>
      <c r="E33" s="191"/>
      <c r="F33" s="163">
        <f>IF('1) 日本 - 中国'!A33="", "", '1) 日本 - 中国'!A33)</f>
        <v>33</v>
      </c>
      <c r="G33" s="164" t="str">
        <f>IF('1) 日本 - 中国'!B33="", "", '1) 日本 - 中国'!B33)</f>
        <v/>
      </c>
      <c r="H33" s="156" t="str">
        <f>IF('1) 日本 - 中国'!C33="", "", '1) 日本 - 中国'!C33)</f>
        <v/>
      </c>
      <c r="I33" s="184" t="s">
        <v>82</v>
      </c>
      <c r="J33" s="183" t="str">
        <f>IF('1) 日本 - 中国'!E33="", "", '1) 日本 - 中国'!E33)</f>
        <v/>
      </c>
      <c r="K33" s="166" t="s">
        <v>91</v>
      </c>
      <c r="L33" s="191"/>
      <c r="M33" s="162" t="str">
        <f>IF('1) 日本 - 中国'!H33="", "", '1) 日本 - 中国'!H33)</f>
        <v/>
      </c>
      <c r="N33" s="8"/>
      <c r="O33" s="193"/>
      <c r="P33" s="193"/>
      <c r="Q33" s="162" t="str">
        <f>IF('1) 日本 - 中国'!L33="", "", '1) 日本 - 中国'!L33)</f>
        <v/>
      </c>
      <c r="R33" s="7" t="str">
        <f>IF('1) 日本 - 中国'!M33="", "", '1) 日本 - 中国'!M33)</f>
        <v/>
      </c>
      <c r="S33" s="162" t="str">
        <f>IF('1) 日本 - 中国'!N33="", "", '1) 日本 - 中国'!N33)</f>
        <v/>
      </c>
      <c r="T33" s="7" t="str">
        <f>IF('1) 日本 - 中国'!O33="", "", '1) 日本 - 中国'!O33)</f>
        <v/>
      </c>
      <c r="U33" s="162" t="str">
        <f>IF('1) 日本 - 中国'!P33="", "", '1) 日本 - 中国'!P33)</f>
        <v/>
      </c>
      <c r="V33" s="162"/>
      <c r="W33" s="162"/>
      <c r="X33" s="192"/>
      <c r="Y33" s="192"/>
      <c r="Z33" s="192" t="str">
        <f>IF('1) 日本 - 中国'!U33="", "", '1) 日本 - 中国'!U33)</f>
        <v/>
      </c>
      <c r="AA33" s="192"/>
      <c r="AB33" s="191" t="str">
        <f t="shared" si="8"/>
        <v/>
      </c>
      <c r="AC33" s="191"/>
      <c r="AD33" s="191"/>
      <c r="AE33" s="162" t="str">
        <f t="shared" si="9"/>
        <v/>
      </c>
    </row>
    <row r="34" spans="1:31" s="99" customFormat="1" ht="15" hidden="1" customHeight="1">
      <c r="A34" s="191" t="str">
        <f t="shared" si="6"/>
        <v/>
      </c>
      <c r="B34" s="191"/>
      <c r="C34" s="191"/>
      <c r="D34" s="191" t="str">
        <f t="shared" si="7"/>
        <v/>
      </c>
      <c r="E34" s="191"/>
      <c r="F34" s="163">
        <f>IF('1) 日本 - 中国'!A34="", "", '1) 日本 - 中国'!A34)</f>
        <v>34</v>
      </c>
      <c r="G34" s="164" t="str">
        <f>IF('1) 日本 - 中国'!B34="", "", '1) 日本 - 中国'!B34)</f>
        <v/>
      </c>
      <c r="H34" s="156" t="str">
        <f>IF('1) 日本 - 中国'!C34="", "", '1) 日本 - 中国'!C34)</f>
        <v/>
      </c>
      <c r="I34" s="184" t="s">
        <v>82</v>
      </c>
      <c r="J34" s="183" t="str">
        <f>IF('1) 日本 - 中国'!E34="", "", '1) 日本 - 中国'!E34)</f>
        <v/>
      </c>
      <c r="K34" s="166" t="s">
        <v>91</v>
      </c>
      <c r="L34" s="191"/>
      <c r="M34" s="162" t="str">
        <f>IF('1) 日本 - 中国'!H34="", "", '1) 日本 - 中国'!H34)</f>
        <v/>
      </c>
      <c r="N34" s="8"/>
      <c r="O34" s="193"/>
      <c r="P34" s="162"/>
      <c r="Q34" s="162" t="str">
        <f>IF('1) 日本 - 中国'!L34="", "", '1) 日本 - 中国'!L34)</f>
        <v/>
      </c>
      <c r="R34" s="7" t="str">
        <f>IF('1) 日本 - 中国'!M34="", "", '1) 日本 - 中国'!M34)</f>
        <v/>
      </c>
      <c r="S34" s="162" t="str">
        <f>IF('1) 日本 - 中国'!N34="", "", '1) 日本 - 中国'!N34)</f>
        <v/>
      </c>
      <c r="T34" s="7" t="str">
        <f>IF('1) 日本 - 中国'!O34="", "", '1) 日本 - 中国'!O34)</f>
        <v/>
      </c>
      <c r="U34" s="162" t="str">
        <f>IF('1) 日本 - 中国'!P34="", "", '1) 日本 - 中国'!P34)</f>
        <v/>
      </c>
      <c r="V34" s="162"/>
      <c r="W34" s="162"/>
      <c r="X34" s="162"/>
      <c r="Y34" s="162"/>
      <c r="Z34" s="162" t="str">
        <f>IF('1) 日本 - 中国'!U34="", "", '1) 日本 - 中国'!U34)</f>
        <v/>
      </c>
      <c r="AA34" s="192"/>
      <c r="AB34" s="191" t="str">
        <f t="shared" si="8"/>
        <v/>
      </c>
      <c r="AC34" s="191"/>
      <c r="AD34" s="191"/>
      <c r="AE34" s="162" t="str">
        <f t="shared" si="9"/>
        <v/>
      </c>
    </row>
    <row r="35" spans="1:31" s="99" customFormat="1" ht="15" hidden="1" customHeight="1">
      <c r="A35" s="191" t="str">
        <f t="shared" si="6"/>
        <v/>
      </c>
      <c r="B35" s="191"/>
      <c r="C35" s="191"/>
      <c r="D35" s="191" t="str">
        <f t="shared" si="7"/>
        <v/>
      </c>
      <c r="E35" s="191"/>
      <c r="F35" s="6">
        <f>IF('1) 日本 - 中国'!A35="", "", '1) 日本 - 中国'!A35)</f>
        <v>35</v>
      </c>
      <c r="G35" s="164" t="str">
        <f>IF('1) 日本 - 中国'!B35="", "", '1) 日本 - 中国'!B35)</f>
        <v/>
      </c>
      <c r="H35" s="156" t="str">
        <f>IF('1) 日本 - 中国'!C35="", "", '1) 日本 - 中国'!C35)</f>
        <v/>
      </c>
      <c r="I35" s="184" t="s">
        <v>82</v>
      </c>
      <c r="J35" s="183" t="str">
        <f>IF('1) 日本 - 中国'!E35="", "", '1) 日本 - 中国'!E35)</f>
        <v/>
      </c>
      <c r="K35" s="166" t="s">
        <v>91</v>
      </c>
      <c r="L35" s="191"/>
      <c r="M35" s="162" t="str">
        <f>IF('1) 日本 - 中国'!H35="", "", '1) 日本 - 中国'!H35)</f>
        <v/>
      </c>
      <c r="N35" s="8"/>
      <c r="O35" s="193"/>
      <c r="P35" s="162"/>
      <c r="Q35" s="162" t="str">
        <f>IF('1) 日本 - 中国'!L35="", "", '1) 日本 - 中国'!L35)</f>
        <v/>
      </c>
      <c r="R35" s="7" t="str">
        <f>IF('1) 日本 - 中国'!M35="", "", '1) 日本 - 中国'!M35)</f>
        <v/>
      </c>
      <c r="S35" s="162" t="str">
        <f>IF('1) 日本 - 中国'!N35="", "", '1) 日本 - 中国'!N35)</f>
        <v/>
      </c>
      <c r="T35" s="7" t="str">
        <f>IF('1) 日本 - 中国'!O35="", "", '1) 日本 - 中国'!O35)</f>
        <v/>
      </c>
      <c r="U35" s="162" t="str">
        <f>IF('1) 日本 - 中国'!P35="", "", '1) 日本 - 中国'!P35)</f>
        <v/>
      </c>
      <c r="V35" s="162"/>
      <c r="W35" s="162"/>
      <c r="X35" s="192"/>
      <c r="Y35" s="192"/>
      <c r="Z35" s="192" t="str">
        <f>IF('1) 日本 - 中国'!U35="", "", '1) 日本 - 中国'!U35)</f>
        <v/>
      </c>
      <c r="AA35" s="162"/>
      <c r="AB35" s="191" t="str">
        <f t="shared" si="8"/>
        <v/>
      </c>
      <c r="AC35" s="191"/>
      <c r="AD35" s="191"/>
      <c r="AE35" s="162" t="str">
        <f t="shared" si="9"/>
        <v/>
      </c>
    </row>
    <row r="36" spans="1:31" s="99" customFormat="1" ht="15" hidden="1" customHeight="1">
      <c r="A36" s="162" t="str">
        <f t="shared" si="6"/>
        <v/>
      </c>
      <c r="B36" s="162"/>
      <c r="C36" s="162"/>
      <c r="D36" s="162" t="str">
        <f t="shared" si="7"/>
        <v/>
      </c>
      <c r="E36" s="162"/>
      <c r="F36" s="163">
        <f>IF('1) 日本 - 中国'!A36="", "", '1) 日本 - 中国'!A36)</f>
        <v>36</v>
      </c>
      <c r="G36" s="164" t="str">
        <f>IF('1) 日本 - 中国'!B36="", "", '1) 日本 - 中国'!B36)</f>
        <v/>
      </c>
      <c r="H36" s="156" t="str">
        <f>IF('1) 日本 - 中国'!C36="", "", '1) 日本 - 中国'!C36)</f>
        <v/>
      </c>
      <c r="I36" s="184" t="s">
        <v>82</v>
      </c>
      <c r="J36" s="183" t="str">
        <f>IF('1) 日本 - 中国'!E36="", "", '1) 日本 - 中国'!E36)</f>
        <v/>
      </c>
      <c r="K36" s="166" t="s">
        <v>91</v>
      </c>
      <c r="L36" s="191"/>
      <c r="M36" s="162" t="str">
        <f>IF('1) 日本 - 中国'!H36="", "", '1) 日本 - 中国'!H36)</f>
        <v/>
      </c>
      <c r="N36" s="8"/>
      <c r="O36" s="193"/>
      <c r="P36" s="162"/>
      <c r="Q36" s="162" t="str">
        <f>IF('1) 日本 - 中国'!L36="", "", '1) 日本 - 中国'!L36)</f>
        <v/>
      </c>
      <c r="R36" s="7" t="str">
        <f>IF('1) 日本 - 中国'!M36="", "", '1) 日本 - 中国'!M36)</f>
        <v/>
      </c>
      <c r="S36" s="162" t="str">
        <f>IF('1) 日本 - 中国'!N36="", "", '1) 日本 - 中国'!N36)</f>
        <v/>
      </c>
      <c r="T36" s="7" t="str">
        <f>IF('1) 日本 - 中国'!O36="", "", '1) 日本 - 中国'!O36)</f>
        <v/>
      </c>
      <c r="U36" s="162" t="str">
        <f>IF('1) 日本 - 中国'!P36="", "", '1) 日本 - 中国'!P36)</f>
        <v/>
      </c>
      <c r="V36" s="162"/>
      <c r="W36" s="162"/>
      <c r="X36" s="162"/>
      <c r="Y36" s="162"/>
      <c r="Z36" s="162" t="str">
        <f>IF('1) 日本 - 中国'!U36="", "", '1) 日本 - 中国'!U36)</f>
        <v/>
      </c>
      <c r="AA36" s="162"/>
      <c r="AB36" s="162" t="str">
        <f t="shared" si="8"/>
        <v/>
      </c>
      <c r="AC36" s="162"/>
      <c r="AD36" s="162"/>
      <c r="AE36" s="162" t="str">
        <f t="shared" si="9"/>
        <v/>
      </c>
    </row>
    <row r="37" spans="1:31" s="99" customFormat="1" ht="15" hidden="1" customHeight="1">
      <c r="A37" s="191" t="str">
        <f t="shared" si="6"/>
        <v/>
      </c>
      <c r="B37" s="191"/>
      <c r="C37" s="191"/>
      <c r="D37" s="191" t="str">
        <f t="shared" ref="D37" si="10">IF(M37="","",M37-2)</f>
        <v/>
      </c>
      <c r="E37" s="191"/>
      <c r="F37" s="163">
        <f>IF('1) 日本 - 中国'!A37="", "", '1) 日本 - 中国'!A37)</f>
        <v>37</v>
      </c>
      <c r="G37" s="164" t="str">
        <f>IF('1) 日本 - 中国'!B37="", "", '1) 日本 - 中国'!B37)</f>
        <v/>
      </c>
      <c r="H37" s="156" t="str">
        <f>IF('1) 日本 - 中国'!C37="", "", '1) 日本 - 中国'!C37)</f>
        <v/>
      </c>
      <c r="I37" s="184" t="s">
        <v>82</v>
      </c>
      <c r="J37" s="183" t="str">
        <f>IF('1) 日本 - 中国'!E37="", "", '1) 日本 - 中国'!E37)</f>
        <v/>
      </c>
      <c r="K37" s="166" t="s">
        <v>91</v>
      </c>
      <c r="L37" s="191"/>
      <c r="M37" s="162" t="str">
        <f>IF('1) 日本 - 中国'!H37="", "", '1) 日本 - 中国'!H37)</f>
        <v/>
      </c>
      <c r="N37" s="8"/>
      <c r="O37" s="193"/>
      <c r="P37" s="162"/>
      <c r="Q37" s="162" t="str">
        <f>IF('1) 日本 - 中国'!L37="", "", '1) 日本 - 中国'!L37)</f>
        <v/>
      </c>
      <c r="R37" s="7" t="str">
        <f>IF('1) 日本 - 中国'!M37="", "", '1) 日本 - 中国'!M37)</f>
        <v/>
      </c>
      <c r="S37" s="162" t="str">
        <f>IF('1) 日本 - 中国'!N37="", "", '1) 日本 - 中国'!N37)</f>
        <v/>
      </c>
      <c r="T37" s="7" t="str">
        <f>IF('1) 日本 - 中国'!O37="", "", '1) 日本 - 中国'!O37)</f>
        <v/>
      </c>
      <c r="U37" s="162" t="str">
        <f>IF('1) 日本 - 中国'!P37="", "", '1) 日本 - 中国'!P37)</f>
        <v/>
      </c>
      <c r="V37" s="162"/>
      <c r="W37" s="162"/>
      <c r="X37" s="162"/>
      <c r="Y37" s="162"/>
      <c r="Z37" s="162" t="str">
        <f>IF('1) 日本 - 中国'!U37="", "", '1) 日本 - 中国'!U37)</f>
        <v/>
      </c>
      <c r="AA37" s="192"/>
      <c r="AB37" s="191" t="str">
        <f t="shared" si="8"/>
        <v/>
      </c>
      <c r="AC37" s="191"/>
      <c r="AD37" s="191"/>
      <c r="AE37" s="162" t="str">
        <f t="shared" si="9"/>
        <v/>
      </c>
    </row>
    <row r="38" spans="1:31" s="99" customFormat="1" ht="15" hidden="1" customHeight="1">
      <c r="A38" s="197" t="str">
        <f t="shared" si="6"/>
        <v/>
      </c>
      <c r="B38" s="197"/>
      <c r="C38" s="197"/>
      <c r="D38" s="197" t="str">
        <f>IF(M38="","",M38-2)</f>
        <v/>
      </c>
      <c r="E38" s="197"/>
      <c r="F38" s="194">
        <f>IF('1) 日本 - 中国'!A38="", "", '1) 日本 - 中国'!A38)</f>
        <v>38</v>
      </c>
      <c r="G38" s="169" t="str">
        <f>IF('1) 日本 - 中国'!B38="", "", '1) 日本 - 中国'!B38)</f>
        <v/>
      </c>
      <c r="H38" s="170" t="str">
        <f>IF('1) 日本 - 中国'!C38="", "", '1) 日本 - 中国'!C38)</f>
        <v/>
      </c>
      <c r="I38" s="195" t="s">
        <v>82</v>
      </c>
      <c r="J38" s="196" t="str">
        <f>IF('1) 日本 - 中国'!E38="", "", '1) 日本 - 中国'!E38)</f>
        <v/>
      </c>
      <c r="K38" s="173" t="s">
        <v>91</v>
      </c>
      <c r="L38" s="197"/>
      <c r="M38" s="174" t="str">
        <f>IF('1) 日本 - 中国'!H38="", "", '1) 日本 - 中国'!H38)</f>
        <v/>
      </c>
      <c r="N38" s="198"/>
      <c r="O38" s="199"/>
      <c r="P38" s="174"/>
      <c r="Q38" s="174" t="str">
        <f>IF('1) 日本 - 中国'!L38="", "", '1) 日本 - 中国'!L38)</f>
        <v/>
      </c>
      <c r="R38" s="200" t="str">
        <f>IF('1) 日本 - 中国'!M38="", "", '1) 日本 - 中国'!M38)</f>
        <v/>
      </c>
      <c r="S38" s="174" t="str">
        <f>IF('1) 日本 - 中国'!N38="", "", '1) 日本 - 中国'!N38)</f>
        <v/>
      </c>
      <c r="T38" s="200" t="str">
        <f>IF('1) 日本 - 中国'!O38="", "", '1) 日本 - 中国'!O38)</f>
        <v/>
      </c>
      <c r="U38" s="174" t="str">
        <f>IF('1) 日本 - 中国'!P38="", "", '1) 日本 - 中国'!P38)</f>
        <v/>
      </c>
      <c r="V38" s="174"/>
      <c r="W38" s="174"/>
      <c r="X38" s="174"/>
      <c r="Y38" s="174"/>
      <c r="Z38" s="174" t="str">
        <f>IF('1) 日本 - 中国'!U38="", "", '1) 日本 - 中国'!U38)</f>
        <v/>
      </c>
      <c r="AA38" s="207"/>
      <c r="AB38" s="197" t="str">
        <f t="shared" si="8"/>
        <v/>
      </c>
      <c r="AC38" s="197"/>
      <c r="AD38" s="197"/>
      <c r="AE38" s="174" t="str">
        <f t="shared" si="9"/>
        <v/>
      </c>
    </row>
    <row r="39" spans="1:31" ht="15" customHeight="1">
      <c r="F39" s="31" t="s">
        <v>67</v>
      </c>
      <c r="G39" s="115"/>
      <c r="H39" s="116"/>
      <c r="I39" s="116"/>
      <c r="J39" s="116"/>
      <c r="K39" s="116"/>
      <c r="L39" s="68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9"/>
      <c r="G40" s="99"/>
      <c r="H40" s="99"/>
      <c r="I40" s="99"/>
      <c r="J40" s="99"/>
      <c r="K40" s="99"/>
      <c r="L40" s="109"/>
      <c r="M40" s="99"/>
      <c r="N40" s="99"/>
      <c r="O40" s="99"/>
      <c r="P40" s="99"/>
      <c r="Q40" s="109"/>
      <c r="R40" s="109"/>
      <c r="S40" s="109"/>
      <c r="T40" s="109"/>
      <c r="U40" s="99"/>
      <c r="V40" s="99"/>
      <c r="W40" s="99"/>
      <c r="X40" s="99"/>
      <c r="Y40" s="109"/>
      <c r="Z40" s="109"/>
      <c r="AA40" s="109"/>
    </row>
    <row r="41" spans="1:31" s="31" customFormat="1" ht="15" customHeight="1">
      <c r="F41" s="99"/>
      <c r="G41" s="99"/>
      <c r="H41" s="99"/>
      <c r="I41" s="99"/>
      <c r="J41" s="99"/>
      <c r="K41" s="99"/>
      <c r="L41" s="109"/>
      <c r="M41" s="99"/>
      <c r="N41" s="99"/>
      <c r="O41" s="99"/>
      <c r="P41" s="99"/>
      <c r="Q41" s="109"/>
      <c r="R41" s="109"/>
      <c r="S41" s="109"/>
      <c r="T41" s="109"/>
      <c r="U41" s="99"/>
      <c r="V41" s="99"/>
      <c r="W41" s="99"/>
      <c r="X41" s="99"/>
      <c r="Y41" s="109"/>
      <c r="Z41" s="109"/>
      <c r="AA41" s="109"/>
    </row>
    <row r="42" spans="1:31" s="31" customFormat="1" ht="15" customHeight="1">
      <c r="L42" s="38"/>
      <c r="M42" s="99"/>
      <c r="N42" s="99"/>
      <c r="O42" s="99"/>
      <c r="P42" s="99"/>
      <c r="Q42" s="38"/>
      <c r="R42" s="109"/>
      <c r="S42" s="109"/>
      <c r="T42" s="109"/>
      <c r="U42" s="99"/>
      <c r="V42" s="99"/>
      <c r="W42" s="99"/>
      <c r="X42" s="99"/>
      <c r="Y42" s="109"/>
      <c r="Z42" s="109"/>
      <c r="AA42" s="38"/>
    </row>
    <row r="43" spans="1:31" s="31" customFormat="1" ht="15" customHeight="1"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31" s="31" customFormat="1" ht="15" customHeight="1"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31" s="99" customFormat="1" ht="15" customHeight="1">
      <c r="F45" s="118"/>
      <c r="G45" s="119"/>
      <c r="H45" s="120"/>
      <c r="I45" s="120"/>
      <c r="J45" s="120"/>
      <c r="K45" s="12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9" customFormat="1" ht="15" customHeight="1">
      <c r="F46" s="118"/>
      <c r="G46" s="119"/>
      <c r="H46" s="120"/>
      <c r="I46" s="120"/>
      <c r="J46" s="120"/>
      <c r="K46" s="1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9" customFormat="1" ht="15" customHeight="1">
      <c r="F47" s="118"/>
      <c r="G47" s="119"/>
      <c r="H47" s="120"/>
      <c r="I47" s="120"/>
      <c r="J47" s="120"/>
      <c r="K47" s="12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8"/>
      <c r="G48" s="119"/>
      <c r="H48" s="120"/>
      <c r="I48" s="120"/>
      <c r="J48" s="120"/>
      <c r="K48" s="12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8"/>
      <c r="G49" s="119"/>
      <c r="H49" s="120"/>
      <c r="I49" s="120"/>
      <c r="J49" s="120"/>
      <c r="K49" s="12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8"/>
      <c r="G50" s="119"/>
      <c r="H50" s="120"/>
      <c r="I50" s="120"/>
      <c r="J50" s="120"/>
      <c r="K50" s="12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9" customFormat="1" ht="15" customHeight="1">
      <c r="F51" s="118"/>
      <c r="G51" s="119"/>
      <c r="H51" s="120"/>
      <c r="I51" s="120"/>
      <c r="J51" s="120"/>
      <c r="K51" s="12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9" customFormat="1" ht="15" customHeight="1">
      <c r="F52" s="118"/>
      <c r="G52" s="119"/>
      <c r="H52" s="120"/>
      <c r="I52" s="120"/>
      <c r="J52" s="120"/>
      <c r="K52" s="12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9" customFormat="1" ht="15" customHeight="1">
      <c r="F53" s="118"/>
      <c r="G53" s="119"/>
      <c r="H53" s="120"/>
      <c r="I53" s="120"/>
      <c r="J53" s="120"/>
      <c r="K53" s="1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9" customFormat="1" ht="15" customHeight="1">
      <c r="F54" s="118"/>
      <c r="G54" s="119"/>
      <c r="H54" s="120"/>
      <c r="I54" s="120"/>
      <c r="J54" s="120"/>
      <c r="K54" s="120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9" customFormat="1" ht="15" customHeight="1">
      <c r="F55" s="118"/>
      <c r="G55" s="119"/>
      <c r="H55" s="120"/>
      <c r="I55" s="120"/>
      <c r="J55" s="120"/>
      <c r="K55" s="1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9" customFormat="1" ht="15" customHeight="1">
      <c r="F56" s="118"/>
      <c r="G56" s="119"/>
      <c r="H56" s="120"/>
      <c r="I56" s="120"/>
      <c r="J56" s="120"/>
      <c r="K56" s="12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9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9"/>
      <c r="I65" s="99"/>
      <c r="J65" s="99"/>
      <c r="K65" s="99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6"/>
      <c r="B69" s="96"/>
      <c r="C69" s="96"/>
      <c r="D69" s="96"/>
      <c r="E69" s="121"/>
      <c r="F69" s="96"/>
      <c r="G69" s="96"/>
      <c r="H69" s="122"/>
      <c r="I69" s="122"/>
      <c r="J69" s="122"/>
      <c r="K69" s="122"/>
      <c r="L69" s="122"/>
      <c r="M69" s="122"/>
      <c r="N69" s="121"/>
      <c r="O69" s="23"/>
      <c r="P69" s="121"/>
      <c r="Q69" s="122"/>
      <c r="R69" s="96"/>
      <c r="S69" s="23"/>
      <c r="T69" s="96"/>
      <c r="U69" s="96"/>
      <c r="V69" s="23"/>
      <c r="W69" s="23"/>
      <c r="X69" s="23"/>
      <c r="Y69" s="23"/>
      <c r="Z69" s="23"/>
      <c r="AA69" s="23"/>
      <c r="AB69" s="96"/>
      <c r="AC69" s="96"/>
    </row>
    <row r="70" spans="1:29" ht="15.75" customHeight="1">
      <c r="A70" s="96"/>
      <c r="B70" s="96"/>
      <c r="C70" s="96"/>
      <c r="D70" s="96"/>
      <c r="E70" s="121"/>
      <c r="F70" s="96"/>
      <c r="G70" s="96"/>
      <c r="H70" s="122"/>
      <c r="I70" s="122"/>
      <c r="J70" s="122"/>
      <c r="K70" s="122"/>
      <c r="L70" s="122"/>
      <c r="M70" s="122"/>
      <c r="N70" s="121"/>
      <c r="O70" s="23"/>
      <c r="P70" s="121"/>
      <c r="Q70" s="122"/>
      <c r="R70" s="96"/>
      <c r="S70" s="23"/>
      <c r="T70" s="96"/>
      <c r="U70" s="96"/>
      <c r="V70" s="23"/>
      <c r="W70" s="23"/>
      <c r="X70" s="23"/>
      <c r="Y70" s="23"/>
      <c r="Z70" s="23"/>
      <c r="AA70" s="23"/>
      <c r="AB70" s="96"/>
      <c r="AC70" s="96"/>
    </row>
    <row r="71" spans="1:29" ht="15.75" customHeight="1">
      <c r="E71" s="22"/>
      <c r="F71" s="123"/>
      <c r="G71" s="123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6"/>
      <c r="G73" s="96"/>
      <c r="H73" s="96"/>
      <c r="I73" s="96"/>
      <c r="J73" s="96"/>
      <c r="K73" s="96"/>
      <c r="L73" s="96"/>
      <c r="M73" s="96"/>
      <c r="N73" s="23"/>
      <c r="O73" s="23"/>
      <c r="P73" s="23"/>
      <c r="Q73" s="96"/>
      <c r="R73" s="96"/>
      <c r="S73" s="23"/>
      <c r="T73" s="96"/>
      <c r="U73" s="96"/>
      <c r="V73" s="23"/>
      <c r="W73" s="23"/>
      <c r="X73" s="23"/>
      <c r="Y73" s="23"/>
      <c r="Z73" s="23"/>
      <c r="AA73" s="23"/>
    </row>
    <row r="74" spans="1:29" ht="15.75" customHeight="1">
      <c r="E74" s="23"/>
      <c r="F74" s="96"/>
      <c r="G74" s="96"/>
      <c r="H74" s="96"/>
      <c r="I74" s="96"/>
      <c r="J74" s="96"/>
      <c r="K74" s="96"/>
      <c r="L74" s="96"/>
      <c r="M74" s="96"/>
      <c r="N74" s="23"/>
      <c r="O74" s="23"/>
      <c r="P74" s="23"/>
      <c r="Q74" s="96"/>
      <c r="R74" s="96"/>
      <c r="S74" s="23"/>
      <c r="T74" s="96"/>
      <c r="U74" s="96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AD54-F1F8-4CDB-8F49-BE8AF0394DF0}">
  <sheetPr>
    <pageSetUpPr fitToPage="1"/>
  </sheetPr>
  <dimension ref="A1:AA74"/>
  <sheetViews>
    <sheetView view="pageBreakPreview" zoomScale="80" zoomScaleNormal="70" zoomScaleSheetLayoutView="80" workbookViewId="0">
      <selection activeCell="A56" sqref="A56"/>
    </sheetView>
  </sheetViews>
  <sheetFormatPr defaultColWidth="7.625" defaultRowHeight="15.75" customHeight="1" outlineLevelRow="1" outlineLevelCol="1"/>
  <cols>
    <col min="1" max="2" width="15.625" style="1" customWidth="1"/>
    <col min="3" max="3" width="4.875" style="1" customWidth="1"/>
    <col min="4" max="4" width="9.125" style="1" customWidth="1"/>
    <col min="5" max="5" width="20.625" style="1" customWidth="1"/>
    <col min="6" max="6" width="6.875" style="1" customWidth="1"/>
    <col min="7" max="7" width="4.125" style="1" customWidth="1"/>
    <col min="8" max="8" width="6.875" style="1" customWidth="1"/>
    <col min="9" max="9" width="4.125" style="1" customWidth="1"/>
    <col min="10" max="12" width="15.625" style="1" customWidth="1"/>
    <col min="13" max="13" width="4.875" style="1" customWidth="1"/>
    <col min="14" max="14" width="15.625" style="1" hidden="1" customWidth="1" outlineLevel="1"/>
    <col min="15" max="15" width="15.625" style="1" customWidth="1" collapsed="1"/>
    <col min="16" max="16" width="15.625" style="1" customWidth="1"/>
    <col min="17" max="19" width="15.625" style="1" hidden="1" customWidth="1" outlineLevel="1"/>
    <col min="20" max="21" width="15.875" style="1" hidden="1" customWidth="1" outlineLevel="1"/>
    <col min="22" max="22" width="4.5" style="1" hidden="1" customWidth="1" outlineLevel="1"/>
    <col min="23" max="25" width="15.625" style="1" hidden="1" customWidth="1" outlineLevel="1"/>
    <col min="26" max="26" width="13.875" style="1" customWidth="1" collapsed="1"/>
    <col min="27" max="39" width="13.875" style="1" customWidth="1"/>
    <col min="40" max="16384" width="7.625" style="1"/>
  </cols>
  <sheetData>
    <row r="1" spans="1:27" ht="15.75" customHeight="1">
      <c r="A1" s="2"/>
      <c r="B1" s="80"/>
      <c r="C1" s="80"/>
      <c r="K1" s="2"/>
      <c r="L1" s="80"/>
      <c r="M1" s="80"/>
      <c r="N1" s="80"/>
      <c r="O1" s="80"/>
      <c r="P1" s="80"/>
      <c r="Q1" s="80"/>
      <c r="R1" s="41"/>
      <c r="S1" s="41"/>
      <c r="T1" s="41"/>
      <c r="U1" s="41"/>
      <c r="V1" s="41"/>
    </row>
    <row r="2" spans="1:27" ht="15.75" customHeight="1">
      <c r="C2" s="323" t="s">
        <v>107</v>
      </c>
      <c r="D2" s="324"/>
      <c r="E2" s="324"/>
      <c r="F2" s="324"/>
      <c r="G2" s="3"/>
      <c r="H2" s="3"/>
      <c r="I2" s="3"/>
      <c r="J2" s="323" t="s">
        <v>166</v>
      </c>
      <c r="K2" s="324"/>
      <c r="L2" s="324"/>
      <c r="M2" s="324"/>
      <c r="N2" s="80"/>
      <c r="O2" s="80"/>
      <c r="P2" s="280"/>
      <c r="Q2" s="280"/>
      <c r="R2" s="280"/>
      <c r="S2" s="41"/>
      <c r="T2" s="41"/>
      <c r="U2" s="41"/>
      <c r="V2" s="41"/>
    </row>
    <row r="3" spans="1:27" ht="15.75" customHeight="1">
      <c r="C3" s="324"/>
      <c r="D3" s="324"/>
      <c r="E3" s="324"/>
      <c r="F3" s="324"/>
      <c r="G3" s="3"/>
      <c r="H3" s="3"/>
      <c r="I3" s="3"/>
      <c r="J3" s="324"/>
      <c r="K3" s="324"/>
      <c r="L3" s="324"/>
      <c r="M3" s="324"/>
      <c r="N3" s="80"/>
      <c r="O3" s="10" t="s">
        <v>3</v>
      </c>
      <c r="P3" s="225">
        <f>'1) 日本 - 中国'!U3</f>
        <v>45845</v>
      </c>
      <c r="Q3" s="280"/>
      <c r="R3" s="280"/>
      <c r="S3" s="81"/>
    </row>
    <row r="4" spans="1:27" ht="15.75" customHeight="1">
      <c r="C4" s="2" t="s">
        <v>108</v>
      </c>
      <c r="D4" s="129"/>
      <c r="E4" s="129"/>
      <c r="F4" s="129"/>
      <c r="G4" s="4"/>
      <c r="H4" s="4"/>
      <c r="I4" s="4"/>
      <c r="J4" s="81" t="s">
        <v>134</v>
      </c>
      <c r="K4" s="4"/>
      <c r="L4" s="81"/>
      <c r="M4" s="4"/>
      <c r="N4" s="82"/>
      <c r="O4" s="11" t="s">
        <v>5</v>
      </c>
      <c r="P4" s="54" t="str">
        <f>'1) 日本 - 中国'!U4</f>
        <v>No.571 (R-2)</v>
      </c>
      <c r="Q4" s="4"/>
      <c r="R4" s="81"/>
      <c r="S4" s="81"/>
      <c r="AA4" s="14"/>
    </row>
    <row r="5" spans="1:27" ht="15.75" customHeight="1" thickBot="1">
      <c r="A5" s="64"/>
      <c r="B5" s="64"/>
      <c r="C5" s="64"/>
      <c r="D5" s="63"/>
      <c r="E5" s="63"/>
      <c r="F5" s="64"/>
      <c r="G5" s="64"/>
      <c r="H5" s="64"/>
      <c r="I5" s="64"/>
      <c r="J5" s="64"/>
      <c r="K5" s="132" t="s">
        <v>140</v>
      </c>
      <c r="L5" s="64"/>
      <c r="M5" s="132"/>
      <c r="N5" s="64"/>
      <c r="O5" s="64"/>
      <c r="P5" s="64"/>
      <c r="Q5" s="132"/>
      <c r="R5" s="65"/>
      <c r="S5" s="65"/>
      <c r="T5" s="63"/>
      <c r="U5" s="63"/>
      <c r="V5" s="63"/>
      <c r="W5" s="63"/>
      <c r="X5" s="63"/>
      <c r="Y5" s="63"/>
      <c r="AA5" s="14"/>
    </row>
    <row r="6" spans="1:27" ht="15" customHeight="1">
      <c r="A6" s="128" t="s">
        <v>165</v>
      </c>
      <c r="O6" s="62"/>
    </row>
    <row r="7" spans="1:27" ht="15" hidden="1" customHeight="1" outlineLevel="1">
      <c r="A7" s="44"/>
      <c r="B7" s="44"/>
      <c r="C7" s="44"/>
      <c r="D7" s="128"/>
      <c r="E7" s="44"/>
      <c r="F7" s="44"/>
      <c r="G7" s="44"/>
      <c r="H7" s="44"/>
      <c r="I7" s="44"/>
      <c r="J7" s="44"/>
      <c r="K7" s="44"/>
      <c r="L7" s="44"/>
      <c r="M7" s="44"/>
      <c r="N7" s="44"/>
      <c r="O7" s="285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7" ht="15" hidden="1" customHeight="1" outlineLevel="1">
      <c r="A8" s="286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</row>
    <row r="9" spans="1:27" ht="15" hidden="1" customHeight="1" outlineLevel="1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</row>
    <row r="10" spans="1:27" s="44" customFormat="1" ht="15" hidden="1" customHeight="1" outlineLevel="1">
      <c r="A10" s="57"/>
      <c r="B10" s="57"/>
      <c r="C10" s="57"/>
      <c r="D10" s="281"/>
      <c r="E10" s="282"/>
      <c r="F10" s="98"/>
      <c r="G10" s="71"/>
      <c r="H10" s="98"/>
      <c r="I10" s="71"/>
      <c r="J10" s="57"/>
      <c r="K10" s="57"/>
      <c r="L10" s="57"/>
      <c r="M10" s="57"/>
      <c r="N10" s="57"/>
      <c r="O10" s="283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7" s="128" customFormat="1" ht="15" hidden="1" customHeight="1" outlineLevel="1">
      <c r="A11" s="57"/>
      <c r="B11" s="57"/>
      <c r="C11" s="57"/>
      <c r="D11" s="281"/>
      <c r="E11" s="282"/>
      <c r="F11" s="98"/>
      <c r="G11" s="71"/>
      <c r="H11" s="98"/>
      <c r="I11" s="71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7" s="44" customFormat="1" ht="15" hidden="1" customHeight="1" outlineLevel="1">
      <c r="A12" s="57"/>
      <c r="B12" s="57"/>
      <c r="C12" s="57"/>
      <c r="D12" s="281"/>
      <c r="E12" s="282"/>
      <c r="F12" s="98"/>
      <c r="G12" s="71"/>
      <c r="H12" s="98"/>
      <c r="I12" s="7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7" s="44" customFormat="1" ht="15" hidden="1" customHeight="1" outlineLevel="1">
      <c r="A13" s="57"/>
      <c r="B13" s="57"/>
      <c r="C13" s="57"/>
      <c r="D13" s="281"/>
      <c r="E13" s="282"/>
      <c r="F13" s="98"/>
      <c r="G13" s="71"/>
      <c r="H13" s="98"/>
      <c r="I13" s="71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7" s="44" customFormat="1" ht="15" hidden="1" customHeight="1" outlineLevel="1">
      <c r="A14" s="57"/>
      <c r="B14" s="57"/>
      <c r="C14" s="57"/>
      <c r="D14" s="281"/>
      <c r="E14" s="282"/>
      <c r="F14" s="98"/>
      <c r="G14" s="71"/>
      <c r="H14" s="98"/>
      <c r="I14" s="71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7" s="44" customFormat="1" ht="15" hidden="1" customHeight="1" outlineLevel="1">
      <c r="A15" s="57"/>
      <c r="B15" s="57"/>
      <c r="C15" s="57"/>
      <c r="D15" s="281"/>
      <c r="E15" s="282"/>
      <c r="F15" s="98"/>
      <c r="G15" s="71"/>
      <c r="H15" s="98"/>
      <c r="I15" s="71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7" s="44" customFormat="1" ht="15" hidden="1" customHeight="1" outlineLevel="1">
      <c r="A16" s="57"/>
      <c r="B16" s="57"/>
      <c r="C16" s="57"/>
      <c r="D16" s="281"/>
      <c r="E16" s="282"/>
      <c r="F16" s="98"/>
      <c r="G16" s="71"/>
      <c r="H16" s="98"/>
      <c r="I16" s="71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s="15" customFormat="1" ht="15" hidden="1" customHeight="1" outlineLevel="1">
      <c r="A17" s="57"/>
      <c r="B17" s="57"/>
      <c r="C17" s="283"/>
      <c r="D17" s="281"/>
      <c r="E17" s="282"/>
      <c r="F17" s="98"/>
      <c r="G17" s="71"/>
      <c r="H17" s="98"/>
      <c r="I17" s="71"/>
      <c r="J17" s="57"/>
      <c r="K17" s="57"/>
      <c r="L17" s="57"/>
      <c r="M17" s="283"/>
      <c r="N17" s="57"/>
      <c r="O17" s="57"/>
      <c r="P17" s="57"/>
      <c r="Q17" s="57"/>
      <c r="R17" s="283"/>
      <c r="S17" s="57"/>
      <c r="T17" s="57"/>
      <c r="U17" s="57"/>
      <c r="V17" s="57"/>
      <c r="W17" s="57"/>
      <c r="X17" s="284"/>
      <c r="Y17" s="57"/>
    </row>
    <row r="18" spans="1:25" s="15" customFormat="1" ht="15" hidden="1" customHeight="1" outlineLevel="1">
      <c r="A18" s="57"/>
      <c r="B18" s="57"/>
      <c r="C18" s="57"/>
      <c r="D18" s="281"/>
      <c r="E18" s="282"/>
      <c r="F18" s="98"/>
      <c r="G18" s="71"/>
      <c r="H18" s="98"/>
      <c r="I18" s="71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284"/>
      <c r="Y18" s="57"/>
    </row>
    <row r="19" spans="1:25" s="15" customFormat="1" ht="15" hidden="1" customHeight="1" outlineLevel="1">
      <c r="A19" s="57"/>
      <c r="B19" s="57"/>
      <c r="C19" s="57"/>
      <c r="D19" s="281"/>
      <c r="E19" s="282"/>
      <c r="F19" s="98"/>
      <c r="G19" s="71"/>
      <c r="H19" s="98"/>
      <c r="I19" s="71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284"/>
      <c r="Y19" s="57"/>
    </row>
    <row r="20" spans="1:25" s="15" customFormat="1" ht="15" hidden="1" customHeight="1" outlineLevel="1">
      <c r="A20" s="57"/>
      <c r="B20" s="57"/>
      <c r="C20" s="57"/>
      <c r="D20" s="281"/>
      <c r="E20" s="282"/>
      <c r="F20" s="98"/>
      <c r="G20" s="71"/>
      <c r="H20" s="98"/>
      <c r="I20" s="71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284"/>
      <c r="Y20" s="57"/>
    </row>
    <row r="21" spans="1:25" s="15" customFormat="1" ht="15" hidden="1" customHeight="1" outlineLevel="1">
      <c r="A21" s="57"/>
      <c r="B21" s="57"/>
      <c r="C21" s="57"/>
      <c r="D21" s="281"/>
      <c r="E21" s="282"/>
      <c r="F21" s="98"/>
      <c r="G21" s="71"/>
      <c r="H21" s="98"/>
      <c r="I21" s="71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284"/>
      <c r="Y21" s="57"/>
    </row>
    <row r="22" spans="1:25" ht="15" hidden="1" customHeight="1" outlineLevel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5" hidden="1" customHeight="1" outlineLevel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hidden="1" customHeight="1" outlineLevel="1">
      <c r="A24" s="44"/>
      <c r="B24" s="44"/>
      <c r="C24" s="44"/>
      <c r="D24" s="128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5" hidden="1" customHeight="1" outlineLevel="1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</row>
    <row r="26" spans="1:25" ht="15" hidden="1" customHeight="1" outlineLevel="1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</row>
    <row r="27" spans="1:25" s="44" customFormat="1" ht="15" hidden="1" customHeight="1" outlineLevel="1">
      <c r="A27" s="57"/>
      <c r="B27" s="57"/>
      <c r="C27" s="57"/>
      <c r="D27" s="281"/>
      <c r="E27" s="282"/>
      <c r="F27" s="98"/>
      <c r="G27" s="71"/>
      <c r="H27" s="98"/>
      <c r="I27" s="71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s="44" customFormat="1" ht="15" hidden="1" customHeight="1" outlineLevel="1">
      <c r="A28" s="57"/>
      <c r="B28" s="57"/>
      <c r="C28" s="57"/>
      <c r="D28" s="281"/>
      <c r="E28" s="282"/>
      <c r="F28" s="98"/>
      <c r="G28" s="71"/>
      <c r="H28" s="98"/>
      <c r="I28" s="71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5" s="44" customFormat="1" ht="15" hidden="1" customHeight="1" outlineLevel="1">
      <c r="A29" s="57"/>
      <c r="B29" s="57"/>
      <c r="C29" s="57"/>
      <c r="D29" s="281"/>
      <c r="E29" s="282"/>
      <c r="F29" s="98"/>
      <c r="G29" s="71"/>
      <c r="H29" s="98"/>
      <c r="I29" s="71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s="44" customFormat="1" ht="15" hidden="1" customHeight="1" outlineLevel="1">
      <c r="A30" s="57"/>
      <c r="B30" s="57"/>
      <c r="C30" s="57"/>
      <c r="D30" s="281"/>
      <c r="E30" s="282"/>
      <c r="F30" s="98"/>
      <c r="G30" s="71"/>
      <c r="H30" s="98"/>
      <c r="I30" s="71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s="44" customFormat="1" ht="15" hidden="1" customHeight="1" outlineLevel="1">
      <c r="A31" s="57"/>
      <c r="B31" s="60"/>
      <c r="C31" s="60"/>
      <c r="D31" s="281"/>
      <c r="E31" s="282"/>
      <c r="F31" s="98"/>
      <c r="G31" s="71"/>
      <c r="H31" s="98"/>
      <c r="I31" s="71"/>
      <c r="J31" s="57"/>
      <c r="K31" s="57"/>
      <c r="L31" s="60"/>
      <c r="M31" s="60"/>
      <c r="N31" s="60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s="44" customFormat="1" ht="15" hidden="1" customHeight="1" outlineLevel="1">
      <c r="A32" s="57"/>
      <c r="B32" s="60"/>
      <c r="C32" s="60"/>
      <c r="D32" s="281"/>
      <c r="E32" s="282"/>
      <c r="F32" s="98"/>
      <c r="G32" s="71"/>
      <c r="H32" s="98"/>
      <c r="I32" s="71"/>
      <c r="J32" s="57"/>
      <c r="K32" s="57"/>
      <c r="L32" s="60"/>
      <c r="M32" s="60"/>
      <c r="N32" s="60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s="44" customFormat="1" ht="15" hidden="1" customHeight="1" outlineLevel="1">
      <c r="A33" s="57"/>
      <c r="B33" s="60"/>
      <c r="C33" s="60"/>
      <c r="D33" s="281"/>
      <c r="E33" s="282"/>
      <c r="F33" s="98"/>
      <c r="G33" s="71"/>
      <c r="H33" s="98"/>
      <c r="I33" s="71"/>
      <c r="J33" s="57"/>
      <c r="K33" s="57"/>
      <c r="L33" s="60"/>
      <c r="M33" s="60"/>
      <c r="N33" s="60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15" customFormat="1" ht="15" hidden="1" customHeight="1" outlineLevel="1">
      <c r="A34" s="57"/>
      <c r="B34" s="60"/>
      <c r="C34" s="60"/>
      <c r="D34" s="281"/>
      <c r="E34" s="282"/>
      <c r="F34" s="98"/>
      <c r="G34" s="71"/>
      <c r="H34" s="98"/>
      <c r="I34" s="71"/>
      <c r="J34" s="57"/>
      <c r="K34" s="57"/>
      <c r="L34" s="60"/>
      <c r="M34" s="60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s="15" customFormat="1" ht="15" hidden="1" customHeight="1" outlineLevel="1">
      <c r="A35" s="57"/>
      <c r="B35" s="60"/>
      <c r="C35" s="60"/>
      <c r="D35" s="281"/>
      <c r="E35" s="282"/>
      <c r="F35" s="98"/>
      <c r="G35" s="71"/>
      <c r="H35" s="98"/>
      <c r="I35" s="71"/>
      <c r="J35" s="57"/>
      <c r="K35" s="57"/>
      <c r="L35" s="60"/>
      <c r="M35" s="60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s="15" customFormat="1" ht="15" hidden="1" customHeight="1" outlineLevel="1">
      <c r="A36" s="57"/>
      <c r="B36" s="60"/>
      <c r="C36" s="60"/>
      <c r="D36" s="281"/>
      <c r="E36" s="282"/>
      <c r="F36" s="98"/>
      <c r="G36" s="71"/>
      <c r="H36" s="98"/>
      <c r="I36" s="71"/>
      <c r="J36" s="57"/>
      <c r="K36" s="57"/>
      <c r="L36" s="60"/>
      <c r="M36" s="60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s="15" customFormat="1" ht="15" hidden="1" customHeight="1" outlineLevel="1">
      <c r="A37" s="57"/>
      <c r="B37" s="60"/>
      <c r="C37" s="60"/>
      <c r="D37" s="281"/>
      <c r="E37" s="282"/>
      <c r="F37" s="98"/>
      <c r="G37" s="71"/>
      <c r="H37" s="98"/>
      <c r="I37" s="71"/>
      <c r="J37" s="57"/>
      <c r="K37" s="57"/>
      <c r="L37" s="60"/>
      <c r="M37" s="60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s="15" customFormat="1" ht="15" hidden="1" customHeight="1" outlineLevel="1">
      <c r="A38" s="57"/>
      <c r="B38" s="60"/>
      <c r="C38" s="60"/>
      <c r="D38" s="281"/>
      <c r="E38" s="282"/>
      <c r="F38" s="98"/>
      <c r="G38" s="71"/>
      <c r="H38" s="98"/>
      <c r="I38" s="71"/>
      <c r="J38" s="57"/>
      <c r="K38" s="57"/>
      <c r="L38" s="60"/>
      <c r="M38" s="60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ht="15" hidden="1" customHeight="1" outlineLevel="1">
      <c r="A39" s="60"/>
      <c r="B39" s="57"/>
      <c r="C39" s="57"/>
      <c r="D39" s="44"/>
      <c r="E39" s="285"/>
      <c r="F39" s="287"/>
      <c r="G39" s="287"/>
      <c r="H39" s="287"/>
      <c r="I39" s="287"/>
      <c r="J39" s="57"/>
      <c r="K39" s="60"/>
      <c r="L39" s="57"/>
      <c r="M39" s="57"/>
      <c r="N39" s="57"/>
      <c r="O39" s="57"/>
      <c r="P39" s="57"/>
      <c r="Q39" s="60"/>
      <c r="R39" s="57"/>
      <c r="S39" s="44"/>
      <c r="T39" s="44"/>
      <c r="U39" s="44"/>
      <c r="V39" s="44"/>
      <c r="W39" s="44"/>
      <c r="X39" s="44"/>
      <c r="Y39" s="44"/>
    </row>
    <row r="40" spans="1:25" ht="15" hidden="1" customHeight="1" outlineLevel="1">
      <c r="A40" s="15"/>
      <c r="B40" s="15"/>
      <c r="C40" s="15"/>
      <c r="D40" s="44"/>
      <c r="E40" s="44"/>
      <c r="F40" s="44"/>
      <c r="G40" s="44"/>
      <c r="H40" s="44"/>
      <c r="I40" s="44"/>
      <c r="J40" s="16"/>
      <c r="K40" s="15"/>
      <c r="L40" s="15"/>
      <c r="M40" s="15"/>
      <c r="N40" s="15"/>
      <c r="O40" s="20"/>
      <c r="P40" s="20"/>
      <c r="Q40" s="20"/>
      <c r="R40" s="20"/>
      <c r="S40" s="15"/>
      <c r="T40" s="15"/>
      <c r="U40" s="15"/>
      <c r="V40" s="15"/>
      <c r="W40" s="20"/>
      <c r="X40" s="20"/>
      <c r="Y40" s="45" t="s">
        <v>21</v>
      </c>
    </row>
    <row r="41" spans="1:25" ht="15" customHeight="1" collapsed="1">
      <c r="A41" s="128" t="s">
        <v>164</v>
      </c>
      <c r="B41" s="15"/>
      <c r="C41" s="15"/>
      <c r="D41" s="129" t="s">
        <v>129</v>
      </c>
      <c r="E41" s="5"/>
      <c r="J41" s="16"/>
      <c r="K41" s="15"/>
      <c r="L41" s="15"/>
      <c r="M41" s="15"/>
      <c r="N41" s="15"/>
      <c r="O41" s="16"/>
      <c r="P41" s="20"/>
      <c r="Q41" s="20"/>
      <c r="R41" s="20"/>
      <c r="S41" s="15"/>
      <c r="T41" s="15"/>
      <c r="U41" s="15"/>
      <c r="V41" s="15"/>
      <c r="W41" s="20"/>
      <c r="X41" s="20"/>
      <c r="Y41" s="16"/>
    </row>
    <row r="42" spans="1:25" ht="15" customHeight="1">
      <c r="A42" s="17" t="s">
        <v>162</v>
      </c>
      <c r="B42" s="17" t="s">
        <v>25</v>
      </c>
      <c r="C42" s="46"/>
      <c r="D42" s="298" t="s">
        <v>6</v>
      </c>
      <c r="E42" s="303" t="s">
        <v>7</v>
      </c>
      <c r="F42" s="303" t="s">
        <v>8</v>
      </c>
      <c r="G42" s="315"/>
      <c r="H42" s="315"/>
      <c r="I42" s="316"/>
      <c r="J42" s="17" t="s">
        <v>23</v>
      </c>
      <c r="K42" s="17" t="s">
        <v>24</v>
      </c>
      <c r="L42" s="17" t="s">
        <v>25</v>
      </c>
      <c r="M42" s="46"/>
      <c r="N42" s="46"/>
      <c r="O42" s="17" t="s">
        <v>26</v>
      </c>
      <c r="P42" s="17"/>
      <c r="Q42" s="17"/>
      <c r="R42" s="17"/>
      <c r="S42" s="46"/>
      <c r="T42" s="17"/>
      <c r="U42" s="17"/>
      <c r="V42" s="46"/>
      <c r="W42" s="46"/>
      <c r="X42" s="46"/>
      <c r="Y42" s="17"/>
    </row>
    <row r="43" spans="1:25" ht="15" customHeight="1">
      <c r="A43" s="32" t="s">
        <v>58</v>
      </c>
      <c r="B43" s="32" t="s">
        <v>163</v>
      </c>
      <c r="C43" s="32"/>
      <c r="D43" s="298"/>
      <c r="E43" s="304"/>
      <c r="F43" s="304" t="s">
        <v>84</v>
      </c>
      <c r="G43" s="319"/>
      <c r="H43" s="317" t="s">
        <v>85</v>
      </c>
      <c r="I43" s="318"/>
      <c r="J43" s="32" t="s">
        <v>58</v>
      </c>
      <c r="K43" s="47" t="s">
        <v>15</v>
      </c>
      <c r="L43" s="47" t="s">
        <v>17</v>
      </c>
      <c r="M43" s="32"/>
      <c r="N43" s="32"/>
      <c r="O43" s="47" t="s">
        <v>27</v>
      </c>
      <c r="P43" s="47"/>
      <c r="Q43" s="47"/>
      <c r="R43" s="47"/>
      <c r="S43" s="32"/>
      <c r="T43" s="47"/>
      <c r="U43" s="47"/>
      <c r="V43" s="32"/>
      <c r="W43" s="32"/>
      <c r="X43" s="32"/>
      <c r="Y43" s="47"/>
    </row>
    <row r="44" spans="1:25" s="15" customFormat="1" ht="15" customHeight="1">
      <c r="A44" s="160">
        <f>IF(B44="","",B44-13)</f>
        <v>45818</v>
      </c>
      <c r="B44" s="160">
        <f>IF(L44="","",L44-5)</f>
        <v>45831</v>
      </c>
      <c r="C44" s="160"/>
      <c r="D44" s="77">
        <f>IF('1) 日本 - 中国'!A44="","",'1) 日本 - 中国'!A44)</f>
        <v>27</v>
      </c>
      <c r="E44" s="155" t="str">
        <f>IF('1) 日本 - 中国'!B44="","", '1) 日本 - 中国'!B44)</f>
        <v>RESOLUTION</v>
      </c>
      <c r="F44" s="181">
        <f>IF('1) 日本 - 中国'!C44="","", '1) 日本 - 中国'!C44)</f>
        <v>2513</v>
      </c>
      <c r="G44" s="157" t="str">
        <f>IF('1) 日本 - 中国'!D44="","", '1) 日本 - 中国'!D44)</f>
        <v>E</v>
      </c>
      <c r="H44" s="182">
        <f>IF('1) 日本 - 中国'!E44="","", '1) 日本 - 中国'!E44)</f>
        <v>2513</v>
      </c>
      <c r="I44" s="159" t="str">
        <f>IF('1) 日本 - 中国'!F44="","", '1) 日本 - 中国'!F44)</f>
        <v>W</v>
      </c>
      <c r="J44" s="160">
        <f>IF('1) 日本 - 中国'!G44="","", '1) 日本 - 中国'!G44)</f>
        <v>45832</v>
      </c>
      <c r="K44" s="160">
        <f>IF('1) 日本 - 中国'!H44="","", '1) 日本 - 中国'!H44)</f>
        <v>45834</v>
      </c>
      <c r="L44" s="160">
        <f>IF('1) 日本 - 中国'!I44="","", '1) 日本 - 中国'!I44)</f>
        <v>45836</v>
      </c>
      <c r="M44" s="160" t="str">
        <f>IF('1) 日本 - 中国'!J44="","", '1) 日本 - 中国'!J44)</f>
        <v/>
      </c>
      <c r="N44" s="160" t="str">
        <f>IF('1) 日本 - 中国'!K44="","", '1) 日本 - 中国'!K44)</f>
        <v/>
      </c>
      <c r="O44" s="160">
        <f>IF('1) 日本 - 中国'!L44="","", '1) 日本 - 中国'!L44)</f>
        <v>45837</v>
      </c>
      <c r="P44" s="160"/>
      <c r="Q44" s="160"/>
      <c r="R44" s="160"/>
      <c r="S44" s="160"/>
      <c r="T44" s="160"/>
      <c r="U44" s="160"/>
      <c r="V44" s="160"/>
      <c r="W44" s="160"/>
      <c r="X44" s="160"/>
      <c r="Y44" s="160"/>
    </row>
    <row r="45" spans="1:25" s="15" customFormat="1" ht="15" customHeight="1">
      <c r="A45" s="241">
        <f t="shared" ref="A45:A55" si="0">IF(B45="","",B45-13)</f>
        <v>45825</v>
      </c>
      <c r="B45" s="241">
        <f t="shared" ref="B45:B55" si="1">IF(L45="","",L45-5)</f>
        <v>45838</v>
      </c>
      <c r="C45" s="241"/>
      <c r="D45" s="53">
        <f>IF('1) 日本 - 中国'!A45="","",'1) 日本 - 中国'!A45)</f>
        <v>28</v>
      </c>
      <c r="E45" s="226" t="str">
        <f>IF('1) 日本 - 中国'!B45="","", '1) 日本 - 中国'!B45)</f>
        <v>REFLECTION</v>
      </c>
      <c r="F45" s="227">
        <f>IF('1) 日本 - 中国'!C45="","", '1) 日本 - 中国'!C45)</f>
        <v>2522</v>
      </c>
      <c r="G45" s="228" t="str">
        <f>IF('1) 日本 - 中国'!D45="","", '1) 日本 - 中国'!D45)</f>
        <v>E</v>
      </c>
      <c r="H45" s="229">
        <f>IF('1) 日本 - 中国'!E45="","", '1) 日本 - 中国'!E45)</f>
        <v>2522</v>
      </c>
      <c r="I45" s="230" t="str">
        <f>IF('1) 日本 - 中国'!F45="","", '1) 日本 - 中国'!F45)</f>
        <v>W</v>
      </c>
      <c r="J45" s="241">
        <f>IF('1) 日本 - 中国'!G45="","", '1) 日本 - 中国'!G45)</f>
        <v>45839</v>
      </c>
      <c r="K45" s="241">
        <f>IF('1) 日本 - 中国'!H45="","", '1) 日本 - 中国'!H45)</f>
        <v>45841</v>
      </c>
      <c r="L45" s="241">
        <f>IF('1) 日本 - 中国'!I45="","", '1) 日本 - 中国'!I45)</f>
        <v>45843</v>
      </c>
      <c r="M45" s="241" t="str">
        <f>IF('1) 日本 - 中国'!J45="","", '1) 日本 - 中国'!J45)</f>
        <v/>
      </c>
      <c r="N45" s="241" t="str">
        <f>IF('1) 日本 - 中国'!K45="","", '1) 日本 - 中国'!K45)</f>
        <v/>
      </c>
      <c r="O45" s="241">
        <f>IF('1) 日本 - 中国'!L45="","", '1) 日本 - 中国'!L45)</f>
        <v>45844</v>
      </c>
      <c r="P45" s="241"/>
      <c r="Q45" s="241"/>
      <c r="R45" s="241"/>
      <c r="S45" s="241"/>
      <c r="T45" s="241"/>
      <c r="U45" s="241"/>
      <c r="V45" s="241"/>
      <c r="W45" s="241"/>
      <c r="X45" s="241"/>
      <c r="Y45" s="241"/>
    </row>
    <row r="46" spans="1:25" s="15" customFormat="1" ht="15" customHeight="1">
      <c r="A46" s="162">
        <f t="shared" si="0"/>
        <v>45832</v>
      </c>
      <c r="B46" s="162">
        <f t="shared" si="1"/>
        <v>45845</v>
      </c>
      <c r="C46" s="162"/>
      <c r="D46" s="6">
        <f>IF('1) 日本 - 中国'!A46="","",'1) 日本 - 中国'!A46)</f>
        <v>29</v>
      </c>
      <c r="E46" s="164" t="str">
        <f>IF('1) 日本 - 中国'!B46="","", '1) 日本 - 中国'!B46)</f>
        <v>RESOLUTION</v>
      </c>
      <c r="F46" s="156">
        <f>IF('1) 日本 - 中国'!C46="","", '1) 日本 - 中国'!C46)</f>
        <v>2514</v>
      </c>
      <c r="G46" s="165" t="str">
        <f>IF('1) 日本 - 中国'!D46="","", '1) 日本 - 中国'!D46)</f>
        <v>E</v>
      </c>
      <c r="H46" s="158">
        <f>IF('1) 日本 - 中国'!E46="","", '1) 日本 - 中国'!E46)</f>
        <v>2514</v>
      </c>
      <c r="I46" s="166" t="str">
        <f>IF('1) 日本 - 中国'!F46="","", '1) 日本 - 中国'!F46)</f>
        <v>W</v>
      </c>
      <c r="J46" s="162">
        <f>IF('1) 日本 - 中国'!G46="","", '1) 日本 - 中国'!G46)</f>
        <v>45846</v>
      </c>
      <c r="K46" s="162">
        <f>IF('1) 日本 - 中国'!H46="","", '1) 日本 - 中国'!H46)</f>
        <v>45848</v>
      </c>
      <c r="L46" s="162">
        <f>IF('1) 日本 - 中国'!I46="","", '1) 日本 - 中国'!I46)</f>
        <v>45850</v>
      </c>
      <c r="M46" s="162" t="str">
        <f>IF('1) 日本 - 中国'!J46="","", '1) 日本 - 中国'!J46)</f>
        <v/>
      </c>
      <c r="N46" s="162" t="str">
        <f>IF('1) 日本 - 中国'!K46="","", '1) 日本 - 中国'!K46)</f>
        <v/>
      </c>
      <c r="O46" s="162">
        <f>IF('1) 日本 - 中国'!L46="","", '1) 日本 - 中国'!L46)</f>
        <v>45851</v>
      </c>
      <c r="P46" s="162"/>
      <c r="Q46" s="162"/>
      <c r="R46" s="162"/>
      <c r="S46" s="162"/>
      <c r="T46" s="162"/>
      <c r="U46" s="162"/>
      <c r="V46" s="162"/>
      <c r="W46" s="162"/>
      <c r="X46" s="162"/>
      <c r="Y46" s="162"/>
    </row>
    <row r="47" spans="1:25" s="15" customFormat="1" ht="15" customHeight="1">
      <c r="A47" s="241">
        <f t="shared" si="0"/>
        <v>45839</v>
      </c>
      <c r="B47" s="241">
        <f t="shared" si="1"/>
        <v>45852</v>
      </c>
      <c r="C47" s="241"/>
      <c r="D47" s="53">
        <f>IF('1) 日本 - 中国'!A47="","",'1) 日本 - 中国'!A47)</f>
        <v>30</v>
      </c>
      <c r="E47" s="226" t="str">
        <f>IF('1) 日本 - 中国'!B47="","", '1) 日本 - 中国'!B47)</f>
        <v>REFLECTION</v>
      </c>
      <c r="F47" s="227">
        <f>IF('1) 日本 - 中国'!C47="","", '1) 日本 - 中国'!C47)</f>
        <v>2523</v>
      </c>
      <c r="G47" s="228" t="str">
        <f>IF('1) 日本 - 中国'!D47="","", '1) 日本 - 中国'!D47)</f>
        <v>E</v>
      </c>
      <c r="H47" s="229">
        <f>IF('1) 日本 - 中国'!E47="","", '1) 日本 - 中国'!E47)</f>
        <v>2523</v>
      </c>
      <c r="I47" s="230" t="str">
        <f>IF('1) 日本 - 中国'!F47="","", '1) 日本 - 中国'!F47)</f>
        <v>W</v>
      </c>
      <c r="J47" s="241">
        <f>IF('1) 日本 - 中国'!G47="","", '1) 日本 - 中国'!G47)</f>
        <v>45853</v>
      </c>
      <c r="K47" s="241">
        <f>IF('1) 日本 - 中国'!H47="","", '1) 日本 - 中国'!H47)</f>
        <v>45855</v>
      </c>
      <c r="L47" s="241">
        <f>IF('1) 日本 - 中国'!I47="","", '1) 日本 - 中国'!I47)</f>
        <v>45857</v>
      </c>
      <c r="M47" s="241" t="str">
        <f>IF('1) 日本 - 中国'!J47="","", '1) 日本 - 中国'!J47)</f>
        <v/>
      </c>
      <c r="N47" s="241" t="str">
        <f>IF('1) 日本 - 中国'!K47="","", '1) 日本 - 中国'!K47)</f>
        <v/>
      </c>
      <c r="O47" s="241">
        <f>IF('1) 日本 - 中国'!L47="","", '1) 日本 - 中国'!L47)</f>
        <v>45858</v>
      </c>
      <c r="P47" s="241"/>
      <c r="Q47" s="241"/>
      <c r="R47" s="241"/>
      <c r="S47" s="241"/>
      <c r="T47" s="241"/>
      <c r="U47" s="241"/>
      <c r="V47" s="241"/>
      <c r="W47" s="241"/>
      <c r="X47" s="241"/>
      <c r="Y47" s="241"/>
    </row>
    <row r="48" spans="1:25" s="15" customFormat="1" ht="15" customHeight="1">
      <c r="A48" s="162">
        <f t="shared" si="0"/>
        <v>45846</v>
      </c>
      <c r="B48" s="162">
        <f t="shared" si="1"/>
        <v>45859</v>
      </c>
      <c r="C48" s="162"/>
      <c r="D48" s="163">
        <f>IF('1) 日本 - 中国'!A48="","",'1) 日本 - 中国'!A48)</f>
        <v>31</v>
      </c>
      <c r="E48" s="164" t="str">
        <f>IF('1) 日本 - 中国'!B48="","", '1) 日本 - 中国'!B48)</f>
        <v>RESOLUTION</v>
      </c>
      <c r="F48" s="156">
        <f>IF('1) 日本 - 中国'!C48="","", '1) 日本 - 中国'!C48)</f>
        <v>2515</v>
      </c>
      <c r="G48" s="165" t="str">
        <f>IF('1) 日本 - 中国'!D48="","", '1) 日本 - 中国'!D48)</f>
        <v>E</v>
      </c>
      <c r="H48" s="158">
        <f>IF('1) 日本 - 中国'!E48="","", '1) 日本 - 中国'!E48)</f>
        <v>2515</v>
      </c>
      <c r="I48" s="166" t="str">
        <f>IF('1) 日本 - 中国'!F48="","", '1) 日本 - 中国'!F48)</f>
        <v>W</v>
      </c>
      <c r="J48" s="162">
        <f>IF('1) 日本 - 中国'!G48="","", '1) 日本 - 中国'!G48)</f>
        <v>45860</v>
      </c>
      <c r="K48" s="162">
        <f>IF('1) 日本 - 中国'!H48="","", '1) 日本 - 中国'!H48)</f>
        <v>45862</v>
      </c>
      <c r="L48" s="162">
        <f>IF('1) 日本 - 中国'!I48="","", '1) 日本 - 中国'!I48)</f>
        <v>45864</v>
      </c>
      <c r="M48" s="162" t="str">
        <f>IF('1) 日本 - 中国'!J48="","", '1) 日本 - 中国'!J48)</f>
        <v/>
      </c>
      <c r="N48" s="162" t="str">
        <f>IF('1) 日本 - 中国'!K48="","", '1) 日本 - 中国'!K48)</f>
        <v/>
      </c>
      <c r="O48" s="162">
        <f>IF('1) 日本 - 中国'!L48="","", '1) 日本 - 中国'!L48)</f>
        <v>45865</v>
      </c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spans="1:25" s="15" customFormat="1" ht="15" customHeight="1">
      <c r="A49" s="270">
        <f t="shared" si="0"/>
        <v>45853</v>
      </c>
      <c r="B49" s="270">
        <f t="shared" si="1"/>
        <v>45866</v>
      </c>
      <c r="C49" s="270"/>
      <c r="D49" s="279">
        <f>IF('1) 日本 - 中国'!A49="","",'1) 日本 - 中国'!A49)</f>
        <v>32</v>
      </c>
      <c r="E49" s="242" t="str">
        <f>IF('1) 日本 - 中国'!B49="","", '1) 日本 - 中国'!B49)</f>
        <v>REFLECTION</v>
      </c>
      <c r="F49" s="243">
        <f>IF('1) 日本 - 中国'!C49="","", '1) 日本 - 中国'!C49)</f>
        <v>2524</v>
      </c>
      <c r="G49" s="244" t="str">
        <f>IF('1) 日本 - 中国'!D49="","", '1) 日本 - 中国'!D49)</f>
        <v>E</v>
      </c>
      <c r="H49" s="245">
        <f>IF('1) 日本 - 中国'!E49="","", '1) 日本 - 中国'!E49)</f>
        <v>2524</v>
      </c>
      <c r="I49" s="246" t="str">
        <f>IF('1) 日本 - 中国'!F49="","", '1) 日本 - 中国'!F49)</f>
        <v>W</v>
      </c>
      <c r="J49" s="270">
        <f>IF('1) 日本 - 中国'!G49="","", '1) 日本 - 中国'!G49)</f>
        <v>45867</v>
      </c>
      <c r="K49" s="270">
        <f>IF('1) 日本 - 中国'!H49="","", '1) 日本 - 中国'!H49)</f>
        <v>45869</v>
      </c>
      <c r="L49" s="270">
        <f>IF('1) 日本 - 中国'!I49="","", '1) 日本 - 中国'!I49)</f>
        <v>45871</v>
      </c>
      <c r="M49" s="270" t="str">
        <f>IF('1) 日本 - 中国'!J49="","", '1) 日本 - 中国'!J49)</f>
        <v/>
      </c>
      <c r="N49" s="270" t="str">
        <f>IF('1) 日本 - 中国'!K49="","", '1) 日本 - 中国'!K49)</f>
        <v/>
      </c>
      <c r="O49" s="270">
        <f>IF('1) 日本 - 中国'!L49="","", '1) 日本 - 中国'!L49)</f>
        <v>45872</v>
      </c>
      <c r="P49" s="270"/>
      <c r="Q49" s="270"/>
      <c r="R49" s="270"/>
      <c r="S49" s="270"/>
      <c r="T49" s="270"/>
      <c r="U49" s="270"/>
      <c r="V49" s="270"/>
      <c r="W49" s="270"/>
      <c r="X49" s="270"/>
      <c r="Y49" s="270"/>
    </row>
    <row r="50" spans="1:25" s="44" customFormat="1" ht="15" hidden="1" customHeight="1">
      <c r="A50" s="134" t="str">
        <f t="shared" si="0"/>
        <v/>
      </c>
      <c r="B50" s="134" t="str">
        <f t="shared" si="1"/>
        <v/>
      </c>
      <c r="C50" s="134"/>
      <c r="D50" s="55">
        <f>IF('1) 日本 - 中国'!A50="","",'1) 日本 - 中国'!A50)</f>
        <v>33</v>
      </c>
      <c r="E50" s="164" t="str">
        <f>IF('1) 日本 - 中国'!B50="","", '1) 日本 - 中国'!B50)</f>
        <v/>
      </c>
      <c r="F50" s="156" t="str">
        <f>IF('1) 日本 - 中国'!C50="","", '1) 日本 - 中国'!C50)</f>
        <v/>
      </c>
      <c r="G50" s="165" t="str">
        <f>IF('1) 日本 - 中国'!D50="","", '1) 日本 - 中国'!D50)</f>
        <v>E</v>
      </c>
      <c r="H50" s="158" t="str">
        <f>IF('1) 日本 - 中国'!E50="","", '1) 日本 - 中国'!E50)</f>
        <v/>
      </c>
      <c r="I50" s="166" t="str">
        <f>IF('1) 日本 - 中国'!F50="","", '1) 日本 - 中国'!F50)</f>
        <v>W</v>
      </c>
      <c r="J50" s="134" t="str">
        <f>IF('1) 日本 - 中国'!G50="","", '1) 日本 - 中国'!G50)</f>
        <v/>
      </c>
      <c r="K50" s="134" t="str">
        <f>IF('1) 日本 - 中国'!H50="","", '1) 日本 - 中国'!H50)</f>
        <v/>
      </c>
      <c r="L50" s="134" t="str">
        <f>IF('1) 日本 - 中国'!I50="","", '1) 日本 - 中国'!I50)</f>
        <v/>
      </c>
      <c r="M50" s="134" t="str">
        <f>IF('1) 日本 - 中国'!J50="","", '1) 日本 - 中国'!J50)</f>
        <v/>
      </c>
      <c r="N50" s="134" t="str">
        <f>IF('1) 日本 - 中国'!K50="","", '1) 日本 - 中国'!K50)</f>
        <v/>
      </c>
      <c r="O50" s="134" t="str">
        <f>IF('1) 日本 - 中国'!L50="","", '1) 日本 - 中国'!L50)</f>
        <v/>
      </c>
      <c r="P50" s="134" t="str">
        <f>IF('1) 日本 - 中国'!M50="","", '1) 日本 - 中国'!M50)</f>
        <v/>
      </c>
      <c r="Q50" s="134" t="str">
        <f>IF('1) 日本 - 中国'!N50="","", '1) 日本 - 中国'!N50)</f>
        <v/>
      </c>
      <c r="R50" s="134" t="str">
        <f>IF('1) 日本 - 中国'!O50="","", '1) 日本 - 中国'!O50)</f>
        <v/>
      </c>
      <c r="S50" s="134" t="str">
        <f>IF('1) 日本 - 中国'!P50="","", '1) 日本 - 中国'!P50)</f>
        <v/>
      </c>
      <c r="T50" s="134" t="str">
        <f>IF('1) 日本 - 中国'!Q50="","", '1) 日本 - 中国'!Q50)</f>
        <v/>
      </c>
      <c r="U50" s="134" t="str">
        <f>IF('1) 日本 - 中国'!R50="","", '1) 日本 - 中国'!R50)</f>
        <v/>
      </c>
      <c r="V50" s="134" t="str">
        <f>IF('1) 日本 - 中国'!S50="","", '1) 日本 - 中国'!S50)</f>
        <v/>
      </c>
      <c r="W50" s="134" t="str">
        <f>IF('1) 日本 - 中国'!T50="","", '1) 日本 - 中国'!T50)</f>
        <v/>
      </c>
      <c r="X50" s="134" t="str">
        <f>IF('1) 日本 - 中国'!U50="","", '1) 日本 - 中国'!U50)</f>
        <v/>
      </c>
      <c r="Y50" s="134" t="str">
        <f>IF('1) 日本 - 中国'!V50="","", '1) 日本 - 中国'!V50)</f>
        <v/>
      </c>
    </row>
    <row r="51" spans="1:25" s="15" customFormat="1" ht="15" hidden="1" customHeight="1">
      <c r="A51" s="134" t="str">
        <f t="shared" si="0"/>
        <v/>
      </c>
      <c r="B51" s="134" t="str">
        <f t="shared" si="1"/>
        <v/>
      </c>
      <c r="C51" s="134"/>
      <c r="D51" s="59">
        <f>IF('1) 日本 - 中国'!A51="","",'1) 日本 - 中国'!A51)</f>
        <v>34</v>
      </c>
      <c r="E51" s="73" t="str">
        <f>IF('1) 日本 - 中国'!B51="","", '1) 日本 - 中国'!B51)</f>
        <v/>
      </c>
      <c r="F51" s="69" t="str">
        <f>IF('1) 日本 - 中国'!C51="","", '1) 日本 - 中国'!C51)</f>
        <v/>
      </c>
      <c r="G51" s="71" t="str">
        <f>IF('1) 日本 - 中国'!D51="","", '1) 日本 - 中国'!D51)</f>
        <v>E</v>
      </c>
      <c r="H51" s="70" t="str">
        <f>IF('1) 日本 - 中国'!E51="","", '1) 日本 - 中国'!E51)</f>
        <v/>
      </c>
      <c r="I51" s="72" t="str">
        <f>IF('1) 日本 - 中国'!F51="","", '1) 日本 - 中国'!F51)</f>
        <v>W</v>
      </c>
      <c r="J51" s="134" t="str">
        <f>IF('1) 日本 - 中国'!G51="","", '1) 日本 - 中国'!G51)</f>
        <v/>
      </c>
      <c r="K51" s="134" t="str">
        <f>IF('1) 日本 - 中国'!H51="","", '1) 日本 - 中国'!H51)</f>
        <v/>
      </c>
      <c r="L51" s="134" t="str">
        <f>IF('1) 日本 - 中国'!I51="","", '1) 日本 - 中国'!I51)</f>
        <v/>
      </c>
      <c r="M51" s="134" t="str">
        <f>IF('1) 日本 - 中国'!J51="","", '1) 日本 - 中国'!J51)</f>
        <v/>
      </c>
      <c r="N51" s="134" t="str">
        <f>IF('1) 日本 - 中国'!K51="","", '1) 日本 - 中国'!K51)</f>
        <v/>
      </c>
      <c r="O51" s="134" t="str">
        <f>IF('1) 日本 - 中国'!L51="","", '1) 日本 - 中国'!L51)</f>
        <v/>
      </c>
      <c r="P51" s="134" t="str">
        <f>IF('1) 日本 - 中国'!M51="","", '1) 日本 - 中国'!M51)</f>
        <v/>
      </c>
      <c r="Q51" s="134" t="str">
        <f>IF('1) 日本 - 中国'!N51="","", '1) 日本 - 中国'!N51)</f>
        <v/>
      </c>
      <c r="R51" s="134" t="str">
        <f>IF('1) 日本 - 中国'!O51="","", '1) 日本 - 中国'!O51)</f>
        <v/>
      </c>
      <c r="S51" s="134" t="str">
        <f>IF('1) 日本 - 中国'!P51="","", '1) 日本 - 中国'!P51)</f>
        <v/>
      </c>
      <c r="T51" s="134" t="str">
        <f>IF('1) 日本 - 中国'!Q51="","", '1) 日本 - 中国'!Q51)</f>
        <v/>
      </c>
      <c r="U51" s="134" t="str">
        <f>IF('1) 日本 - 中国'!R51="","", '1) 日本 - 中国'!R51)</f>
        <v/>
      </c>
      <c r="V51" s="134" t="str">
        <f>IF('1) 日本 - 中国'!S51="","", '1) 日本 - 中国'!S51)</f>
        <v/>
      </c>
      <c r="W51" s="134" t="str">
        <f>IF('1) 日本 - 中国'!T51="","", '1) 日本 - 中国'!T51)</f>
        <v/>
      </c>
      <c r="X51" s="134" t="str">
        <f>IF('1) 日本 - 中国'!U51="","", '1) 日本 - 中国'!U51)</f>
        <v/>
      </c>
      <c r="Y51" s="134" t="str">
        <f>IF('1) 日本 - 中国'!V51="","", '1) 日本 - 中国'!V51)</f>
        <v/>
      </c>
    </row>
    <row r="52" spans="1:25" s="15" customFormat="1" ht="15" hidden="1" customHeight="1">
      <c r="A52" s="134" t="str">
        <f t="shared" si="0"/>
        <v/>
      </c>
      <c r="B52" s="134" t="str">
        <f t="shared" si="1"/>
        <v/>
      </c>
      <c r="C52" s="134"/>
      <c r="D52" s="59">
        <f>IF('1) 日本 - 中国'!A52="","",'1) 日本 - 中国'!A52)</f>
        <v>35</v>
      </c>
      <c r="E52" s="73" t="str">
        <f>IF('1) 日本 - 中国'!B52="","", '1) 日本 - 中国'!B52)</f>
        <v/>
      </c>
      <c r="F52" s="69" t="str">
        <f>IF('1) 日本 - 中国'!C52="","", '1) 日本 - 中国'!C52)</f>
        <v/>
      </c>
      <c r="G52" s="71" t="str">
        <f>IF('1) 日本 - 中国'!D52="","", '1) 日本 - 中国'!D52)</f>
        <v>E</v>
      </c>
      <c r="H52" s="70" t="str">
        <f>IF('1) 日本 - 中国'!E52="","", '1) 日本 - 中国'!E52)</f>
        <v/>
      </c>
      <c r="I52" s="72" t="str">
        <f>IF('1) 日本 - 中国'!F52="","", '1) 日本 - 中国'!F52)</f>
        <v>W</v>
      </c>
      <c r="J52" s="134" t="str">
        <f>IF('1) 日本 - 中国'!G52="","", '1) 日本 - 中国'!G52)</f>
        <v/>
      </c>
      <c r="K52" s="134" t="str">
        <f>IF('1) 日本 - 中国'!H52="","", '1) 日本 - 中国'!H52)</f>
        <v/>
      </c>
      <c r="L52" s="134" t="str">
        <f>IF('1) 日本 - 中国'!I52="","", '1) 日本 - 中国'!I52)</f>
        <v/>
      </c>
      <c r="M52" s="134" t="str">
        <f>IF('1) 日本 - 中国'!J52="","", '1) 日本 - 中国'!J52)</f>
        <v/>
      </c>
      <c r="N52" s="134" t="str">
        <f>IF('1) 日本 - 中国'!K52="","", '1) 日本 - 中国'!K52)</f>
        <v/>
      </c>
      <c r="O52" s="134" t="str">
        <f>IF('1) 日本 - 中国'!L52="","", '1) 日本 - 中国'!L52)</f>
        <v/>
      </c>
      <c r="P52" s="134" t="str">
        <f>IF('1) 日本 - 中国'!M52="","", '1) 日本 - 中国'!M52)</f>
        <v/>
      </c>
      <c r="Q52" s="134" t="str">
        <f>IF('1) 日本 - 中国'!N52="","", '1) 日本 - 中国'!N52)</f>
        <v/>
      </c>
      <c r="R52" s="134" t="str">
        <f>IF('1) 日本 - 中国'!O52="","", '1) 日本 - 中国'!O52)</f>
        <v/>
      </c>
      <c r="S52" s="134" t="str">
        <f>IF('1) 日本 - 中国'!P52="","", '1) 日本 - 中国'!P52)</f>
        <v/>
      </c>
      <c r="T52" s="134" t="str">
        <f>IF('1) 日本 - 中国'!Q52="","", '1) 日本 - 中国'!Q52)</f>
        <v/>
      </c>
      <c r="U52" s="134" t="str">
        <f>IF('1) 日本 - 中国'!R52="","", '1) 日本 - 中国'!R52)</f>
        <v/>
      </c>
      <c r="V52" s="134" t="str">
        <f>IF('1) 日本 - 中国'!S52="","", '1) 日本 - 中国'!S52)</f>
        <v/>
      </c>
      <c r="W52" s="134" t="str">
        <f>IF('1) 日本 - 中国'!T52="","", '1) 日本 - 中国'!T52)</f>
        <v/>
      </c>
      <c r="X52" s="134" t="str">
        <f>IF('1) 日本 - 中国'!U52="","", '1) 日本 - 中国'!U52)</f>
        <v/>
      </c>
      <c r="Y52" s="134" t="str">
        <f>IF('1) 日本 - 中国'!V52="","", '1) 日本 - 中国'!V52)</f>
        <v/>
      </c>
    </row>
    <row r="53" spans="1:25" s="15" customFormat="1" ht="15" hidden="1" customHeight="1">
      <c r="A53" s="134" t="str">
        <f t="shared" si="0"/>
        <v/>
      </c>
      <c r="B53" s="134" t="str">
        <f t="shared" si="1"/>
        <v/>
      </c>
      <c r="C53" s="134"/>
      <c r="D53" s="59">
        <f>IF('1) 日本 - 中国'!A53="","",'1) 日本 - 中国'!A53)</f>
        <v>36</v>
      </c>
      <c r="E53" s="73" t="str">
        <f>IF('1) 日本 - 中国'!B53="","", '1) 日本 - 中国'!B53)</f>
        <v/>
      </c>
      <c r="F53" s="69" t="str">
        <f>IF('1) 日本 - 中国'!C53="","", '1) 日本 - 中国'!C53)</f>
        <v/>
      </c>
      <c r="G53" s="71" t="str">
        <f>IF('1) 日本 - 中国'!D53="","", '1) 日本 - 中国'!D53)</f>
        <v>E</v>
      </c>
      <c r="H53" s="70" t="str">
        <f>IF('1) 日本 - 中国'!E53="","", '1) 日本 - 中国'!E53)</f>
        <v/>
      </c>
      <c r="I53" s="72" t="str">
        <f>IF('1) 日本 - 中国'!F53="","", '1) 日本 - 中国'!F53)</f>
        <v>W</v>
      </c>
      <c r="J53" s="134" t="str">
        <f>IF('1) 日本 - 中国'!G53="","", '1) 日本 - 中国'!G53)</f>
        <v/>
      </c>
      <c r="K53" s="134" t="str">
        <f>IF('1) 日本 - 中国'!H53="","", '1) 日本 - 中国'!H53)</f>
        <v/>
      </c>
      <c r="L53" s="134" t="str">
        <f>IF('1) 日本 - 中国'!I53="","", '1) 日本 - 中国'!I53)</f>
        <v/>
      </c>
      <c r="M53" s="134" t="str">
        <f>IF('1) 日本 - 中国'!J53="","", '1) 日本 - 中国'!J53)</f>
        <v/>
      </c>
      <c r="N53" s="134" t="str">
        <f>IF('1) 日本 - 中国'!K53="","", '1) 日本 - 中国'!K53)</f>
        <v/>
      </c>
      <c r="O53" s="134" t="str">
        <f>IF('1) 日本 - 中国'!L53="","", '1) 日本 - 中国'!L53)</f>
        <v/>
      </c>
      <c r="P53" s="134" t="str">
        <f>IF('1) 日本 - 中国'!M53="","", '1) 日本 - 中国'!M53)</f>
        <v/>
      </c>
      <c r="Q53" s="134" t="str">
        <f>IF('1) 日本 - 中国'!N53="","", '1) 日本 - 中国'!N53)</f>
        <v/>
      </c>
      <c r="R53" s="134" t="str">
        <f>IF('1) 日本 - 中国'!O53="","", '1) 日本 - 中国'!O53)</f>
        <v/>
      </c>
      <c r="S53" s="134" t="str">
        <f>IF('1) 日本 - 中国'!P53="","", '1) 日本 - 中国'!P53)</f>
        <v/>
      </c>
      <c r="T53" s="134" t="str">
        <f>IF('1) 日本 - 中国'!Q53="","", '1) 日本 - 中国'!Q53)</f>
        <v/>
      </c>
      <c r="U53" s="134" t="str">
        <f>IF('1) 日本 - 中国'!R53="","", '1) 日本 - 中国'!R53)</f>
        <v/>
      </c>
      <c r="V53" s="134" t="str">
        <f>IF('1) 日本 - 中国'!S53="","", '1) 日本 - 中国'!S53)</f>
        <v/>
      </c>
      <c r="W53" s="134" t="str">
        <f>IF('1) 日本 - 中国'!T53="","", '1) 日本 - 中国'!T53)</f>
        <v/>
      </c>
      <c r="X53" s="134" t="str">
        <f>IF('1) 日本 - 中国'!U53="","", '1) 日本 - 中国'!U53)</f>
        <v/>
      </c>
      <c r="Y53" s="134" t="str">
        <f>IF('1) 日本 - 中国'!V53="","", '1) 日本 - 中国'!V53)</f>
        <v/>
      </c>
    </row>
    <row r="54" spans="1:25" s="15" customFormat="1" ht="15" hidden="1" customHeight="1">
      <c r="A54" s="134" t="str">
        <f t="shared" si="0"/>
        <v/>
      </c>
      <c r="B54" s="134" t="str">
        <f t="shared" si="1"/>
        <v/>
      </c>
      <c r="C54" s="134"/>
      <c r="D54" s="59">
        <f>IF('1) 日本 - 中国'!A54="","",'1) 日本 - 中国'!A54)</f>
        <v>37</v>
      </c>
      <c r="E54" s="73" t="str">
        <f>IF('1) 日本 - 中国'!B54="","", '1) 日本 - 中国'!B54)</f>
        <v/>
      </c>
      <c r="F54" s="69" t="str">
        <f>IF('1) 日本 - 中国'!C54="","", '1) 日本 - 中国'!C54)</f>
        <v/>
      </c>
      <c r="G54" s="71" t="str">
        <f>IF('1) 日本 - 中国'!D54="","", '1) 日本 - 中国'!D54)</f>
        <v>E</v>
      </c>
      <c r="H54" s="70" t="str">
        <f>IF('1) 日本 - 中国'!E54="","", '1) 日本 - 中国'!E54)</f>
        <v/>
      </c>
      <c r="I54" s="72" t="str">
        <f>IF('1) 日本 - 中国'!F54="","", '1) 日本 - 中国'!F54)</f>
        <v>W</v>
      </c>
      <c r="J54" s="134" t="str">
        <f>IF('1) 日本 - 中国'!G54="","", '1) 日本 - 中国'!G54)</f>
        <v/>
      </c>
      <c r="K54" s="134" t="str">
        <f>IF('1) 日本 - 中国'!H54="","", '1) 日本 - 中国'!H54)</f>
        <v/>
      </c>
      <c r="L54" s="134" t="str">
        <f>IF('1) 日本 - 中国'!I54="","", '1) 日本 - 中国'!I54)</f>
        <v/>
      </c>
      <c r="M54" s="134" t="str">
        <f>IF('1) 日本 - 中国'!J54="","", '1) 日本 - 中国'!J54)</f>
        <v/>
      </c>
      <c r="N54" s="134" t="str">
        <f>IF('1) 日本 - 中国'!K54="","", '1) 日本 - 中国'!K54)</f>
        <v/>
      </c>
      <c r="O54" s="134" t="str">
        <f>IF('1) 日本 - 中国'!L54="","", '1) 日本 - 中国'!L54)</f>
        <v/>
      </c>
      <c r="P54" s="134" t="str">
        <f>IF('1) 日本 - 中国'!M54="","", '1) 日本 - 中国'!M54)</f>
        <v/>
      </c>
      <c r="Q54" s="134" t="str">
        <f>IF('1) 日本 - 中国'!N54="","", '1) 日本 - 中国'!N54)</f>
        <v/>
      </c>
      <c r="R54" s="134" t="str">
        <f>IF('1) 日本 - 中国'!O54="","", '1) 日本 - 中国'!O54)</f>
        <v/>
      </c>
      <c r="S54" s="134" t="str">
        <f>IF('1) 日本 - 中国'!P54="","", '1) 日本 - 中国'!P54)</f>
        <v/>
      </c>
      <c r="T54" s="134" t="str">
        <f>IF('1) 日本 - 中国'!Q54="","", '1) 日本 - 中国'!Q54)</f>
        <v/>
      </c>
      <c r="U54" s="134" t="str">
        <f>IF('1) 日本 - 中国'!R54="","", '1) 日本 - 中国'!R54)</f>
        <v/>
      </c>
      <c r="V54" s="134" t="str">
        <f>IF('1) 日本 - 中国'!S54="","", '1) 日本 - 中国'!S54)</f>
        <v/>
      </c>
      <c r="W54" s="134" t="str">
        <f>IF('1) 日本 - 中国'!T54="","", '1) 日本 - 中国'!T54)</f>
        <v/>
      </c>
      <c r="X54" s="134" t="str">
        <f>IF('1) 日本 - 中国'!U54="","", '1) 日本 - 中国'!U54)</f>
        <v/>
      </c>
      <c r="Y54" s="134" t="str">
        <f>IF('1) 日本 - 中国'!V54="","", '1) 日本 - 中国'!V54)</f>
        <v/>
      </c>
    </row>
    <row r="55" spans="1:25" s="15" customFormat="1" ht="15" hidden="1" customHeight="1">
      <c r="A55" s="100" t="str">
        <f t="shared" si="0"/>
        <v/>
      </c>
      <c r="B55" s="100" t="str">
        <f t="shared" si="1"/>
        <v/>
      </c>
      <c r="C55" s="100"/>
      <c r="D55" s="106">
        <f>IF('1) 日本 - 中国'!A55="","",'1) 日本 - 中国'!A55)</f>
        <v>38</v>
      </c>
      <c r="E55" s="101" t="str">
        <f>IF('1) 日本 - 中国'!B55="","", '1) 日本 - 中国'!B55)</f>
        <v/>
      </c>
      <c r="F55" s="102" t="str">
        <f>IF('1) 日本 - 中国'!C55="","", '1) 日本 - 中国'!C55)</f>
        <v/>
      </c>
      <c r="G55" s="107" t="str">
        <f>IF('1) 日本 - 中国'!D55="","", '1) 日本 - 中国'!D55)</f>
        <v>E</v>
      </c>
      <c r="H55" s="108" t="str">
        <f>IF('1) 日本 - 中国'!E55="","", '1) 日本 - 中国'!E55)</f>
        <v/>
      </c>
      <c r="I55" s="105" t="str">
        <f>IF('1) 日本 - 中国'!F55="","", '1) 日本 - 中国'!F55)</f>
        <v>W</v>
      </c>
      <c r="J55" s="100" t="str">
        <f>IF('1) 日本 - 中国'!G55="","", '1) 日本 - 中国'!G55)</f>
        <v/>
      </c>
      <c r="K55" s="100" t="str">
        <f>IF('1) 日本 - 中国'!H55="","", '1) 日本 - 中国'!H55)</f>
        <v/>
      </c>
      <c r="L55" s="100" t="str">
        <f>IF('1) 日本 - 中国'!I55="","", '1) 日本 - 中国'!I55)</f>
        <v/>
      </c>
      <c r="M55" s="100" t="str">
        <f>IF('1) 日本 - 中国'!J55="","", '1) 日本 - 中国'!J55)</f>
        <v/>
      </c>
      <c r="N55" s="100" t="str">
        <f>IF('1) 日本 - 中国'!K55="","", '1) 日本 - 中国'!K55)</f>
        <v/>
      </c>
      <c r="O55" s="100" t="str">
        <f>IF('1) 日本 - 中国'!L55="","", '1) 日本 - 中国'!L55)</f>
        <v/>
      </c>
      <c r="P55" s="100" t="str">
        <f>IF('1) 日本 - 中国'!M55="","", '1) 日本 - 中国'!M55)</f>
        <v/>
      </c>
      <c r="Q55" s="100" t="str">
        <f>IF('1) 日本 - 中国'!N55="","", '1) 日本 - 中国'!N55)</f>
        <v/>
      </c>
      <c r="R55" s="100" t="str">
        <f>IF('1) 日本 - 中国'!O55="","", '1) 日本 - 中国'!O55)</f>
        <v/>
      </c>
      <c r="S55" s="100" t="str">
        <f>IF('1) 日本 - 中国'!P55="","", '1) 日本 - 中国'!P55)</f>
        <v/>
      </c>
      <c r="T55" s="100" t="str">
        <f>IF('1) 日本 - 中国'!Q55="","", '1) 日本 - 中国'!Q55)</f>
        <v/>
      </c>
      <c r="U55" s="100" t="str">
        <f>IF('1) 日本 - 中国'!R55="","", '1) 日本 - 中国'!R55)</f>
        <v/>
      </c>
      <c r="V55" s="100" t="str">
        <f>IF('1) 日本 - 中国'!S55="","", '1) 日本 - 中国'!S55)</f>
        <v/>
      </c>
      <c r="W55" s="100" t="str">
        <f>IF('1) 日本 - 中国'!T55="","", '1) 日本 - 中国'!T55)</f>
        <v/>
      </c>
      <c r="X55" s="100" t="str">
        <f>IF('1) 日本 - 中国'!U55="","", '1) 日本 - 中国'!U55)</f>
        <v/>
      </c>
      <c r="Y55" s="100" t="str">
        <f>IF('1) 日本 - 中国'!V55="","", '1) 日本 - 中国'!V55)</f>
        <v/>
      </c>
    </row>
    <row r="56" spans="1:25" ht="15" customHeight="1">
      <c r="D56" s="15" t="s">
        <v>66</v>
      </c>
    </row>
    <row r="57" spans="1:25" ht="15" customHeight="1">
      <c r="D57" s="37"/>
    </row>
    <row r="58" spans="1:25" ht="15" customHeight="1">
      <c r="D58" s="37"/>
    </row>
    <row r="59" spans="1:25" ht="15" customHeight="1">
      <c r="D59" s="12"/>
      <c r="E59" s="5"/>
      <c r="F59" s="5"/>
      <c r="G59" s="5"/>
      <c r="H59" s="5"/>
      <c r="I59" s="5"/>
    </row>
    <row r="60" spans="1:25" ht="15" customHeight="1">
      <c r="F60" s="5"/>
      <c r="G60" s="5"/>
      <c r="H60" s="5"/>
      <c r="I60" s="5"/>
    </row>
    <row r="61" spans="1:25" ht="15" customHeight="1">
      <c r="F61" s="44"/>
      <c r="G61" s="44"/>
      <c r="H61" s="44"/>
      <c r="I61" s="44"/>
    </row>
    <row r="62" spans="1:25" ht="15" customHeight="1">
      <c r="F62" s="18"/>
      <c r="G62" s="18"/>
      <c r="H62" s="18"/>
      <c r="I62" s="18"/>
    </row>
    <row r="63" spans="1:25" ht="15" customHeight="1">
      <c r="E63" s="5"/>
      <c r="F63" s="19"/>
      <c r="G63" s="19"/>
      <c r="H63" s="19"/>
      <c r="I63" s="19"/>
    </row>
    <row r="64" spans="1:25" ht="15" customHeight="1">
      <c r="E64" s="5"/>
      <c r="F64" s="15"/>
      <c r="G64" s="15"/>
      <c r="H64" s="15"/>
      <c r="I64" s="15"/>
    </row>
    <row r="65" spans="1:24" ht="15" customHeight="1">
      <c r="E65" s="5"/>
      <c r="F65" s="5"/>
      <c r="G65" s="5"/>
      <c r="H65" s="5"/>
      <c r="I65" s="5"/>
    </row>
    <row r="66" spans="1:24" ht="15" customHeight="1">
      <c r="E66" s="9"/>
    </row>
    <row r="67" spans="1:24" ht="15" customHeight="1"/>
    <row r="68" spans="1:24" ht="15.75" customHeight="1">
      <c r="A68" s="152"/>
      <c r="B68" s="152"/>
      <c r="C68" s="12"/>
      <c r="E68" s="12"/>
      <c r="F68" s="12"/>
      <c r="G68" s="12"/>
      <c r="H68" s="12"/>
      <c r="I68" s="12"/>
      <c r="J68" s="12"/>
      <c r="K68" s="152"/>
      <c r="L68" s="152"/>
      <c r="M68" s="12"/>
      <c r="N68" s="12"/>
      <c r="O68" s="152"/>
      <c r="P68" s="12"/>
      <c r="Q68" s="12"/>
      <c r="R68" s="12"/>
      <c r="S68" s="12"/>
      <c r="T68" s="12"/>
      <c r="W68" s="13"/>
    </row>
    <row r="69" spans="1:24" ht="15.75" customHeight="1">
      <c r="A69" s="152"/>
      <c r="B69" s="152"/>
      <c r="C69" s="12"/>
      <c r="E69" s="12"/>
      <c r="F69" s="12"/>
      <c r="G69" s="12"/>
      <c r="H69" s="12"/>
      <c r="I69" s="12"/>
      <c r="J69" s="12"/>
      <c r="K69" s="152"/>
      <c r="L69" s="152"/>
      <c r="M69" s="12"/>
      <c r="N69" s="12"/>
      <c r="O69" s="152"/>
      <c r="P69" s="12"/>
      <c r="Q69" s="12"/>
      <c r="R69" s="12"/>
      <c r="S69" s="12"/>
      <c r="T69" s="12"/>
      <c r="W69" s="13"/>
    </row>
    <row r="70" spans="1:24" ht="15.75" customHeight="1">
      <c r="A70" s="13"/>
      <c r="B70" s="13"/>
      <c r="C70" s="13"/>
      <c r="E70" s="13"/>
      <c r="F70" s="13"/>
      <c r="G70" s="151"/>
      <c r="H70" s="151"/>
      <c r="I70" s="151"/>
      <c r="J70" s="151"/>
      <c r="K70" s="13"/>
      <c r="L70" s="13"/>
      <c r="M70" s="13"/>
      <c r="N70" s="13"/>
      <c r="O70" s="13"/>
      <c r="P70" s="13"/>
      <c r="Q70" s="13"/>
      <c r="R70" s="13"/>
      <c r="S70" s="13"/>
      <c r="T70" s="13"/>
      <c r="W70" s="13"/>
    </row>
    <row r="72" spans="1:24" ht="15.75" customHeight="1">
      <c r="A72" s="12"/>
      <c r="B72" s="12"/>
      <c r="C72" s="12"/>
      <c r="E72" s="13"/>
      <c r="F72" s="13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3"/>
      <c r="T72" s="13"/>
      <c r="U72" s="13"/>
      <c r="V72" s="13"/>
      <c r="W72" s="289"/>
      <c r="X72" s="289"/>
    </row>
    <row r="73" spans="1:24" ht="15.75" customHeight="1">
      <c r="A73" s="12"/>
      <c r="B73" s="12"/>
      <c r="C73" s="12"/>
      <c r="E73" s="13"/>
      <c r="F73" s="13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3"/>
      <c r="T73" s="13"/>
      <c r="U73" s="13"/>
      <c r="V73" s="13"/>
      <c r="W73" s="289"/>
      <c r="X73" s="289"/>
    </row>
    <row r="74" spans="1:24" ht="15.75" customHeight="1">
      <c r="A74" s="13"/>
      <c r="B74" s="13"/>
      <c r="C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289"/>
      <c r="X74" s="289"/>
    </row>
  </sheetData>
  <mergeCells count="10">
    <mergeCell ref="J2:M3"/>
    <mergeCell ref="C2:F3"/>
    <mergeCell ref="W74:X74"/>
    <mergeCell ref="W72:X72"/>
    <mergeCell ref="W73:X73"/>
    <mergeCell ref="D42:D43"/>
    <mergeCell ref="E42:E43"/>
    <mergeCell ref="F42:I42"/>
    <mergeCell ref="F43:G43"/>
    <mergeCell ref="H43:I43"/>
  </mergeCells>
  <phoneticPr fontId="35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7) ホーチミン → 青島 → 伊万里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2025-07-07T04:22:02Z</cp:lastPrinted>
  <dcterms:created xsi:type="dcterms:W3CDTF">2015-06-02T04:30:00Z</dcterms:created>
  <dcterms:modified xsi:type="dcterms:W3CDTF">2025-07-07T04:47:10Z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