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wint438\08_代理店事業\旧 営業企画課\民生輪船\【SCHEDULE・MOVEMENT】\"/>
    </mc:Choice>
  </mc:AlternateContent>
  <xr:revisionPtr revIDLastSave="0" documentId="13_ncr:1_{7533C4D6-7DE1-4614-81DC-737C57461087}" xr6:coauthVersionLast="47" xr6:coauthVersionMax="47" xr10:uidLastSave="{00000000-0000-0000-0000-000000000000}"/>
  <bookViews>
    <workbookView xWindow="-110" yWindow="-110" windowWidth="19420" windowHeight="1150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  <sheet name="7) ホーチミン → 青島 → 伊万里" sheetId="9" r:id="rId7"/>
  </sheets>
  <externalReferences>
    <externalReference r:id="rId8"/>
  </externalReferences>
  <definedNames>
    <definedName name="_xlnm.Print_Area" localSheetId="0">'1) 日本 - 中国'!$A$1:$W$74</definedName>
    <definedName name="_xlnm.Print_Area" localSheetId="1">'2) 中国 - 台湾'!$A$1:$N$43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O55" i="9" l="1"/>
  <c r="N55" i="9"/>
  <c r="M55" i="9"/>
  <c r="L55" i="9"/>
  <c r="K55" i="9"/>
  <c r="J55" i="9"/>
  <c r="O54" i="9"/>
  <c r="N54" i="9"/>
  <c r="M54" i="9"/>
  <c r="L54" i="9"/>
  <c r="K54" i="9"/>
  <c r="J54" i="9"/>
  <c r="O53" i="9"/>
  <c r="N53" i="9"/>
  <c r="M53" i="9"/>
  <c r="L53" i="9"/>
  <c r="K53" i="9"/>
  <c r="J53" i="9"/>
  <c r="O52" i="9"/>
  <c r="N52" i="9"/>
  <c r="M52" i="9"/>
  <c r="L52" i="9"/>
  <c r="K52" i="9"/>
  <c r="J52" i="9"/>
  <c r="O51" i="9"/>
  <c r="N51" i="9"/>
  <c r="M51" i="9"/>
  <c r="L51" i="9"/>
  <c r="K51" i="9"/>
  <c r="J51" i="9"/>
  <c r="N50" i="9"/>
  <c r="M50" i="9"/>
  <c r="J50" i="9"/>
  <c r="N49" i="9"/>
  <c r="M49" i="9"/>
  <c r="N48" i="9"/>
  <c r="M48" i="9"/>
  <c r="N47" i="9"/>
  <c r="M47" i="9"/>
  <c r="N46" i="9"/>
  <c r="M46" i="9"/>
  <c r="N45" i="9"/>
  <c r="N44" i="9"/>
  <c r="J44" i="9"/>
  <c r="I55" i="9"/>
  <c r="I54" i="9"/>
  <c r="I53" i="9"/>
  <c r="I52" i="9"/>
  <c r="I51" i="9"/>
  <c r="I50" i="9"/>
  <c r="I49" i="9"/>
  <c r="I48" i="9"/>
  <c r="I47" i="9"/>
  <c r="I46" i="9"/>
  <c r="I45" i="9"/>
  <c r="I44" i="9"/>
  <c r="G55" i="9"/>
  <c r="G54" i="9"/>
  <c r="G53" i="9"/>
  <c r="G52" i="9"/>
  <c r="G51" i="9"/>
  <c r="G50" i="9"/>
  <c r="G49" i="9"/>
  <c r="G48" i="9"/>
  <c r="G47" i="9"/>
  <c r="G46" i="9"/>
  <c r="G45" i="9"/>
  <c r="G44" i="9"/>
  <c r="F55" i="9"/>
  <c r="F54" i="9"/>
  <c r="F53" i="9"/>
  <c r="F52" i="9"/>
  <c r="F51" i="9"/>
  <c r="F50" i="9"/>
  <c r="F49" i="9"/>
  <c r="F48" i="9"/>
  <c r="F47" i="9"/>
  <c r="F46" i="9"/>
  <c r="F45" i="9"/>
  <c r="F44" i="9"/>
  <c r="E55" i="9"/>
  <c r="E54" i="9"/>
  <c r="E53" i="9"/>
  <c r="E52" i="9"/>
  <c r="E51" i="9"/>
  <c r="E50" i="9"/>
  <c r="E49" i="9"/>
  <c r="E48" i="9"/>
  <c r="E47" i="9"/>
  <c r="E46" i="9"/>
  <c r="E45" i="9"/>
  <c r="E44" i="9"/>
  <c r="D44" i="9"/>
  <c r="P4" i="9"/>
  <c r="P3" i="9"/>
  <c r="J2" i="9"/>
  <c r="Q1" i="3"/>
  <c r="Y55" i="9"/>
  <c r="X55" i="9"/>
  <c r="W55" i="9"/>
  <c r="V55" i="9"/>
  <c r="U55" i="9"/>
  <c r="T55" i="9"/>
  <c r="S55" i="9"/>
  <c r="R55" i="9"/>
  <c r="Q55" i="9"/>
  <c r="P55" i="9"/>
  <c r="B55" i="9"/>
  <c r="A55" i="9" s="1"/>
  <c r="Y54" i="9"/>
  <c r="X54" i="9"/>
  <c r="W54" i="9"/>
  <c r="V54" i="9"/>
  <c r="U54" i="9"/>
  <c r="T54" i="9"/>
  <c r="S54" i="9"/>
  <c r="R54" i="9"/>
  <c r="Q54" i="9"/>
  <c r="P54" i="9"/>
  <c r="B54" i="9"/>
  <c r="A54" i="9" s="1"/>
  <c r="Y53" i="9"/>
  <c r="X53" i="9"/>
  <c r="W53" i="9"/>
  <c r="V53" i="9"/>
  <c r="U53" i="9"/>
  <c r="T53" i="9"/>
  <c r="S53" i="9"/>
  <c r="R53" i="9"/>
  <c r="Q53" i="9"/>
  <c r="P53" i="9"/>
  <c r="B53" i="9"/>
  <c r="A53" i="9" s="1"/>
  <c r="Y52" i="9"/>
  <c r="X52" i="9"/>
  <c r="W52" i="9"/>
  <c r="V52" i="9"/>
  <c r="U52" i="9"/>
  <c r="T52" i="9"/>
  <c r="S52" i="9"/>
  <c r="R52" i="9"/>
  <c r="Q52" i="9"/>
  <c r="P52" i="9"/>
  <c r="B52" i="9"/>
  <c r="A52" i="9" s="1"/>
  <c r="Y51" i="9"/>
  <c r="X51" i="9"/>
  <c r="W51" i="9"/>
  <c r="V51" i="9"/>
  <c r="U51" i="9"/>
  <c r="T51" i="9"/>
  <c r="S51" i="9"/>
  <c r="R51" i="9"/>
  <c r="Q51" i="9"/>
  <c r="P51" i="9"/>
  <c r="B51" i="9"/>
  <c r="A51" i="9" s="1"/>
  <c r="Y50" i="9"/>
  <c r="X50" i="9"/>
  <c r="W50" i="9"/>
  <c r="V50" i="9"/>
  <c r="U50" i="9"/>
  <c r="T50" i="9"/>
  <c r="S50" i="9"/>
  <c r="R50" i="9"/>
  <c r="Q50" i="9"/>
  <c r="P50" i="9"/>
  <c r="Z21" i="3"/>
  <c r="Z20" i="3"/>
  <c r="AB20" i="3" s="1"/>
  <c r="AE20" i="3" s="1"/>
  <c r="Z19" i="3"/>
  <c r="Z18" i="3"/>
  <c r="AB18" i="3" s="1"/>
  <c r="AE18" i="3" s="1"/>
  <c r="Z17" i="3"/>
  <c r="AB17" i="3" s="1"/>
  <c r="AE17" i="3" s="1"/>
  <c r="M38" i="3"/>
  <c r="D38" i="3" s="1"/>
  <c r="A38" i="3" s="1"/>
  <c r="Z38" i="3"/>
  <c r="AB38" i="3" s="1"/>
  <c r="AE38" i="3" s="1"/>
  <c r="U38" i="3"/>
  <c r="T38" i="3"/>
  <c r="S38" i="3"/>
  <c r="R38" i="3"/>
  <c r="Q38" i="3"/>
  <c r="Z37" i="3"/>
  <c r="U37" i="3"/>
  <c r="T37" i="3"/>
  <c r="S37" i="3"/>
  <c r="R37" i="3"/>
  <c r="Q37" i="3"/>
  <c r="M37" i="3"/>
  <c r="D37" i="3" s="1"/>
  <c r="A37" i="3" s="1"/>
  <c r="Z36" i="3"/>
  <c r="AB36" i="3" s="1"/>
  <c r="AE36" i="3" s="1"/>
  <c r="U36" i="3"/>
  <c r="T36" i="3"/>
  <c r="S36" i="3"/>
  <c r="R36" i="3"/>
  <c r="Q36" i="3"/>
  <c r="M36" i="3"/>
  <c r="D36" i="3" s="1"/>
  <c r="A36" i="3" s="1"/>
  <c r="Z35" i="3"/>
  <c r="AB35" i="3" s="1"/>
  <c r="AE35" i="3" s="1"/>
  <c r="U35" i="3"/>
  <c r="T35" i="3"/>
  <c r="S35" i="3"/>
  <c r="R35" i="3"/>
  <c r="Q35" i="3"/>
  <c r="M35" i="3"/>
  <c r="Z34" i="3"/>
  <c r="U34" i="3"/>
  <c r="T34" i="3"/>
  <c r="S34" i="3"/>
  <c r="R34" i="3"/>
  <c r="Q34" i="3"/>
  <c r="M34" i="3"/>
  <c r="J28" i="3"/>
  <c r="H38" i="3"/>
  <c r="H37" i="3"/>
  <c r="H36" i="3"/>
  <c r="H35" i="3"/>
  <c r="H34" i="3"/>
  <c r="H33" i="3"/>
  <c r="H32" i="3"/>
  <c r="H31" i="3"/>
  <c r="H30" i="3"/>
  <c r="H29" i="3"/>
  <c r="H28" i="3"/>
  <c r="G38" i="3"/>
  <c r="G37" i="3"/>
  <c r="G36" i="3"/>
  <c r="G35" i="3"/>
  <c r="G34" i="3"/>
  <c r="G33" i="3"/>
  <c r="G32" i="3"/>
  <c r="G31" i="3"/>
  <c r="G30" i="3"/>
  <c r="G29" i="3"/>
  <c r="G28" i="3"/>
  <c r="H27" i="3"/>
  <c r="G27" i="3"/>
  <c r="F27" i="3"/>
  <c r="AB37" i="3"/>
  <c r="AE37" i="3" s="1"/>
  <c r="AB34" i="3"/>
  <c r="AE34" i="3" s="1"/>
  <c r="D35" i="3"/>
  <c r="A35" i="3" s="1"/>
  <c r="D34" i="3"/>
  <c r="A34" i="3" s="1"/>
  <c r="U21" i="3"/>
  <c r="T21" i="3"/>
  <c r="S21" i="3"/>
  <c r="R21" i="3"/>
  <c r="Q21" i="3"/>
  <c r="M21" i="3"/>
  <c r="U20" i="3"/>
  <c r="T20" i="3"/>
  <c r="S20" i="3"/>
  <c r="R20" i="3"/>
  <c r="Q20" i="3"/>
  <c r="M20" i="3"/>
  <c r="D20" i="3" s="1"/>
  <c r="A20" i="3" s="1"/>
  <c r="U19" i="3"/>
  <c r="T19" i="3"/>
  <c r="S19" i="3"/>
  <c r="R19" i="3"/>
  <c r="Q19" i="3"/>
  <c r="M19" i="3"/>
  <c r="U18" i="3"/>
  <c r="T18" i="3"/>
  <c r="S18" i="3"/>
  <c r="R18" i="3"/>
  <c r="Q18" i="3"/>
  <c r="M18" i="3"/>
  <c r="D18" i="3" s="1"/>
  <c r="A18" i="3" s="1"/>
  <c r="U17" i="3"/>
  <c r="T17" i="3"/>
  <c r="S17" i="3"/>
  <c r="R17" i="3"/>
  <c r="Q17" i="3"/>
  <c r="M17" i="3"/>
  <c r="H21" i="3"/>
  <c r="H20" i="3"/>
  <c r="H19" i="3"/>
  <c r="H18" i="3"/>
  <c r="H17" i="3"/>
  <c r="H16" i="3"/>
  <c r="H15" i="3"/>
  <c r="H14" i="3"/>
  <c r="H13" i="3"/>
  <c r="H12" i="3"/>
  <c r="H11" i="3"/>
  <c r="G21" i="3"/>
  <c r="G20" i="3"/>
  <c r="G19" i="3"/>
  <c r="G18" i="3"/>
  <c r="G17" i="3"/>
  <c r="G16" i="3"/>
  <c r="G15" i="3"/>
  <c r="G14" i="3"/>
  <c r="G13" i="3"/>
  <c r="G12" i="3"/>
  <c r="G11" i="3"/>
  <c r="H10" i="3"/>
  <c r="G10" i="3"/>
  <c r="F10" i="3"/>
  <c r="AB21" i="3"/>
  <c r="AE21" i="3" s="1"/>
  <c r="AB19" i="3"/>
  <c r="AE19" i="3" s="1"/>
  <c r="Z38" i="4"/>
  <c r="AB38" i="4" s="1"/>
  <c r="AE38" i="4" s="1"/>
  <c r="U38" i="4"/>
  <c r="T38" i="4"/>
  <c r="S38" i="4"/>
  <c r="R38" i="4"/>
  <c r="Q38" i="4"/>
  <c r="M38" i="4"/>
  <c r="D38" i="4" s="1"/>
  <c r="A38" i="4" s="1"/>
  <c r="Z37" i="4"/>
  <c r="U37" i="4"/>
  <c r="T37" i="4"/>
  <c r="S37" i="4"/>
  <c r="R37" i="4"/>
  <c r="Q37" i="4"/>
  <c r="M37" i="4"/>
  <c r="D37" i="4" s="1"/>
  <c r="A37" i="4" s="1"/>
  <c r="Z36" i="4"/>
  <c r="U36" i="4"/>
  <c r="T36" i="4"/>
  <c r="S36" i="4"/>
  <c r="R36" i="4"/>
  <c r="Q36" i="4"/>
  <c r="M36" i="4"/>
  <c r="Z35" i="4"/>
  <c r="U35" i="4"/>
  <c r="T35" i="4"/>
  <c r="S35" i="4"/>
  <c r="R35" i="4"/>
  <c r="Q35" i="4"/>
  <c r="M35" i="4"/>
  <c r="D35" i="4" s="1"/>
  <c r="A35" i="4" s="1"/>
  <c r="Z34" i="4"/>
  <c r="U34" i="4"/>
  <c r="T34" i="4"/>
  <c r="S34" i="4"/>
  <c r="R34" i="4"/>
  <c r="Q34" i="4"/>
  <c r="M34" i="4"/>
  <c r="D34" i="4" s="1"/>
  <c r="A34" i="4" s="1"/>
  <c r="J28" i="4"/>
  <c r="H38" i="4"/>
  <c r="H37" i="4"/>
  <c r="H36" i="4"/>
  <c r="H35" i="4"/>
  <c r="H34" i="4"/>
  <c r="H33" i="4"/>
  <c r="H32" i="4"/>
  <c r="H31" i="4"/>
  <c r="H30" i="4"/>
  <c r="H29" i="4"/>
  <c r="H28" i="4"/>
  <c r="G38" i="4"/>
  <c r="G37" i="4"/>
  <c r="G36" i="4"/>
  <c r="G35" i="4"/>
  <c r="G34" i="4"/>
  <c r="G33" i="4"/>
  <c r="G32" i="4"/>
  <c r="G31" i="4"/>
  <c r="G30" i="4"/>
  <c r="G29" i="4"/>
  <c r="G28" i="4"/>
  <c r="H27" i="4"/>
  <c r="G27" i="4"/>
  <c r="F27" i="4"/>
  <c r="AB37" i="4"/>
  <c r="AE37" i="4" s="1"/>
  <c r="AB36" i="4"/>
  <c r="AE36" i="4" s="1"/>
  <c r="AB35" i="4"/>
  <c r="AE35" i="4" s="1"/>
  <c r="AB34" i="4"/>
  <c r="AE34" i="4" s="1"/>
  <c r="D36" i="4"/>
  <c r="A36" i="4" s="1"/>
  <c r="Z21" i="4"/>
  <c r="AB21" i="4" s="1"/>
  <c r="AE21" i="4" s="1"/>
  <c r="U21" i="4"/>
  <c r="T21" i="4"/>
  <c r="S21" i="4"/>
  <c r="R21" i="4"/>
  <c r="Q21" i="4"/>
  <c r="M21" i="4"/>
  <c r="D21" i="4" s="1"/>
  <c r="A21" i="4" s="1"/>
  <c r="Z20" i="4"/>
  <c r="AB20" i="4" s="1"/>
  <c r="AE20" i="4" s="1"/>
  <c r="U20" i="4"/>
  <c r="T20" i="4"/>
  <c r="S20" i="4"/>
  <c r="R20" i="4"/>
  <c r="Q20" i="4"/>
  <c r="M20" i="4"/>
  <c r="Z19" i="4"/>
  <c r="U19" i="4"/>
  <c r="T19" i="4"/>
  <c r="S19" i="4"/>
  <c r="R19" i="4"/>
  <c r="Q19" i="4"/>
  <c r="M19" i="4"/>
  <c r="D19" i="4" s="1"/>
  <c r="A19" i="4" s="1"/>
  <c r="Z18" i="4"/>
  <c r="U18" i="4"/>
  <c r="T18" i="4"/>
  <c r="S18" i="4"/>
  <c r="R18" i="4"/>
  <c r="Q18" i="4"/>
  <c r="M18" i="4"/>
  <c r="Z17" i="4"/>
  <c r="U17" i="4"/>
  <c r="T17" i="4"/>
  <c r="S17" i="4"/>
  <c r="R17" i="4"/>
  <c r="Q17" i="4"/>
  <c r="M17" i="4"/>
  <c r="D17" i="4" s="1"/>
  <c r="A17" i="4" s="1"/>
  <c r="H21" i="4"/>
  <c r="H20" i="4"/>
  <c r="H19" i="4"/>
  <c r="H18" i="4"/>
  <c r="H17" i="4"/>
  <c r="H16" i="4"/>
  <c r="H15" i="4"/>
  <c r="H14" i="4"/>
  <c r="H13" i="4"/>
  <c r="H12" i="4"/>
  <c r="H11" i="4"/>
  <c r="H10" i="4"/>
  <c r="G21" i="4"/>
  <c r="G20" i="4"/>
  <c r="G19" i="4"/>
  <c r="G18" i="4"/>
  <c r="G17" i="4"/>
  <c r="G16" i="4"/>
  <c r="G15" i="4"/>
  <c r="G14" i="4"/>
  <c r="G13" i="4"/>
  <c r="G12" i="4"/>
  <c r="G11" i="4"/>
  <c r="G10" i="4"/>
  <c r="F10" i="4"/>
  <c r="D20" i="4"/>
  <c r="A20" i="4" s="1"/>
  <c r="D18" i="4"/>
  <c r="A18" i="4" s="1"/>
  <c r="AA38" i="5"/>
  <c r="V38" i="5"/>
  <c r="U38" i="5"/>
  <c r="T38" i="5"/>
  <c r="S38" i="5"/>
  <c r="R38" i="5"/>
  <c r="N38" i="5"/>
  <c r="AA37" i="5"/>
  <c r="V37" i="5"/>
  <c r="U37" i="5"/>
  <c r="T37" i="5"/>
  <c r="S37" i="5"/>
  <c r="R37" i="5"/>
  <c r="N37" i="5"/>
  <c r="AA36" i="5"/>
  <c r="V36" i="5"/>
  <c r="U36" i="5"/>
  <c r="T36" i="5"/>
  <c r="S36" i="5"/>
  <c r="R36" i="5"/>
  <c r="N36" i="5"/>
  <c r="AA35" i="5"/>
  <c r="V35" i="5"/>
  <c r="U35" i="5"/>
  <c r="T35" i="5"/>
  <c r="S35" i="5"/>
  <c r="R35" i="5"/>
  <c r="N35" i="5"/>
  <c r="AA34" i="5"/>
  <c r="V34" i="5"/>
  <c r="U34" i="5"/>
  <c r="T34" i="5"/>
  <c r="S34" i="5"/>
  <c r="R34" i="5"/>
  <c r="N34" i="5"/>
  <c r="E34" i="5" s="1"/>
  <c r="C34" i="5" s="1"/>
  <c r="B34" i="5" s="1"/>
  <c r="A34" i="5" s="1"/>
  <c r="I38" i="5"/>
  <c r="H38" i="5"/>
  <c r="I37" i="5"/>
  <c r="H37" i="5"/>
  <c r="I36" i="5"/>
  <c r="H36" i="5"/>
  <c r="I35" i="5"/>
  <c r="H35" i="5"/>
  <c r="I34" i="5"/>
  <c r="H34" i="5"/>
  <c r="AA21" i="5"/>
  <c r="V21" i="5"/>
  <c r="U21" i="5"/>
  <c r="T21" i="5"/>
  <c r="S21" i="5"/>
  <c r="R21" i="5"/>
  <c r="N21" i="5"/>
  <c r="E21" i="5" s="1"/>
  <c r="C21" i="5" s="1"/>
  <c r="B21" i="5" s="1"/>
  <c r="A21" i="5" s="1"/>
  <c r="I21" i="5"/>
  <c r="H21" i="5"/>
  <c r="AA20" i="5"/>
  <c r="V20" i="5"/>
  <c r="U20" i="5"/>
  <c r="T20" i="5"/>
  <c r="S20" i="5"/>
  <c r="R20" i="5"/>
  <c r="N20" i="5"/>
  <c r="E20" i="5" s="1"/>
  <c r="C20" i="5" s="1"/>
  <c r="B20" i="5" s="1"/>
  <c r="A20" i="5" s="1"/>
  <c r="I20" i="5"/>
  <c r="H20" i="5"/>
  <c r="AA19" i="5"/>
  <c r="V19" i="5"/>
  <c r="U19" i="5"/>
  <c r="T19" i="5"/>
  <c r="S19" i="5"/>
  <c r="R19" i="5"/>
  <c r="N19" i="5"/>
  <c r="I19" i="5"/>
  <c r="H19" i="5"/>
  <c r="AA18" i="5"/>
  <c r="V18" i="5"/>
  <c r="U18" i="5"/>
  <c r="T18" i="5"/>
  <c r="S18" i="5"/>
  <c r="R18" i="5"/>
  <c r="N18" i="5"/>
  <c r="E18" i="5" s="1"/>
  <c r="C18" i="5" s="1"/>
  <c r="B18" i="5" s="1"/>
  <c r="A18" i="5" s="1"/>
  <c r="I18" i="5"/>
  <c r="H18" i="5"/>
  <c r="AA17" i="5"/>
  <c r="V17" i="5"/>
  <c r="U17" i="5"/>
  <c r="T17" i="5"/>
  <c r="S17" i="5"/>
  <c r="R17" i="5"/>
  <c r="N17" i="5"/>
  <c r="E17" i="5" s="1"/>
  <c r="C17" i="5" s="1"/>
  <c r="B17" i="5" s="1"/>
  <c r="A17" i="5" s="1"/>
  <c r="I17" i="5"/>
  <c r="H17" i="5"/>
  <c r="U38" i="6"/>
  <c r="P38" i="6"/>
  <c r="O38" i="6"/>
  <c r="N38" i="6"/>
  <c r="M38" i="6"/>
  <c r="L38" i="6"/>
  <c r="H38" i="6"/>
  <c r="U37" i="6"/>
  <c r="P37" i="6"/>
  <c r="O37" i="6"/>
  <c r="N37" i="6"/>
  <c r="M37" i="6"/>
  <c r="L37" i="6"/>
  <c r="H37" i="6"/>
  <c r="U36" i="6"/>
  <c r="P36" i="6"/>
  <c r="O36" i="6"/>
  <c r="N36" i="6"/>
  <c r="M36" i="6"/>
  <c r="L36" i="6"/>
  <c r="H36" i="6"/>
  <c r="U35" i="6"/>
  <c r="W35" i="6" s="1"/>
  <c r="Y35" i="6" s="1"/>
  <c r="Z35" i="6" s="1"/>
  <c r="AA35" i="6" s="1"/>
  <c r="P35" i="6"/>
  <c r="O35" i="6"/>
  <c r="N35" i="6"/>
  <c r="M35" i="6"/>
  <c r="L35" i="6"/>
  <c r="H35" i="6"/>
  <c r="U34" i="6"/>
  <c r="P34" i="6"/>
  <c r="O34" i="6"/>
  <c r="N34" i="6"/>
  <c r="M34" i="6"/>
  <c r="L34" i="6"/>
  <c r="H34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E28" i="6"/>
  <c r="E27" i="6"/>
  <c r="C27" i="6"/>
  <c r="B27" i="6"/>
  <c r="A27" i="6"/>
  <c r="B21" i="6"/>
  <c r="B20" i="6"/>
  <c r="B19" i="6"/>
  <c r="B18" i="6"/>
  <c r="B17" i="6"/>
  <c r="F15" i="7"/>
  <c r="F14" i="7"/>
  <c r="F13" i="7"/>
  <c r="F12" i="7"/>
  <c r="F11" i="7"/>
  <c r="F10" i="7"/>
  <c r="E50" i="1"/>
  <c r="H50" i="9" s="1"/>
  <c r="E55" i="1"/>
  <c r="H55" i="9" s="1"/>
  <c r="E54" i="1"/>
  <c r="H54" i="9" s="1"/>
  <c r="E53" i="1"/>
  <c r="H53" i="9" s="1"/>
  <c r="E52" i="1"/>
  <c r="H52" i="9" s="1"/>
  <c r="E51" i="1"/>
  <c r="H51" i="9" s="1"/>
  <c r="E49" i="1"/>
  <c r="H49" i="9" s="1"/>
  <c r="E48" i="1"/>
  <c r="H48" i="9" s="1"/>
  <c r="E47" i="1"/>
  <c r="H47" i="9" s="1"/>
  <c r="E46" i="1"/>
  <c r="H46" i="9" s="1"/>
  <c r="E45" i="1"/>
  <c r="H45" i="9" s="1"/>
  <c r="E44" i="1"/>
  <c r="H44" i="9" s="1"/>
  <c r="E38" i="1"/>
  <c r="E38" i="6" s="1"/>
  <c r="E37" i="1"/>
  <c r="E37" i="6" s="1"/>
  <c r="E36" i="1"/>
  <c r="E36" i="6" s="1"/>
  <c r="E35" i="1"/>
  <c r="J35" i="3" s="1"/>
  <c r="E34" i="1"/>
  <c r="J34" i="3" s="1"/>
  <c r="J33" i="4"/>
  <c r="E32" i="1"/>
  <c r="K32" i="5" s="1"/>
  <c r="E31" i="1"/>
  <c r="K31" i="5" s="1"/>
  <c r="E30" i="1"/>
  <c r="K30" i="5" s="1"/>
  <c r="E29" i="1"/>
  <c r="K29" i="5" s="1"/>
  <c r="K27" i="5"/>
  <c r="E21" i="1"/>
  <c r="J21" i="4" s="1"/>
  <c r="E20" i="1"/>
  <c r="E20" i="6" s="1"/>
  <c r="E19" i="1"/>
  <c r="E19" i="6" s="1"/>
  <c r="E18" i="1"/>
  <c r="E18" i="6" s="1"/>
  <c r="E17" i="1"/>
  <c r="K17" i="5" s="1"/>
  <c r="E16" i="1"/>
  <c r="J16" i="3" s="1"/>
  <c r="E15" i="1"/>
  <c r="J15" i="4" s="1"/>
  <c r="E14" i="1"/>
  <c r="J14" i="4" s="1"/>
  <c r="E13" i="1"/>
  <c r="J13" i="3" s="1"/>
  <c r="E12" i="1"/>
  <c r="J12" i="3" s="1"/>
  <c r="E11" i="1"/>
  <c r="K11" i="5" s="1"/>
  <c r="E10" i="1"/>
  <c r="K10" i="5" s="1"/>
  <c r="C21" i="6"/>
  <c r="C20" i="6"/>
  <c r="C19" i="6"/>
  <c r="C18" i="6"/>
  <c r="C17" i="6"/>
  <c r="U21" i="6"/>
  <c r="P21" i="6"/>
  <c r="O21" i="6"/>
  <c r="N21" i="6"/>
  <c r="M21" i="6"/>
  <c r="L21" i="6"/>
  <c r="H21" i="6"/>
  <c r="U20" i="6"/>
  <c r="W20" i="6" s="1"/>
  <c r="Y20" i="6" s="1"/>
  <c r="Z20" i="6" s="1"/>
  <c r="AA20" i="6" s="1"/>
  <c r="P20" i="6"/>
  <c r="O20" i="6"/>
  <c r="N20" i="6"/>
  <c r="M20" i="6"/>
  <c r="L20" i="6"/>
  <c r="H20" i="6"/>
  <c r="U19" i="6"/>
  <c r="P19" i="6"/>
  <c r="O19" i="6"/>
  <c r="N19" i="6"/>
  <c r="M19" i="6"/>
  <c r="L19" i="6"/>
  <c r="H19" i="6"/>
  <c r="U18" i="6"/>
  <c r="W18" i="6" s="1"/>
  <c r="Y18" i="6" s="1"/>
  <c r="Z18" i="6" s="1"/>
  <c r="AA18" i="6" s="1"/>
  <c r="P18" i="6"/>
  <c r="O18" i="6"/>
  <c r="N18" i="6"/>
  <c r="M18" i="6"/>
  <c r="L18" i="6"/>
  <c r="H18" i="6"/>
  <c r="U17" i="6"/>
  <c r="P17" i="6"/>
  <c r="O17" i="6"/>
  <c r="N17" i="6"/>
  <c r="M17" i="6"/>
  <c r="L17" i="6"/>
  <c r="H17" i="6"/>
  <c r="C16" i="6"/>
  <c r="B16" i="6"/>
  <c r="C15" i="6"/>
  <c r="B15" i="6"/>
  <c r="C14" i="6"/>
  <c r="B14" i="6"/>
  <c r="C13" i="6"/>
  <c r="B13" i="6"/>
  <c r="C12" i="6"/>
  <c r="B12" i="6"/>
  <c r="C11" i="6"/>
  <c r="B11" i="6"/>
  <c r="E15" i="6"/>
  <c r="E13" i="6"/>
  <c r="C10" i="6"/>
  <c r="B10" i="6"/>
  <c r="A10" i="6"/>
  <c r="K28" i="5"/>
  <c r="I33" i="5"/>
  <c r="I32" i="5"/>
  <c r="I31" i="5"/>
  <c r="I30" i="5"/>
  <c r="I29" i="5"/>
  <c r="I28" i="5"/>
  <c r="I27" i="5"/>
  <c r="H33" i="5"/>
  <c r="H32" i="5"/>
  <c r="H31" i="5"/>
  <c r="H30" i="5"/>
  <c r="H29" i="5"/>
  <c r="H28" i="5"/>
  <c r="H27" i="5"/>
  <c r="G27" i="5"/>
  <c r="H16" i="5"/>
  <c r="H15" i="5"/>
  <c r="H14" i="5"/>
  <c r="H13" i="5"/>
  <c r="H12" i="5"/>
  <c r="H11" i="5"/>
  <c r="K15" i="5"/>
  <c r="K14" i="5"/>
  <c r="K13" i="5"/>
  <c r="I16" i="5"/>
  <c r="I15" i="5"/>
  <c r="I14" i="5"/>
  <c r="I13" i="5"/>
  <c r="I12" i="5"/>
  <c r="I11" i="5"/>
  <c r="I10" i="5"/>
  <c r="H10" i="5"/>
  <c r="G10" i="5"/>
  <c r="I10" i="7"/>
  <c r="J10" i="7" s="1"/>
  <c r="K10" i="7" s="1"/>
  <c r="M10" i="7" s="1"/>
  <c r="G11" i="7" s="1"/>
  <c r="I11" i="7" s="1"/>
  <c r="J11" i="7" s="1"/>
  <c r="K11" i="7" s="1"/>
  <c r="M11" i="7" s="1"/>
  <c r="G12" i="7" s="1"/>
  <c r="I12" i="7" s="1"/>
  <c r="J12" i="7" s="1"/>
  <c r="K12" i="7" s="1"/>
  <c r="M12" i="7" s="1"/>
  <c r="A10" i="7"/>
  <c r="H50" i="1"/>
  <c r="K50" i="9" s="1"/>
  <c r="G45" i="1"/>
  <c r="J45" i="9" s="1"/>
  <c r="H44" i="1"/>
  <c r="I44" i="1" s="1"/>
  <c r="J44" i="1" s="1"/>
  <c r="M44" i="9" s="1"/>
  <c r="Z27" i="4"/>
  <c r="AB27" i="4" s="1"/>
  <c r="AE27" i="4" s="1"/>
  <c r="Q27" i="4"/>
  <c r="U10" i="1"/>
  <c r="H11" i="1" s="1"/>
  <c r="H11" i="6" s="1"/>
  <c r="L10" i="1"/>
  <c r="M10" i="1" s="1"/>
  <c r="N10" i="1" s="1"/>
  <c r="P10" i="1" s="1"/>
  <c r="O10" i="1" s="1"/>
  <c r="O10" i="6" s="1"/>
  <c r="D21" i="3"/>
  <c r="A21" i="3" s="1"/>
  <c r="D19" i="3"/>
  <c r="A19" i="3" s="1"/>
  <c r="D17" i="3"/>
  <c r="A17" i="3" s="1"/>
  <c r="AB19" i="4"/>
  <c r="AE19" i="4" s="1"/>
  <c r="AB18" i="4"/>
  <c r="AE18" i="4" s="1"/>
  <c r="AB17" i="4"/>
  <c r="AE17" i="4" s="1"/>
  <c r="W38" i="6"/>
  <c r="Y38" i="6" s="1"/>
  <c r="Z38" i="6" s="1"/>
  <c r="AA38" i="6" s="1"/>
  <c r="W37" i="6"/>
  <c r="Y37" i="6" s="1"/>
  <c r="Z37" i="6" s="1"/>
  <c r="AA37" i="6" s="1"/>
  <c r="W36" i="6"/>
  <c r="Y36" i="6" s="1"/>
  <c r="Z36" i="6" s="1"/>
  <c r="W34" i="6"/>
  <c r="Y34" i="6" s="1"/>
  <c r="Z34" i="6" s="1"/>
  <c r="AA34" i="6" s="1"/>
  <c r="W21" i="6"/>
  <c r="Y21" i="6" s="1"/>
  <c r="Z21" i="6" s="1"/>
  <c r="AA21" i="6" s="1"/>
  <c r="W19" i="6"/>
  <c r="Y19" i="6" s="1"/>
  <c r="Z19" i="6" s="1"/>
  <c r="AA19" i="6" s="1"/>
  <c r="Y17" i="6"/>
  <c r="Z17" i="6" s="1"/>
  <c r="AA17" i="6" s="1"/>
  <c r="E38" i="5"/>
  <c r="C38" i="5" s="1"/>
  <c r="B38" i="5" s="1"/>
  <c r="A38" i="5" s="1"/>
  <c r="E37" i="5"/>
  <c r="C37" i="5" s="1"/>
  <c r="B37" i="5" s="1"/>
  <c r="A37" i="5" s="1"/>
  <c r="E36" i="5"/>
  <c r="C36" i="5" s="1"/>
  <c r="B36" i="5" s="1"/>
  <c r="A36" i="5" s="1"/>
  <c r="E35" i="5"/>
  <c r="C35" i="5" s="1"/>
  <c r="B35" i="5" s="1"/>
  <c r="A35" i="5" s="1"/>
  <c r="E19" i="5"/>
  <c r="C19" i="5" s="1"/>
  <c r="B19" i="5" s="1"/>
  <c r="A19" i="5" s="1"/>
  <c r="M27" i="3"/>
  <c r="D27" i="3" s="1"/>
  <c r="A27" i="3" s="1"/>
  <c r="M10" i="3"/>
  <c r="D10" i="3" s="1"/>
  <c r="M27" i="4"/>
  <c r="D27" i="4" s="1"/>
  <c r="A27" i="4" s="1"/>
  <c r="M10" i="4"/>
  <c r="D10" i="4" s="1"/>
  <c r="H27" i="6"/>
  <c r="H10" i="6"/>
  <c r="N27" i="5"/>
  <c r="N10" i="5"/>
  <c r="E10" i="5" s="1"/>
  <c r="C10" i="5" s="1"/>
  <c r="J36" i="3" l="1"/>
  <c r="E30" i="6"/>
  <c r="E14" i="6"/>
  <c r="J29" i="4"/>
  <c r="J11" i="3"/>
  <c r="J29" i="3"/>
  <c r="K12" i="5"/>
  <c r="J30" i="3"/>
  <c r="E32" i="6"/>
  <c r="J32" i="3"/>
  <c r="J32" i="4"/>
  <c r="J31" i="3"/>
  <c r="J31" i="4"/>
  <c r="E31" i="6"/>
  <c r="J30" i="4"/>
  <c r="E29" i="6"/>
  <c r="L44" i="1"/>
  <c r="L44" i="9"/>
  <c r="B44" i="9" s="1"/>
  <c r="A44" i="9" s="1"/>
  <c r="K44" i="9"/>
  <c r="H45" i="1"/>
  <c r="I50" i="1"/>
  <c r="L50" i="1" s="1"/>
  <c r="M50" i="1" s="1"/>
  <c r="N50" i="1" s="1"/>
  <c r="O50" i="1" s="1"/>
  <c r="P50" i="1" s="1"/>
  <c r="J37" i="3"/>
  <c r="J34" i="4"/>
  <c r="J38" i="3"/>
  <c r="J35" i="4"/>
  <c r="K34" i="5"/>
  <c r="J36" i="4"/>
  <c r="E34" i="6"/>
  <c r="K35" i="5"/>
  <c r="J37" i="4"/>
  <c r="E35" i="6"/>
  <c r="K36" i="5"/>
  <c r="J38" i="4"/>
  <c r="K37" i="5"/>
  <c r="K38" i="5"/>
  <c r="Q27" i="3"/>
  <c r="Z27" i="3"/>
  <c r="AB27" i="3" s="1"/>
  <c r="AE27" i="3" s="1"/>
  <c r="E33" i="6"/>
  <c r="K33" i="5"/>
  <c r="J33" i="3"/>
  <c r="J27" i="4"/>
  <c r="J27" i="3"/>
  <c r="E17" i="6"/>
  <c r="K20" i="5"/>
  <c r="J17" i="3"/>
  <c r="J18" i="3"/>
  <c r="K19" i="5"/>
  <c r="J19" i="3"/>
  <c r="J20" i="3"/>
  <c r="K18" i="5"/>
  <c r="J17" i="4"/>
  <c r="J21" i="3"/>
  <c r="K16" i="5"/>
  <c r="J18" i="4"/>
  <c r="J19" i="4"/>
  <c r="J20" i="4"/>
  <c r="E16" i="6"/>
  <c r="K21" i="5"/>
  <c r="J16" i="4"/>
  <c r="J15" i="3"/>
  <c r="J14" i="3"/>
  <c r="J13" i="4"/>
  <c r="J12" i="4"/>
  <c r="E12" i="6"/>
  <c r="Q10" i="3"/>
  <c r="S10" i="3"/>
  <c r="T10" i="3"/>
  <c r="U10" i="3"/>
  <c r="Z10" i="3"/>
  <c r="AB10" i="3" s="1"/>
  <c r="AE10" i="3" s="1"/>
  <c r="M11" i="3"/>
  <c r="R10" i="3"/>
  <c r="E11" i="6"/>
  <c r="J11" i="4"/>
  <c r="E10" i="6"/>
  <c r="J10" i="3"/>
  <c r="J10" i="4"/>
  <c r="N11" i="5"/>
  <c r="E11" i="5" s="1"/>
  <c r="C11" i="5" s="1"/>
  <c r="Z10" i="4"/>
  <c r="AB10" i="4" s="1"/>
  <c r="U10" i="6"/>
  <c r="W10" i="6" s="1"/>
  <c r="Y10" i="6" s="1"/>
  <c r="Z10" i="6" s="1"/>
  <c r="AA10" i="6" s="1"/>
  <c r="R27" i="4"/>
  <c r="R27" i="5"/>
  <c r="L27" i="6"/>
  <c r="AA27" i="5"/>
  <c r="U27" i="6"/>
  <c r="M28" i="3"/>
  <c r="D28" i="3" s="1"/>
  <c r="A28" i="3" s="1"/>
  <c r="M11" i="4"/>
  <c r="D11" i="4" s="1"/>
  <c r="A11" i="4" s="1"/>
  <c r="Q10" i="4"/>
  <c r="R10" i="4"/>
  <c r="S10" i="4"/>
  <c r="R10" i="5"/>
  <c r="L10" i="6"/>
  <c r="T10" i="4"/>
  <c r="S10" i="5"/>
  <c r="M10" i="6"/>
  <c r="U10" i="4"/>
  <c r="T10" i="5"/>
  <c r="N10" i="6"/>
  <c r="U10" i="5"/>
  <c r="V10" i="5"/>
  <c r="P10" i="6"/>
  <c r="AA10" i="5"/>
  <c r="E21" i="6"/>
  <c r="A10" i="4"/>
  <c r="AA36" i="6"/>
  <c r="G13" i="7"/>
  <c r="I13" i="7" s="1"/>
  <c r="J13" i="7" s="1"/>
  <c r="K13" i="7" s="1"/>
  <c r="M13" i="7" s="1"/>
  <c r="G14" i="7" s="1"/>
  <c r="I14" i="7" s="1"/>
  <c r="J14" i="7" s="1"/>
  <c r="K14" i="7" s="1"/>
  <c r="M14" i="7" s="1"/>
  <c r="G15" i="7" s="1"/>
  <c r="I15" i="7" s="1"/>
  <c r="J15" i="7" s="1"/>
  <c r="K15" i="7" s="1"/>
  <c r="M15" i="7" s="1"/>
  <c r="L11" i="1"/>
  <c r="Q11" i="3" s="1"/>
  <c r="U11" i="1"/>
  <c r="Z11" i="3" s="1"/>
  <c r="AB11" i="3" s="1"/>
  <c r="AE11" i="3" s="1"/>
  <c r="N3" i="7"/>
  <c r="J2" i="7"/>
  <c r="I45" i="1" l="1"/>
  <c r="J45" i="1" s="1"/>
  <c r="M45" i="9" s="1"/>
  <c r="K45" i="9"/>
  <c r="N44" i="1"/>
  <c r="O44" i="1" s="1"/>
  <c r="P44" i="1" s="1"/>
  <c r="R44" i="1" s="1"/>
  <c r="O44" i="9"/>
  <c r="L50" i="9"/>
  <c r="B50" i="9" s="1"/>
  <c r="A50" i="9" s="1"/>
  <c r="O50" i="9"/>
  <c r="Q50" i="1"/>
  <c r="U50" i="1"/>
  <c r="R27" i="3"/>
  <c r="M27" i="6"/>
  <c r="S27" i="5"/>
  <c r="Z28" i="3"/>
  <c r="AB28" i="3" s="1"/>
  <c r="AE28" i="3" s="1"/>
  <c r="Q28" i="3"/>
  <c r="M28" i="4"/>
  <c r="D28" i="4" s="1"/>
  <c r="A28" i="4" s="1"/>
  <c r="H28" i="6"/>
  <c r="N28" i="5"/>
  <c r="H12" i="1"/>
  <c r="U11" i="6"/>
  <c r="W11" i="6" s="1"/>
  <c r="Y11" i="6" s="1"/>
  <c r="Z11" i="6" s="1"/>
  <c r="AA11" i="6" s="1"/>
  <c r="AA11" i="5"/>
  <c r="Z11" i="4"/>
  <c r="M11" i="1"/>
  <c r="R11" i="3" s="1"/>
  <c r="Q11" i="4"/>
  <c r="L11" i="6"/>
  <c r="R11" i="5"/>
  <c r="D4" i="7"/>
  <c r="C2" i="7"/>
  <c r="AE26" i="3"/>
  <c r="D26" i="3"/>
  <c r="A26" i="3"/>
  <c r="D25" i="3"/>
  <c r="A25" i="3"/>
  <c r="AE26" i="4"/>
  <c r="AB26" i="4"/>
  <c r="D26" i="4"/>
  <c r="A26" i="4"/>
  <c r="D25" i="4"/>
  <c r="A25" i="4"/>
  <c r="U44" i="1" l="1"/>
  <c r="Q44" i="1"/>
  <c r="L45" i="1"/>
  <c r="M45" i="1" s="1"/>
  <c r="L45" i="9"/>
  <c r="B45" i="9" s="1"/>
  <c r="A45" i="9" s="1"/>
  <c r="T50" i="1"/>
  <c r="V50" i="1"/>
  <c r="N27" i="6"/>
  <c r="S27" i="3"/>
  <c r="T27" i="5"/>
  <c r="S27" i="4"/>
  <c r="U12" i="1"/>
  <c r="Z12" i="3" s="1"/>
  <c r="AB12" i="3" s="1"/>
  <c r="AE12" i="3" s="1"/>
  <c r="M12" i="3"/>
  <c r="L12" i="1"/>
  <c r="Q12" i="3" s="1"/>
  <c r="R28" i="3"/>
  <c r="Q28" i="4"/>
  <c r="L28" i="6"/>
  <c r="R28" i="5"/>
  <c r="M29" i="3"/>
  <c r="D29" i="3" s="1"/>
  <c r="A29" i="3" s="1"/>
  <c r="Z28" i="4"/>
  <c r="AB28" i="4" s="1"/>
  <c r="AE28" i="4" s="1"/>
  <c r="U28" i="6"/>
  <c r="AA28" i="5"/>
  <c r="L12" i="6"/>
  <c r="R12" i="5"/>
  <c r="Q12" i="4"/>
  <c r="N11" i="1"/>
  <c r="S11" i="3" s="1"/>
  <c r="R11" i="4"/>
  <c r="S11" i="5"/>
  <c r="M11" i="6"/>
  <c r="H12" i="6"/>
  <c r="N12" i="5"/>
  <c r="E12" i="5" s="1"/>
  <c r="C12" i="5" s="1"/>
  <c r="M12" i="4"/>
  <c r="D12" i="4" s="1"/>
  <c r="A12" i="4" s="1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E27" i="5"/>
  <c r="C27" i="5" s="1"/>
  <c r="B27" i="5" s="1"/>
  <c r="A27" i="5" s="1"/>
  <c r="AA12" i="5" l="1"/>
  <c r="U12" i="6"/>
  <c r="Z12" i="4"/>
  <c r="H13" i="1"/>
  <c r="M13" i="3" s="1"/>
  <c r="N45" i="1"/>
  <c r="O45" i="1" s="1"/>
  <c r="P45" i="1" s="1"/>
  <c r="R45" i="1" s="1"/>
  <c r="O45" i="9"/>
  <c r="T44" i="1"/>
  <c r="G46" i="1" s="1"/>
  <c r="V44" i="1"/>
  <c r="W44" i="1" s="1"/>
  <c r="T27" i="3"/>
  <c r="U27" i="5"/>
  <c r="T27" i="4"/>
  <c r="O27" i="6"/>
  <c r="M12" i="1"/>
  <c r="R12" i="3" s="1"/>
  <c r="Q29" i="3"/>
  <c r="M29" i="4"/>
  <c r="D29" i="4" s="1"/>
  <c r="A29" i="4" s="1"/>
  <c r="H29" i="6"/>
  <c r="N29" i="5"/>
  <c r="Z29" i="3"/>
  <c r="AB29" i="3" s="1"/>
  <c r="AE29" i="3" s="1"/>
  <c r="S28" i="3"/>
  <c r="R28" i="4"/>
  <c r="M28" i="6"/>
  <c r="S28" i="5"/>
  <c r="P11" i="1"/>
  <c r="U11" i="3" s="1"/>
  <c r="S11" i="4"/>
  <c r="T11" i="5"/>
  <c r="N11" i="6"/>
  <c r="H13" i="6"/>
  <c r="N12" i="1"/>
  <c r="S12" i="3" s="1"/>
  <c r="S12" i="5"/>
  <c r="R12" i="4"/>
  <c r="M12" i="6"/>
  <c r="U13" i="1" l="1"/>
  <c r="N13" i="5"/>
  <c r="E13" i="5" s="1"/>
  <c r="C13" i="5" s="1"/>
  <c r="M13" i="4"/>
  <c r="D13" i="4" s="1"/>
  <c r="A13" i="4" s="1"/>
  <c r="L13" i="1"/>
  <c r="H46" i="1"/>
  <c r="J46" i="9"/>
  <c r="Q45" i="1"/>
  <c r="U45" i="1"/>
  <c r="U27" i="3"/>
  <c r="V27" i="5"/>
  <c r="U27" i="4"/>
  <c r="P27" i="6"/>
  <c r="H14" i="1"/>
  <c r="L14" i="1" s="1"/>
  <c r="T28" i="3"/>
  <c r="S28" i="4"/>
  <c r="N28" i="6"/>
  <c r="T28" i="5"/>
  <c r="M30" i="3"/>
  <c r="D30" i="3" s="1"/>
  <c r="A30" i="3" s="1"/>
  <c r="Z29" i="4"/>
  <c r="AB29" i="4" s="1"/>
  <c r="AE29" i="4" s="1"/>
  <c r="U29" i="6"/>
  <c r="AA29" i="5"/>
  <c r="R29" i="3"/>
  <c r="Q29" i="4"/>
  <c r="L29" i="6"/>
  <c r="R29" i="5"/>
  <c r="O11" i="1"/>
  <c r="T11" i="3" s="1"/>
  <c r="V11" i="5"/>
  <c r="P11" i="6"/>
  <c r="U11" i="4"/>
  <c r="P12" i="1"/>
  <c r="U12" i="3" s="1"/>
  <c r="T12" i="5"/>
  <c r="S12" i="4"/>
  <c r="N12" i="6"/>
  <c r="M14" i="4"/>
  <c r="D14" i="4" s="1"/>
  <c r="A14" i="4" s="1"/>
  <c r="N14" i="5"/>
  <c r="E14" i="5" s="1"/>
  <c r="C14" i="5" s="1"/>
  <c r="H14" i="6"/>
  <c r="D11" i="3"/>
  <c r="A28" i="1"/>
  <c r="N4" i="7"/>
  <c r="A11" i="7"/>
  <c r="A12" i="7" s="1"/>
  <c r="A13" i="7" s="1"/>
  <c r="A14" i="7" s="1"/>
  <c r="A15" i="7" s="1"/>
  <c r="R11" i="7"/>
  <c r="Q13" i="3" l="1"/>
  <c r="M13" i="1"/>
  <c r="Q13" i="4"/>
  <c r="L13" i="6"/>
  <c r="R13" i="5"/>
  <c r="Z13" i="3"/>
  <c r="AB13" i="3" s="1"/>
  <c r="AE13" i="3" s="1"/>
  <c r="Z13" i="4"/>
  <c r="AA13" i="5"/>
  <c r="U13" i="6"/>
  <c r="T45" i="1"/>
  <c r="G47" i="1" s="1"/>
  <c r="V45" i="1"/>
  <c r="I46" i="1"/>
  <c r="K46" i="9"/>
  <c r="Q14" i="3"/>
  <c r="L14" i="6"/>
  <c r="Q14" i="4"/>
  <c r="R14" i="5"/>
  <c r="M14" i="1"/>
  <c r="R14" i="3" s="1"/>
  <c r="U14" i="1"/>
  <c r="M14" i="3"/>
  <c r="A28" i="6"/>
  <c r="G28" i="5"/>
  <c r="F28" i="3"/>
  <c r="F28" i="4"/>
  <c r="M30" i="4"/>
  <c r="D30" i="4" s="1"/>
  <c r="A30" i="4" s="1"/>
  <c r="H30" i="6"/>
  <c r="N30" i="5"/>
  <c r="Z30" i="3"/>
  <c r="AB30" i="3" s="1"/>
  <c r="AE30" i="3" s="1"/>
  <c r="Q30" i="3"/>
  <c r="S29" i="3"/>
  <c r="R29" i="4"/>
  <c r="M29" i="6"/>
  <c r="S29" i="5"/>
  <c r="U28" i="3"/>
  <c r="T28" i="4"/>
  <c r="O28" i="6"/>
  <c r="U28" i="5"/>
  <c r="O12" i="1"/>
  <c r="T12" i="3" s="1"/>
  <c r="V12" i="5"/>
  <c r="U12" i="4"/>
  <c r="P12" i="6"/>
  <c r="T11" i="4"/>
  <c r="U11" i="5"/>
  <c r="O11" i="6"/>
  <c r="W27" i="6"/>
  <c r="B11" i="5"/>
  <c r="A11" i="5" s="1"/>
  <c r="B10" i="5"/>
  <c r="A10" i="5" s="1"/>
  <c r="A11" i="3"/>
  <c r="A10" i="3"/>
  <c r="E28" i="5"/>
  <c r="C28" i="5" s="1"/>
  <c r="B28" i="5" s="1"/>
  <c r="A28" i="5" s="1"/>
  <c r="AB11" i="4"/>
  <c r="A29" i="1"/>
  <c r="M14" i="6" l="1"/>
  <c r="S14" i="5"/>
  <c r="R13" i="3"/>
  <c r="R13" i="4"/>
  <c r="N13" i="1"/>
  <c r="M13" i="6"/>
  <c r="S13" i="5"/>
  <c r="R14" i="4"/>
  <c r="L46" i="1"/>
  <c r="L46" i="9"/>
  <c r="B46" i="9" s="1"/>
  <c r="A46" i="9" s="1"/>
  <c r="H47" i="1"/>
  <c r="J47" i="9"/>
  <c r="Z14" i="3"/>
  <c r="AB14" i="3" s="1"/>
  <c r="AE14" i="3" s="1"/>
  <c r="H15" i="1"/>
  <c r="U14" i="6"/>
  <c r="Z14" i="4"/>
  <c r="AA14" i="5"/>
  <c r="N14" i="1"/>
  <c r="S14" i="3" s="1"/>
  <c r="F29" i="3"/>
  <c r="F29" i="4"/>
  <c r="A29" i="6"/>
  <c r="G29" i="5"/>
  <c r="V28" i="5"/>
  <c r="U28" i="4"/>
  <c r="P28" i="6"/>
  <c r="M31" i="3"/>
  <c r="D31" i="3" s="1"/>
  <c r="A31" i="3" s="1"/>
  <c r="Z30" i="4"/>
  <c r="AB30" i="4" s="1"/>
  <c r="AE30" i="4" s="1"/>
  <c r="U30" i="6"/>
  <c r="AA30" i="5"/>
  <c r="R30" i="3"/>
  <c r="Q30" i="4"/>
  <c r="L30" i="6"/>
  <c r="R30" i="5"/>
  <c r="T29" i="3"/>
  <c r="S29" i="4"/>
  <c r="N29" i="6"/>
  <c r="T29" i="5"/>
  <c r="U12" i="5"/>
  <c r="T12" i="4"/>
  <c r="O12" i="6"/>
  <c r="T14" i="5"/>
  <c r="S14" i="4"/>
  <c r="Y27" i="6"/>
  <c r="Z27" i="6" s="1"/>
  <c r="AA27" i="6" s="1"/>
  <c r="AE11" i="4"/>
  <c r="W28" i="6"/>
  <c r="Y28" i="6" s="1"/>
  <c r="Z28" i="6" s="1"/>
  <c r="AA28" i="6" s="1"/>
  <c r="W12" i="6"/>
  <c r="Y12" i="6" s="1"/>
  <c r="Z12" i="6" s="1"/>
  <c r="AA12" i="6" s="1"/>
  <c r="A30" i="1"/>
  <c r="D12" i="3"/>
  <c r="A12" i="3" s="1"/>
  <c r="B12" i="5"/>
  <c r="A12" i="5" s="1"/>
  <c r="E29" i="5"/>
  <c r="C29" i="5" s="1"/>
  <c r="B29" i="5" s="1"/>
  <c r="A29" i="5" s="1"/>
  <c r="AA9" i="5"/>
  <c r="S13" i="3" l="1"/>
  <c r="N13" i="6"/>
  <c r="P13" i="1"/>
  <c r="T13" i="5"/>
  <c r="S13" i="4"/>
  <c r="N14" i="6"/>
  <c r="P14" i="1"/>
  <c r="U14" i="3" s="1"/>
  <c r="I47" i="1"/>
  <c r="K47" i="9"/>
  <c r="M46" i="1"/>
  <c r="N46" i="1" s="1"/>
  <c r="O46" i="1" s="1"/>
  <c r="P46" i="1" s="1"/>
  <c r="O46" i="9"/>
  <c r="M15" i="3"/>
  <c r="M15" i="4"/>
  <c r="D15" i="4" s="1"/>
  <c r="A15" i="4" s="1"/>
  <c r="U15" i="1"/>
  <c r="H15" i="6"/>
  <c r="N15" i="5"/>
  <c r="E15" i="5" s="1"/>
  <c r="C15" i="5" s="1"/>
  <c r="L15" i="1"/>
  <c r="F30" i="3"/>
  <c r="F30" i="4"/>
  <c r="A30" i="6"/>
  <c r="G30" i="5"/>
  <c r="M31" i="4"/>
  <c r="D31" i="4" s="1"/>
  <c r="A31" i="4" s="1"/>
  <c r="H31" i="6"/>
  <c r="N31" i="5"/>
  <c r="Z31" i="3"/>
  <c r="AB31" i="3" s="1"/>
  <c r="AE31" i="3" s="1"/>
  <c r="Q31" i="3"/>
  <c r="U29" i="3"/>
  <c r="T29" i="4"/>
  <c r="O29" i="6"/>
  <c r="U29" i="5"/>
  <c r="S30" i="3"/>
  <c r="R30" i="4"/>
  <c r="M30" i="6"/>
  <c r="S30" i="5"/>
  <c r="O14" i="1"/>
  <c r="T14" i="3" s="1"/>
  <c r="U14" i="4"/>
  <c r="AB12" i="4"/>
  <c r="AE12" i="4" s="1"/>
  <c r="A31" i="1"/>
  <c r="E30" i="5"/>
  <c r="C30" i="5" s="1"/>
  <c r="B30" i="5" s="1"/>
  <c r="A30" i="5" s="1"/>
  <c r="D13" i="3"/>
  <c r="A13" i="3" s="1"/>
  <c r="B13" i="5"/>
  <c r="A13" i="5" s="1"/>
  <c r="Q1" i="4"/>
  <c r="U2" i="6"/>
  <c r="R1" i="5"/>
  <c r="AA4" i="6"/>
  <c r="AA3" i="6"/>
  <c r="Z4" i="6"/>
  <c r="Z3" i="6"/>
  <c r="W24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U13" i="3" l="1"/>
  <c r="O13" i="1"/>
  <c r="P13" i="6"/>
  <c r="U13" i="4"/>
  <c r="V13" i="5"/>
  <c r="P14" i="6"/>
  <c r="V14" i="5"/>
  <c r="U46" i="1"/>
  <c r="Q46" i="1"/>
  <c r="L47" i="1"/>
  <c r="L47" i="9"/>
  <c r="B47" i="9" s="1"/>
  <c r="A47" i="9" s="1"/>
  <c r="Q15" i="3"/>
  <c r="L15" i="6"/>
  <c r="M15" i="1"/>
  <c r="Q15" i="4"/>
  <c r="R15" i="5"/>
  <c r="Z15" i="3"/>
  <c r="AB15" i="3" s="1"/>
  <c r="AE15" i="3" s="1"/>
  <c r="H16" i="1"/>
  <c r="Z15" i="4"/>
  <c r="AA15" i="5"/>
  <c r="U15" i="6"/>
  <c r="F31" i="4"/>
  <c r="A31" i="6"/>
  <c r="G31" i="5"/>
  <c r="F31" i="3"/>
  <c r="T30" i="3"/>
  <c r="T30" i="5"/>
  <c r="N30" i="6"/>
  <c r="S30" i="4"/>
  <c r="U29" i="4"/>
  <c r="P29" i="6"/>
  <c r="V29" i="5"/>
  <c r="M32" i="3"/>
  <c r="D32" i="3" s="1"/>
  <c r="A32" i="3" s="1"/>
  <c r="Z31" i="4"/>
  <c r="AB31" i="4" s="1"/>
  <c r="AE31" i="4" s="1"/>
  <c r="U31" i="6"/>
  <c r="AA31" i="5"/>
  <c r="R31" i="3"/>
  <c r="Q31" i="4"/>
  <c r="L31" i="6"/>
  <c r="R31" i="5"/>
  <c r="T14" i="4"/>
  <c r="U14" i="5"/>
  <c r="O14" i="6"/>
  <c r="W30" i="6"/>
  <c r="Y30" i="6" s="1"/>
  <c r="Z30" i="6" s="1"/>
  <c r="AA30" i="6" s="1"/>
  <c r="W13" i="6"/>
  <c r="Y13" i="6" s="1"/>
  <c r="Z13" i="6" s="1"/>
  <c r="AA13" i="6" s="1"/>
  <c r="AB13" i="4"/>
  <c r="AE13" i="4" s="1"/>
  <c r="E31" i="5"/>
  <c r="C31" i="5" s="1"/>
  <c r="B31" i="5" s="1"/>
  <c r="A31" i="5" s="1"/>
  <c r="A32" i="1"/>
  <c r="D14" i="3"/>
  <c r="A14" i="3" s="1"/>
  <c r="B14" i="5"/>
  <c r="A14" i="5" s="1"/>
  <c r="AA4" i="5"/>
  <c r="AA3" i="5"/>
  <c r="V4" i="5"/>
  <c r="V3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V9" i="5"/>
  <c r="U9" i="5"/>
  <c r="T9" i="5"/>
  <c r="S9" i="5"/>
  <c r="R9" i="5"/>
  <c r="AA8" i="5"/>
  <c r="V8" i="5"/>
  <c r="U8" i="5"/>
  <c r="T8" i="5"/>
  <c r="S8" i="5"/>
  <c r="R8" i="5"/>
  <c r="N8" i="5"/>
  <c r="T13" i="3" l="1"/>
  <c r="U13" i="5"/>
  <c r="T13" i="4"/>
  <c r="O13" i="6"/>
  <c r="M47" i="1"/>
  <c r="N47" i="1" s="1"/>
  <c r="O47" i="1" s="1"/>
  <c r="P47" i="1" s="1"/>
  <c r="O47" i="9"/>
  <c r="T46" i="1"/>
  <c r="G48" i="1" s="1"/>
  <c r="V46" i="1"/>
  <c r="M16" i="3"/>
  <c r="N16" i="5"/>
  <c r="E16" i="5" s="1"/>
  <c r="C16" i="5" s="1"/>
  <c r="L16" i="1"/>
  <c r="M16" i="4"/>
  <c r="D16" i="4" s="1"/>
  <c r="A16" i="4" s="1"/>
  <c r="H16" i="6"/>
  <c r="U16" i="1"/>
  <c r="R15" i="3"/>
  <c r="N15" i="1"/>
  <c r="R15" i="4"/>
  <c r="M15" i="6"/>
  <c r="S15" i="5"/>
  <c r="F32" i="4"/>
  <c r="A32" i="6"/>
  <c r="G32" i="5"/>
  <c r="F32" i="3"/>
  <c r="S31" i="3"/>
  <c r="R31" i="4"/>
  <c r="M31" i="6"/>
  <c r="S31" i="5"/>
  <c r="M32" i="4"/>
  <c r="D32" i="4" s="1"/>
  <c r="A32" i="4" s="1"/>
  <c r="H32" i="6"/>
  <c r="N32" i="5"/>
  <c r="E32" i="5" s="1"/>
  <c r="C32" i="5" s="1"/>
  <c r="B32" i="5" s="1"/>
  <c r="A32" i="5" s="1"/>
  <c r="Q32" i="3"/>
  <c r="Z32" i="3"/>
  <c r="AB32" i="3" s="1"/>
  <c r="AE32" i="3" s="1"/>
  <c r="U30" i="3"/>
  <c r="T30" i="4"/>
  <c r="O30" i="6"/>
  <c r="U30" i="5"/>
  <c r="W31" i="6"/>
  <c r="Y31" i="6" s="1"/>
  <c r="Z31" i="6" s="1"/>
  <c r="AA31" i="6" s="1"/>
  <c r="AB14" i="4"/>
  <c r="AE14" i="4" s="1"/>
  <c r="W14" i="6"/>
  <c r="Y14" i="6" s="1"/>
  <c r="Z14" i="6" s="1"/>
  <c r="AA14" i="6" s="1"/>
  <c r="A33" i="1"/>
  <c r="H48" i="1" l="1"/>
  <c r="J48" i="9"/>
  <c r="Q47" i="1"/>
  <c r="U47" i="1"/>
  <c r="S15" i="3"/>
  <c r="P15" i="1"/>
  <c r="N15" i="6"/>
  <c r="T15" i="5"/>
  <c r="S15" i="4"/>
  <c r="Z16" i="3"/>
  <c r="AB16" i="3" s="1"/>
  <c r="AE16" i="3" s="1"/>
  <c r="AA16" i="5"/>
  <c r="Z16" i="4"/>
  <c r="U16" i="6"/>
  <c r="Q16" i="3"/>
  <c r="R16" i="5"/>
  <c r="M16" i="1"/>
  <c r="Q16" i="4"/>
  <c r="L16" i="6"/>
  <c r="G33" i="5"/>
  <c r="F33" i="3"/>
  <c r="A33" i="6"/>
  <c r="F33" i="4"/>
  <c r="U30" i="4"/>
  <c r="P30" i="6"/>
  <c r="V30" i="5"/>
  <c r="M33" i="3"/>
  <c r="D33" i="3" s="1"/>
  <c r="A33" i="3" s="1"/>
  <c r="Z32" i="4"/>
  <c r="AB32" i="4" s="1"/>
  <c r="AE32" i="4" s="1"/>
  <c r="U32" i="6"/>
  <c r="W32" i="6" s="1"/>
  <c r="Y32" i="6" s="1"/>
  <c r="Z32" i="6" s="1"/>
  <c r="AA32" i="6" s="1"/>
  <c r="AA32" i="5"/>
  <c r="R32" i="3"/>
  <c r="L32" i="6"/>
  <c r="Q32" i="4"/>
  <c r="R32" i="5"/>
  <c r="T31" i="3"/>
  <c r="S31" i="4"/>
  <c r="N31" i="6"/>
  <c r="T31" i="5"/>
  <c r="D15" i="3"/>
  <c r="A15" i="3" s="1"/>
  <c r="B15" i="5"/>
  <c r="A15" i="5" s="1"/>
  <c r="A34" i="1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V47" i="1" l="1"/>
  <c r="T47" i="1"/>
  <c r="G49" i="1" s="1"/>
  <c r="I48" i="1"/>
  <c r="K48" i="9"/>
  <c r="R16" i="3"/>
  <c r="S16" i="5"/>
  <c r="M16" i="6"/>
  <c r="N16" i="1"/>
  <c r="R16" i="4"/>
  <c r="U15" i="3"/>
  <c r="V15" i="5"/>
  <c r="P15" i="6"/>
  <c r="U15" i="4"/>
  <c r="O15" i="1"/>
  <c r="A34" i="6"/>
  <c r="G34" i="5"/>
  <c r="F34" i="3"/>
  <c r="F34" i="4"/>
  <c r="U31" i="3"/>
  <c r="T31" i="4"/>
  <c r="O31" i="6"/>
  <c r="U31" i="5"/>
  <c r="M33" i="4"/>
  <c r="D33" i="4" s="1"/>
  <c r="A33" i="4" s="1"/>
  <c r="H33" i="6"/>
  <c r="N33" i="5"/>
  <c r="E33" i="5" s="1"/>
  <c r="C33" i="5" s="1"/>
  <c r="B33" i="5" s="1"/>
  <c r="A33" i="5" s="1"/>
  <c r="L33" i="1"/>
  <c r="Q33" i="3" s="1"/>
  <c r="U33" i="1"/>
  <c r="Z33" i="3" s="1"/>
  <c r="AB33" i="3" s="1"/>
  <c r="AE33" i="3" s="1"/>
  <c r="S32" i="3"/>
  <c r="R32" i="4"/>
  <c r="M32" i="6"/>
  <c r="S32" i="5"/>
  <c r="AE10" i="4"/>
  <c r="AB15" i="4"/>
  <c r="AE15" i="4" s="1"/>
  <c r="W15" i="6"/>
  <c r="Y15" i="6" s="1"/>
  <c r="Z15" i="6" s="1"/>
  <c r="AA15" i="6" s="1"/>
  <c r="A35" i="1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AA4" i="3"/>
  <c r="AA3" i="3"/>
  <c r="AE8" i="3"/>
  <c r="AE25" i="3" s="1"/>
  <c r="AB8" i="3"/>
  <c r="AB25" i="3" s="1"/>
  <c r="L48" i="1" l="1"/>
  <c r="L48" i="9"/>
  <c r="B48" i="9" s="1"/>
  <c r="A48" i="9" s="1"/>
  <c r="J49" i="9"/>
  <c r="H49" i="1"/>
  <c r="T15" i="3"/>
  <c r="U15" i="5"/>
  <c r="O15" i="6"/>
  <c r="T15" i="4"/>
  <c r="S16" i="3"/>
  <c r="P16" i="1"/>
  <c r="N16" i="6"/>
  <c r="T16" i="5"/>
  <c r="S16" i="4"/>
  <c r="A35" i="6"/>
  <c r="G35" i="5"/>
  <c r="F35" i="3"/>
  <c r="F35" i="4"/>
  <c r="M33" i="1"/>
  <c r="R33" i="3" s="1"/>
  <c r="Q33" i="4"/>
  <c r="L33" i="6"/>
  <c r="R33" i="5"/>
  <c r="AA33" i="5"/>
  <c r="Z33" i="4"/>
  <c r="AB33" i="4" s="1"/>
  <c r="AE33" i="4" s="1"/>
  <c r="U33" i="6"/>
  <c r="W33" i="6" s="1"/>
  <c r="Y33" i="6" s="1"/>
  <c r="Z33" i="6" s="1"/>
  <c r="AA33" i="6" s="1"/>
  <c r="T32" i="3"/>
  <c r="S32" i="4"/>
  <c r="N32" i="6"/>
  <c r="T32" i="5"/>
  <c r="U31" i="4"/>
  <c r="P31" i="6"/>
  <c r="V31" i="5"/>
  <c r="D16" i="3"/>
  <c r="A16" i="3" s="1"/>
  <c r="B16" i="5"/>
  <c r="A16" i="5" s="1"/>
  <c r="A36" i="1"/>
  <c r="K49" i="9" l="1"/>
  <c r="I49" i="1"/>
  <c r="M48" i="1"/>
  <c r="N48" i="1" s="1"/>
  <c r="O48" i="1" s="1"/>
  <c r="P48" i="1" s="1"/>
  <c r="O48" i="9"/>
  <c r="U16" i="3"/>
  <c r="P16" i="6"/>
  <c r="O16" i="1"/>
  <c r="V16" i="5"/>
  <c r="U16" i="4"/>
  <c r="A36" i="6"/>
  <c r="G36" i="5"/>
  <c r="F36" i="3"/>
  <c r="F36" i="4"/>
  <c r="U32" i="3"/>
  <c r="T32" i="4"/>
  <c r="O32" i="6"/>
  <c r="U32" i="5"/>
  <c r="N33" i="1"/>
  <c r="S33" i="3" s="1"/>
  <c r="R33" i="4"/>
  <c r="M33" i="6"/>
  <c r="S33" i="5"/>
  <c r="A37" i="1"/>
  <c r="AB16" i="4"/>
  <c r="AE16" i="4" s="1"/>
  <c r="W16" i="6"/>
  <c r="Y16" i="6" s="1"/>
  <c r="Z16" i="6" s="1"/>
  <c r="AA16" i="6" s="1"/>
  <c r="U48" i="1" l="1"/>
  <c r="Q48" i="1"/>
  <c r="L49" i="9"/>
  <c r="B49" i="9" s="1"/>
  <c r="A49" i="9" s="1"/>
  <c r="L49" i="1"/>
  <c r="T16" i="3"/>
  <c r="O16" i="6"/>
  <c r="T16" i="4"/>
  <c r="U16" i="5"/>
  <c r="G37" i="5"/>
  <c r="F37" i="3"/>
  <c r="F37" i="4"/>
  <c r="A37" i="6"/>
  <c r="O33" i="1"/>
  <c r="T33" i="3" s="1"/>
  <c r="S33" i="4"/>
  <c r="N33" i="6"/>
  <c r="T33" i="5"/>
  <c r="U32" i="4"/>
  <c r="P32" i="6"/>
  <c r="V32" i="5"/>
  <c r="A38" i="1"/>
  <c r="M49" i="1" l="1"/>
  <c r="N49" i="1" s="1"/>
  <c r="O49" i="1" s="1"/>
  <c r="P49" i="1" s="1"/>
  <c r="O49" i="9"/>
  <c r="V48" i="1"/>
  <c r="T48" i="1"/>
  <c r="G38" i="5"/>
  <c r="F38" i="4"/>
  <c r="F38" i="3"/>
  <c r="A38" i="6"/>
  <c r="P33" i="1"/>
  <c r="U33" i="3" s="1"/>
  <c r="T33" i="4"/>
  <c r="O33" i="6"/>
  <c r="U33" i="5"/>
  <c r="U49" i="1" l="1"/>
  <c r="Q49" i="1"/>
  <c r="U33" i="4"/>
  <c r="P33" i="6"/>
  <c r="V33" i="5"/>
  <c r="T49" i="1" l="1"/>
  <c r="V49" i="1"/>
  <c r="W29" i="6"/>
  <c r="Y29" i="6" s="1"/>
  <c r="Z29" i="6" s="1"/>
  <c r="AA29" i="6" s="1"/>
  <c r="A45" i="1" l="1"/>
  <c r="A46" i="1" l="1"/>
  <c r="D45" i="9"/>
  <c r="A11" i="1"/>
  <c r="A47" i="1" l="1"/>
  <c r="D46" i="9"/>
  <c r="F11" i="4"/>
  <c r="F11" i="3"/>
  <c r="G11" i="5"/>
  <c r="A11" i="6"/>
  <c r="A12" i="1"/>
  <c r="A48" i="1" l="1"/>
  <c r="D47" i="9"/>
  <c r="F12" i="4"/>
  <c r="F12" i="3"/>
  <c r="G12" i="5"/>
  <c r="A12" i="6"/>
  <c r="A13" i="1"/>
  <c r="A49" i="1" l="1"/>
  <c r="D48" i="9"/>
  <c r="F13" i="4"/>
  <c r="F13" i="3"/>
  <c r="A13" i="6"/>
  <c r="G13" i="5"/>
  <c r="A14" i="1"/>
  <c r="A50" i="1" l="1"/>
  <c r="D49" i="9"/>
  <c r="F14" i="3"/>
  <c r="A14" i="6"/>
  <c r="G14" i="5"/>
  <c r="F14" i="4"/>
  <c r="A15" i="1"/>
  <c r="A51" i="1" l="1"/>
  <c r="D50" i="9"/>
  <c r="F15" i="3"/>
  <c r="G15" i="5"/>
  <c r="F15" i="4"/>
  <c r="A15" i="6"/>
  <c r="A16" i="1"/>
  <c r="A52" i="1" l="1"/>
  <c r="D51" i="9"/>
  <c r="G16" i="5"/>
  <c r="A16" i="6"/>
  <c r="F16" i="4"/>
  <c r="F16" i="3"/>
  <c r="A17" i="1"/>
  <c r="A53" i="1" l="1"/>
  <c r="D52" i="9"/>
  <c r="A17" i="6"/>
  <c r="G17" i="5"/>
  <c r="F17" i="4"/>
  <c r="F17" i="3"/>
  <c r="A18" i="1"/>
  <c r="A54" i="1" l="1"/>
  <c r="D53" i="9"/>
  <c r="A18" i="6"/>
  <c r="F18" i="4"/>
  <c r="G18" i="5"/>
  <c r="F18" i="3"/>
  <c r="A19" i="1"/>
  <c r="A55" i="1" l="1"/>
  <c r="D55" i="9" s="1"/>
  <c r="D54" i="9"/>
  <c r="A19" i="6"/>
  <c r="F19" i="4"/>
  <c r="F19" i="3"/>
  <c r="G19" i="5"/>
  <c r="A20" i="1"/>
  <c r="A20" i="6" l="1"/>
  <c r="F20" i="4"/>
  <c r="F20" i="3"/>
  <c r="G20" i="5"/>
  <c r="A21" i="1"/>
  <c r="A21" i="6" l="1"/>
  <c r="F21" i="4"/>
  <c r="F21" i="3"/>
  <c r="G21" i="5"/>
</calcChain>
</file>

<file path=xl/sharedStrings.xml><?xml version="1.0" encoding="utf-8"?>
<sst xmlns="http://schemas.openxmlformats.org/spreadsheetml/2006/main" count="621" uniqueCount="173">
  <si>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</si>
  <si>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</si>
  <si>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</si>
  <si>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</si>
  <si>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</si>
  <si>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</si>
  <si>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</si>
  <si>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</si>
  <si>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</si>
  <si>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</si>
  <si>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</si>
  <si>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</si>
  <si>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</si>
  <si>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</si>
  <si>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</si>
  <si>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</si>
  <si>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</si>
  <si>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</si>
  <si>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</si>
  <si>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</si>
  <si>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</si>
  <si>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</si>
  <si>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</si>
  <si>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</si>
  <si>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</si>
  <si>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</si>
  <si>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</si>
  <si>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</si>
  <si>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</si>
  <si>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</si>
  <si>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</si>
  <si>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</si>
  <si>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</si>
  <si>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</si>
  <si>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</si>
  <si>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</si>
  <si>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</si>
  <si>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</si>
  <si>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</si>
  <si>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</si>
  <si>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</si>
  <si>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</si>
  <si>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</si>
  <si>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</si>
  <si>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</si>
  <si>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</si>
  <si>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</si>
  <si>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</si>
  <si>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</si>
  <si>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</si>
  <si>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</si>
  <si>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</si>
  <si>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</si>
  <si>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</si>
  <si>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</si>
  <si>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</si>
  <si>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</si>
  <si>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</si>
  <si>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</si>
  <si>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</si>
  <si>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</si>
  <si>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</si>
  <si>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</si>
  <si>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</si>
  <si>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</si>
  <si>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</si>
  <si>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</si>
  <si>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</si>
  <si>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</si>
  <si>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</si>
  <si>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03-6400-8180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</si>
  <si>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</si>
  <si>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</si>
  <si>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</si>
  <si>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</si>
  <si>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</si>
  <si>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</si>
  <si>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</si>
  <si>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</si>
  <si>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</si>
  <si>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</si>
  <si>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</si>
  <si>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</si>
  <si>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</si>
  <si>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</si>
  <si>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</si>
  <si>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</si>
  <si>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</si>
  <si>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</si>
  <si>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</si>
  <si>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</si>
  <si>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</si>
  <si>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</si>
  <si>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</si>
  <si>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</si>
  <si>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</si>
  <si>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</si>
  <si>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</si>
  <si>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</si>
  <si>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</si>
  <si>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</si>
  <si>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</si>
  <si>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</si>
  <si>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</si>
  <si>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</si>
  <si>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</si>
  <si>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</si>
  <si>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</si>
  <si>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</si>
  <si>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</si>
  <si>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</si>
  <si>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</si>
  <si>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</si>
  <si>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</si>
  <si>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</si>
  <si>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</si>
  <si>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</si>
  <si>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</si>
  <si>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</si>
  <si>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</si>
  <si>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</si>
  <si>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</si>
  <si>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</si>
  <si>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</si>
  <si>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</si>
  <si>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</si>
  <si>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</si>
  <si>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</si>
  <si>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</si>
  <si>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</si>
  <si>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</si>
  <si>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</si>
  <si>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</si>
  <si>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</si>
  <si>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</si>
  <si>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</si>
  <si>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</si>
  <si>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</si>
  <si>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</si>
  <si>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</si>
  <si>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</si>
  <si>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</si>
  <si>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</si>
  <si>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</si>
  <si>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</si>
  <si>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</si>
  <si>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</si>
  <si>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</si>
  <si>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</si>
  <si>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</si>
  <si>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</si>
  <si>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</si>
  <si>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t>輸入のみ引受</t>
    <rPh sb="0" eb="2">
      <t>ユニュウ</t>
    </rPh>
    <rPh sb="4" eb="6">
      <t>ヒキウケ</t>
    </rPh>
    <phoneticPr fontId="17"/>
  </si>
  <si>
    <t>ホーチミン → 青島 → 伊万里</t>
    <rPh sb="8" eb="10">
      <t>アオシマ</t>
    </rPh>
    <rPh sb="13" eb="16">
      <t>イマリ</t>
    </rPh>
    <phoneticPr fontId="17"/>
  </si>
  <si>
    <t>ホーチミン</t>
  </si>
  <si>
    <t>翌々週月/MON</t>
    <rPh sb="0" eb="2">
      <t>ヨクヨク</t>
    </rPh>
    <rPh sb="2" eb="3">
      <t>シュウ</t>
    </rPh>
    <rPh sb="3" eb="4">
      <t>ゲツ</t>
    </rPh>
    <phoneticPr fontId="17"/>
  </si>
  <si>
    <r>
      <t>20</t>
    </r>
    <r>
      <rPr>
        <b/>
        <sz val="20"/>
        <color rgb="FFFF0000"/>
        <rFont val="Yu Mincho"/>
        <family val="1"/>
      </rPr>
      <t>25</t>
    </r>
    <r>
      <rPr>
        <b/>
        <sz val="20"/>
        <color theme="1"/>
        <rFont val="Yu Mincho"/>
        <family val="1"/>
      </rPr>
      <t>年</t>
    </r>
    <r>
      <rPr>
        <b/>
        <sz val="20"/>
        <color rgb="FFFF0000"/>
        <rFont val="Yu Mincho"/>
        <family val="1"/>
      </rPr>
      <t>9</t>
    </r>
    <r>
      <rPr>
        <b/>
        <sz val="20"/>
        <color theme="1"/>
        <rFont val="Yu Mincho"/>
        <family val="1"/>
      </rPr>
      <t>月スケジュール</t>
    </r>
    <phoneticPr fontId="17"/>
  </si>
  <si>
    <r>
      <t>No.</t>
    </r>
    <r>
      <rPr>
        <sz val="11"/>
        <color rgb="FFFF0000"/>
        <rFont val="Yu Mincho"/>
        <family val="1"/>
      </rPr>
      <t>573</t>
    </r>
    <phoneticPr fontId="17"/>
  </si>
  <si>
    <t>ATLANTIC BRIDGE</t>
    <phoneticPr fontId="17"/>
  </si>
  <si>
    <t>EXTRA</t>
  </si>
  <si>
    <t>EXTRA</t>
    <phoneticPr fontId="17"/>
  </si>
  <si>
    <t>RESOLUTION</t>
    <phoneticPr fontId="17"/>
  </si>
  <si>
    <t>REFLECTION</t>
    <phoneticPr fontId="17"/>
  </si>
  <si>
    <t>上海</t>
    <rPh sb="0" eb="2">
      <t>シャンハイ</t>
    </rPh>
    <phoneticPr fontId="17"/>
  </si>
  <si>
    <t>No Service</t>
    <phoneticPr fontId="17"/>
  </si>
  <si>
    <t>SKIP</t>
  </si>
  <si>
    <t>SKIP</t>
    <phoneticPr fontId="17"/>
  </si>
  <si>
    <t>JI HANG</t>
  </si>
  <si>
    <t>JI HANG</t>
    <phoneticPr fontId="17"/>
  </si>
  <si>
    <t>SKIP</t>
    <phoneticPr fontId="17"/>
  </si>
  <si>
    <t>E</t>
    <phoneticPr fontId="17"/>
  </si>
  <si>
    <t>W</t>
    <phoneticPr fontId="17"/>
  </si>
  <si>
    <t>SKIP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</si>
</sst>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8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b/>
      <sz val="20"/>
      <color rgb="FFFF0000"/>
      <name val="Yu Mincho"/>
      <family val="1"/>
    </font>
    <font>
      <b/>
      <sz val="20"/>
      <name val="Yu Mincho"/>
      <family val="1"/>
    </font>
    <font>
      <sz val="11"/>
      <color rgb="FF3333FF"/>
      <name val="Yu Mincho"/>
      <family val="1"/>
      <charset val="128"/>
    </font>
    <font>
      <sz val="11"/>
      <color rgb="FF3333FF"/>
      <name val="Yu Mincho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3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0" borderId="3" xfId="4" applyNumberFormat="1" applyFont="1" applyBorder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4" xfId="4" applyNumberFormat="1" applyFont="1" applyBorder="1" applyAlignment="1">
      <alignment horizontal="center"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3" xfId="4" applyNumberFormat="1" applyFont="1" applyFill="1" applyBorder="1" applyAlignment="1">
      <alignment horizontal="left" vertical="center"/>
    </xf>
    <xf numFmtId="49" fontId="7" fillId="6" borderId="17" xfId="4" applyNumberFormat="1" applyFont="1" applyFill="1" applyBorder="1" applyAlignment="1">
      <alignment horizontal="right" vertical="center"/>
    </xf>
    <xf numFmtId="180" fontId="7" fillId="6" borderId="11" xfId="4" applyNumberFormat="1" applyFont="1" applyFill="1" applyBorder="1" applyAlignment="1">
      <alignment horizontal="left" vertical="center"/>
    </xf>
    <xf numFmtId="49" fontId="7" fillId="6" borderId="5" xfId="4" applyNumberFormat="1" applyFont="1" applyFill="1" applyBorder="1" applyAlignment="1">
      <alignment horizontal="right" vertical="center"/>
    </xf>
    <xf numFmtId="42" fontId="7" fillId="6" borderId="6" xfId="4" applyNumberFormat="1" applyFont="1" applyFill="1" applyBorder="1" applyAlignment="1">
      <alignment horizontal="center" vertical="center" shrinkToFit="1"/>
    </xf>
    <xf numFmtId="180" fontId="7" fillId="0" borderId="12" xfId="4" applyNumberFormat="1" applyFont="1" applyBorder="1" applyAlignment="1">
      <alignment horizontal="left" vertical="center"/>
    </xf>
    <xf numFmtId="49" fontId="7" fillId="0" borderId="18" xfId="4" applyNumberFormat="1" applyFont="1" applyBorder="1" applyAlignment="1">
      <alignment horizontal="right" vertical="center"/>
    </xf>
    <xf numFmtId="180" fontId="7" fillId="0" borderId="0" xfId="4" applyNumberFormat="1" applyFont="1" applyAlignment="1">
      <alignment horizontal="left" vertical="center"/>
    </xf>
    <xf numFmtId="49" fontId="7" fillId="0" borderId="8" xfId="4" applyNumberFormat="1" applyFont="1" applyBorder="1" applyAlignment="1">
      <alignment horizontal="right" vertical="center"/>
    </xf>
    <xf numFmtId="42" fontId="7" fillId="0" borderId="7" xfId="4" applyNumberFormat="1" applyFont="1" applyBorder="1" applyAlignment="1">
      <alignment horizontal="center" vertical="center" shrinkToFit="1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180" fontId="7" fillId="0" borderId="14" xfId="4" applyNumberFormat="1" applyFont="1" applyBorder="1" applyAlignment="1">
      <alignment horizontal="left" vertical="center"/>
    </xf>
    <xf numFmtId="180" fontId="7" fillId="0" borderId="9" xfId="4" applyNumberFormat="1" applyFont="1" applyBorder="1" applyAlignment="1">
      <alignment horizontal="left" vertical="center"/>
    </xf>
    <xf numFmtId="42" fontId="7" fillId="0" borderId="4" xfId="4" applyNumberFormat="1" applyFont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0" borderId="4" xfId="4" applyNumberFormat="1" applyFont="1" applyBorder="1" applyAlignment="1">
      <alignment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176" fontId="9" fillId="0" borderId="0" xfId="0" applyNumberFormat="1" applyFont="1" applyAlignment="1">
      <alignment horizontal="left" vertical="center"/>
    </xf>
    <xf numFmtId="0" fontId="7" fillId="0" borderId="4" xfId="4" applyFont="1" applyBorder="1" applyAlignment="1">
      <alignment horizontal="center" vertical="center" shrinkToFit="1"/>
    </xf>
    <xf numFmtId="180" fontId="7" fillId="0" borderId="8" xfId="4" applyNumberFormat="1" applyFont="1" applyBorder="1" applyAlignment="1">
      <alignment horizontal="right" vertical="center"/>
    </xf>
    <xf numFmtId="49" fontId="7" fillId="0" borderId="9" xfId="4" applyNumberFormat="1" applyFont="1" applyBorder="1" applyAlignment="1">
      <alignment horizontal="left" vertical="center"/>
    </xf>
    <xf numFmtId="180" fontId="7" fillId="0" borderId="18" xfId="4" applyNumberFormat="1" applyFont="1" applyBorder="1" applyAlignment="1">
      <alignment horizontal="right" vertical="center"/>
    </xf>
    <xf numFmtId="49" fontId="7" fillId="0" borderId="14" xfId="4" applyNumberFormat="1" applyFont="1" applyBorder="1" applyAlignment="1">
      <alignment horizontal="left" vertical="center"/>
    </xf>
    <xf numFmtId="178" fontId="7" fillId="0" borderId="4" xfId="4" applyNumberFormat="1" applyFont="1" applyBorder="1" applyAlignment="1">
      <alignment horizontal="center" vertical="center"/>
    </xf>
    <xf numFmtId="178" fontId="7" fillId="0" borderId="7" xfId="4" quotePrefix="1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49" fontId="7" fillId="0" borderId="12" xfId="4" applyNumberFormat="1" applyFont="1" applyBorder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177" fontId="7" fillId="0" borderId="5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178" fontId="7" fillId="0" borderId="6" xfId="4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19" fillId="0" borderId="4" xfId="4" applyNumberFormat="1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 shrinkToFit="1"/>
    </xf>
    <xf numFmtId="178" fontId="19" fillId="0" borderId="3" xfId="4" applyNumberFormat="1" applyFont="1" applyBorder="1" applyAlignment="1">
      <alignment horizontal="center" vertical="center"/>
    </xf>
    <xf numFmtId="178" fontId="19" fillId="0" borderId="9" xfId="4" applyNumberFormat="1" applyFont="1" applyBorder="1" applyAlignment="1">
      <alignment horizontal="center" vertical="center"/>
    </xf>
    <xf numFmtId="178" fontId="19" fillId="0" borderId="14" xfId="4" applyNumberFormat="1" applyFont="1" applyBorder="1" applyAlignment="1">
      <alignment horizontal="center" vertical="center"/>
    </xf>
    <xf numFmtId="177" fontId="19" fillId="0" borderId="3" xfId="4" applyNumberFormat="1" applyFont="1" applyBorder="1" applyAlignment="1">
      <alignment horizontal="center" vertical="center"/>
    </xf>
    <xf numFmtId="180" fontId="7" fillId="0" borderId="3" xfId="4" applyNumberFormat="1" applyFont="1" applyBorder="1" applyAlignment="1">
      <alignment horizontal="right" vertical="center"/>
    </xf>
    <xf numFmtId="180" fontId="7" fillId="0" borderId="19" xfId="4" applyNumberFormat="1" applyFont="1" applyBorder="1" applyAlignment="1">
      <alignment horizontal="right" vertical="center"/>
    </xf>
    <xf numFmtId="180" fontId="7" fillId="0" borderId="0" xfId="4" applyNumberFormat="1" applyFont="1" applyAlignment="1">
      <alignment horizontal="right" vertical="center"/>
    </xf>
    <xf numFmtId="49" fontId="7" fillId="0" borderId="21" xfId="4" applyNumberFormat="1" applyFont="1" applyBorder="1" applyAlignment="1">
      <alignment horizontal="left" vertical="center"/>
    </xf>
    <xf numFmtId="178" fontId="7" fillId="0" borderId="7" xfId="6" applyNumberFormat="1" applyFont="1" applyBorder="1" applyAlignment="1">
      <alignment horizontal="center" vertical="center"/>
    </xf>
    <xf numFmtId="178" fontId="7" fillId="0" borderId="6" xfId="6" applyNumberFormat="1" applyFont="1" applyBorder="1" applyAlignment="1">
      <alignment horizontal="center" vertical="center"/>
    </xf>
    <xf numFmtId="177" fontId="7" fillId="0" borderId="4" xfId="4" applyNumberFormat="1" applyFont="1" applyBorder="1" applyAlignment="1">
      <alignment horizontal="center" vertical="center"/>
    </xf>
    <xf numFmtId="178" fontId="7" fillId="0" borderId="3" xfId="4" applyNumberFormat="1" applyFont="1" applyBorder="1" applyAlignment="1">
      <alignment horizontal="center" vertical="center"/>
    </xf>
    <xf numFmtId="178" fontId="7" fillId="0" borderId="9" xfId="4" applyNumberFormat="1" applyFont="1" applyBorder="1" applyAlignment="1">
      <alignment horizontal="center" vertical="center"/>
    </xf>
    <xf numFmtId="178" fontId="7" fillId="0" borderId="14" xfId="4" applyNumberFormat="1" applyFont="1" applyBorder="1" applyAlignment="1">
      <alignment horizontal="center" vertical="center"/>
    </xf>
    <xf numFmtId="178" fontId="7" fillId="0" borderId="8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vertical="center"/>
    </xf>
    <xf numFmtId="177" fontId="7" fillId="0" borderId="6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horizontal="left" vertical="center"/>
    </xf>
    <xf numFmtId="180" fontId="7" fillId="0" borderId="11" xfId="4" applyNumberFormat="1" applyFont="1" applyBorder="1" applyAlignment="1">
      <alignment horizontal="right" vertical="center"/>
    </xf>
    <xf numFmtId="178" fontId="7" fillId="0" borderId="5" xfId="4" applyNumberFormat="1" applyFont="1" applyBorder="1" applyAlignment="1">
      <alignment horizontal="center" vertical="center"/>
    </xf>
    <xf numFmtId="178" fontId="7" fillId="0" borderId="11" xfId="4" applyNumberFormat="1" applyFont="1" applyBorder="1" applyAlignment="1">
      <alignment vertical="center"/>
    </xf>
    <xf numFmtId="178" fontId="7" fillId="0" borderId="6" xfId="4" applyNumberFormat="1" applyFont="1" applyBorder="1" applyAlignment="1">
      <alignment vertical="center"/>
    </xf>
    <xf numFmtId="178" fontId="7" fillId="0" borderId="11" xfId="4" applyNumberFormat="1" applyFont="1" applyBorder="1" applyAlignment="1">
      <alignment horizontal="center" vertical="center"/>
    </xf>
    <xf numFmtId="181" fontId="19" fillId="0" borderId="3" xfId="4" applyNumberFormat="1" applyFont="1" applyBorder="1" applyAlignment="1">
      <alignment vertical="center"/>
    </xf>
    <xf numFmtId="181" fontId="7" fillId="0" borderId="9" xfId="4" applyNumberFormat="1" applyFont="1" applyBorder="1" applyAlignment="1">
      <alignment vertical="center"/>
    </xf>
    <xf numFmtId="181" fontId="7" fillId="0" borderId="8" xfId="4" applyNumberFormat="1" applyFont="1" applyBorder="1" applyAlignment="1">
      <alignment vertical="center"/>
    </xf>
    <xf numFmtId="181" fontId="7" fillId="0" borderId="0" xfId="4" applyNumberFormat="1" applyFont="1" applyAlignment="1">
      <alignment vertical="center"/>
    </xf>
    <xf numFmtId="181" fontId="7" fillId="0" borderId="5" xfId="4" applyNumberFormat="1" applyFont="1" applyBorder="1" applyAlignment="1">
      <alignment vertical="center"/>
    </xf>
    <xf numFmtId="181" fontId="7" fillId="0" borderId="11" xfId="4" applyNumberFormat="1" applyFont="1" applyBorder="1" applyAlignment="1">
      <alignment vertical="center"/>
    </xf>
    <xf numFmtId="178" fontId="7" fillId="0" borderId="13" xfId="4" applyNumberFormat="1" applyFont="1" applyBorder="1" applyAlignment="1">
      <alignment horizontal="center" vertical="center"/>
    </xf>
    <xf numFmtId="181" fontId="7" fillId="0" borderId="17" xfId="4" applyNumberFormat="1" applyFont="1" applyBorder="1" applyAlignment="1">
      <alignment vertical="center"/>
    </xf>
    <xf numFmtId="0" fontId="35" fillId="0" borderId="0" xfId="6" applyFont="1" applyAlignment="1">
      <alignment horizontal="center" vertical="center"/>
    </xf>
    <xf numFmtId="0" fontId="27" fillId="0" borderId="0" xfId="6" applyFont="1">
      <alignment vertical="center"/>
    </xf>
    <xf numFmtId="0" fontId="5" fillId="0" borderId="16" xfId="6" applyFont="1" applyBorder="1">
      <alignment vertical="center"/>
    </xf>
    <xf numFmtId="0" fontId="19" fillId="0" borderId="0" xfId="4" applyFont="1" applyAlignment="1">
      <alignment horizontal="center" vertical="center"/>
    </xf>
    <xf numFmtId="177" fontId="19" fillId="0" borderId="0" xfId="4" applyNumberFormat="1" applyFont="1" applyAlignment="1">
      <alignment horizontal="center" vertical="center"/>
    </xf>
    <xf numFmtId="0" fontId="19" fillId="0" borderId="0" xfId="4" applyFont="1" applyAlignment="1">
      <alignment horizontal="center" vertical="center" shrinkToFit="1"/>
    </xf>
    <xf numFmtId="178" fontId="19" fillId="0" borderId="0" xfId="4" quotePrefix="1" applyNumberFormat="1" applyFont="1" applyAlignment="1">
      <alignment horizontal="center" vertical="center"/>
    </xf>
    <xf numFmtId="178" fontId="19" fillId="0" borderId="0" xfId="6" applyNumberFormat="1" applyFont="1" applyAlignment="1">
      <alignment horizontal="center" vertical="center"/>
    </xf>
    <xf numFmtId="179" fontId="19" fillId="0" borderId="0" xfId="6" applyNumberFormat="1" applyFont="1" applyAlignment="1">
      <alignment horizontal="center" vertical="center"/>
    </xf>
    <xf numFmtId="178" fontId="7" fillId="6" borderId="7" xfId="4" applyNumberFormat="1" applyFont="1" applyFill="1" applyBorder="1" applyAlignment="1">
      <alignment horizontal="center" vertical="center"/>
    </xf>
    <xf numFmtId="178" fontId="7" fillId="6" borderId="6" xfId="4" applyNumberFormat="1" applyFont="1" applyFill="1" applyBorder="1" applyAlignment="1">
      <alignment horizontal="center" vertical="center"/>
    </xf>
    <xf numFmtId="0" fontId="22" fillId="0" borderId="0" xfId="6" applyFont="1">
      <alignment vertical="center"/>
    </xf>
    <xf numFmtId="0" fontId="12" fillId="0" borderId="0" xfId="6" applyFont="1">
      <alignment vertical="center"/>
    </xf>
    <xf numFmtId="0" fontId="7" fillId="0" borderId="0" xfId="6" applyFont="1" applyAlignment="1">
      <alignment horizontal="center" vertical="center" shrinkToFit="1"/>
    </xf>
    <xf numFmtId="0" fontId="19" fillId="0" borderId="0" xfId="4" applyFont="1" applyAlignment="1">
      <alignment horizontal="left" vertical="center"/>
    </xf>
    <xf numFmtId="0" fontId="19" fillId="0" borderId="11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7" fillId="0" borderId="9" xfId="4" applyFont="1" applyBorder="1" applyAlignment="1">
      <alignment horizontal="left" vertical="center"/>
    </xf>
    <xf numFmtId="0" fontId="7" fillId="0" borderId="14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12" xfId="4" applyFont="1" applyBorder="1" applyAlignment="1">
      <alignment horizontal="left" vertical="center"/>
    </xf>
    <xf numFmtId="0" fontId="22" fillId="2" borderId="4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178" fontId="19" fillId="0" borderId="13" xfId="4" applyNumberFormat="1" applyFont="1" applyBorder="1" applyAlignment="1">
      <alignment horizontal="center" vertical="center"/>
    </xf>
    <xf numFmtId="0" fontId="9" fillId="4" borderId="4" xfId="4" applyFont="1" applyFill="1" applyBorder="1" applyAlignment="1">
      <alignment horizontal="center" vertical="center"/>
    </xf>
    <xf numFmtId="0" fontId="9" fillId="4" borderId="6" xfId="4" applyFont="1" applyFill="1" applyBorder="1" applyAlignment="1">
      <alignment horizontal="center" vertical="center"/>
    </xf>
    <xf numFmtId="178" fontId="22" fillId="0" borderId="4" xfId="4" applyNumberFormat="1" applyFont="1" applyBorder="1" applyAlignment="1">
      <alignment horizontal="center" vertical="center"/>
    </xf>
    <xf numFmtId="178" fontId="22" fillId="0" borderId="7" xfId="4" applyNumberFormat="1" applyFont="1" applyBorder="1" applyAlignment="1">
      <alignment horizontal="center" vertical="center"/>
    </xf>
    <xf numFmtId="178" fontId="9" fillId="0" borderId="9" xfId="4" applyNumberFormat="1" applyFont="1" applyBorder="1" applyAlignment="1">
      <alignment horizontal="center" vertical="center"/>
    </xf>
    <xf numFmtId="178" fontId="9" fillId="0" borderId="4" xfId="4" applyNumberFormat="1" applyFont="1" applyBorder="1" applyAlignment="1">
      <alignment horizontal="center" vertical="center"/>
    </xf>
    <xf numFmtId="178" fontId="9" fillId="0" borderId="7" xfId="4" applyNumberFormat="1" applyFont="1" applyBorder="1" applyAlignment="1">
      <alignment horizontal="center" vertical="center"/>
    </xf>
    <xf numFmtId="178" fontId="9" fillId="0" borderId="0" xfId="4" applyNumberFormat="1" applyFont="1" applyAlignment="1">
      <alignment horizontal="center" vertical="center"/>
    </xf>
    <xf numFmtId="0" fontId="22" fillId="0" borderId="4" xfId="4" applyFont="1" applyBorder="1" applyAlignment="1">
      <alignment horizontal="center" vertical="center" shrinkToFit="1"/>
    </xf>
    <xf numFmtId="0" fontId="22" fillId="4" borderId="14" xfId="4" applyFont="1" applyFill="1" applyBorder="1" applyAlignment="1">
      <alignment horizontal="center" vertical="center"/>
    </xf>
    <xf numFmtId="0" fontId="9" fillId="4" borderId="13" xfId="4" applyFont="1" applyFill="1" applyBorder="1" applyAlignment="1">
      <alignment horizontal="center" vertical="center"/>
    </xf>
    <xf numFmtId="0" fontId="36" fillId="0" borderId="7" xfId="4" applyFont="1" applyBorder="1" applyAlignment="1">
      <alignment horizontal="center" vertical="center" shrinkToFit="1"/>
    </xf>
    <xf numFmtId="0" fontId="36" fillId="0" borderId="6" xfId="4" applyFont="1" applyBorder="1" applyAlignment="1">
      <alignment horizontal="center" vertical="center" shrinkToFit="1"/>
    </xf>
    <xf numFmtId="178" fontId="37" fillId="0" borderId="12" xfId="4" applyNumberFormat="1" applyFont="1" applyBorder="1" applyAlignment="1">
      <alignment horizontal="center" vertical="center"/>
    </xf>
    <xf numFmtId="178" fontId="37" fillId="0" borderId="7" xfId="4" applyNumberFormat="1" applyFont="1" applyBorder="1" applyAlignment="1">
      <alignment horizontal="center" vertical="center"/>
    </xf>
    <xf numFmtId="0" fontId="37" fillId="0" borderId="7" xfId="4" applyFont="1" applyBorder="1" applyAlignment="1">
      <alignment horizontal="center" vertical="center" shrinkToFit="1"/>
    </xf>
    <xf numFmtId="180" fontId="36" fillId="0" borderId="8" xfId="4" applyNumberFormat="1" applyFont="1" applyBorder="1" applyAlignment="1">
      <alignment horizontal="right" vertical="center"/>
    </xf>
    <xf numFmtId="49" fontId="36" fillId="0" borderId="0" xfId="4" applyNumberFormat="1" applyFont="1" applyAlignment="1">
      <alignment horizontal="left" vertical="center"/>
    </xf>
    <xf numFmtId="180" fontId="36" fillId="0" borderId="18" xfId="4" applyNumberFormat="1" applyFont="1" applyBorder="1" applyAlignment="1">
      <alignment horizontal="right" vertical="center"/>
    </xf>
    <xf numFmtId="49" fontId="36" fillId="0" borderId="12" xfId="4" applyNumberFormat="1" applyFont="1" applyBorder="1" applyAlignment="1">
      <alignment horizontal="left" vertical="center"/>
    </xf>
    <xf numFmtId="178" fontId="36" fillId="0" borderId="7" xfId="4" applyNumberFormat="1" applyFont="1" applyBorder="1" applyAlignment="1">
      <alignment horizontal="center" vertical="center"/>
    </xf>
    <xf numFmtId="180" fontId="36" fillId="0" borderId="5" xfId="4" applyNumberFormat="1" applyFont="1" applyBorder="1" applyAlignment="1">
      <alignment horizontal="right" vertical="center"/>
    </xf>
    <xf numFmtId="49" fontId="36" fillId="0" borderId="11" xfId="4" applyNumberFormat="1" applyFont="1" applyBorder="1" applyAlignment="1">
      <alignment horizontal="left" vertical="center"/>
    </xf>
    <xf numFmtId="180" fontId="36" fillId="0" borderId="17" xfId="4" applyNumberFormat="1" applyFont="1" applyBorder="1" applyAlignment="1">
      <alignment horizontal="right" vertical="center"/>
    </xf>
    <xf numFmtId="49" fontId="36" fillId="0" borderId="13" xfId="4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1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3333FF"/>
      <color rgb="FFFFAFAF"/>
      <color rgb="FFCCFFCC"/>
      <color rgb="FFCCFFFF"/>
      <color rgb="FFFFCCFF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36287</xdr:colOff>
      <xdr:row>38</xdr:row>
      <xdr:rowOff>127000</xdr:rowOff>
    </xdr:from>
    <xdr:to>
      <xdr:col>26</xdr:col>
      <xdr:colOff>819139</xdr:colOff>
      <xdr:row>47</xdr:row>
      <xdr:rowOff>56849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B0963DF5-5457-48A0-8EA7-2A8B3E4DB982}"/>
            </a:ext>
          </a:extLst>
        </xdr:cNvPr>
        <xdr:cNvSpPr txBox="1"/>
      </xdr:nvSpPr>
      <xdr:spPr>
        <a:xfrm>
          <a:off x="12110358" y="5506357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272143</xdr:colOff>
      <xdr:row>38</xdr:row>
      <xdr:rowOff>136072</xdr:rowOff>
    </xdr:from>
    <xdr:to>
      <xdr:col>26</xdr:col>
      <xdr:colOff>946138</xdr:colOff>
      <xdr:row>47</xdr:row>
      <xdr:rowOff>65921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17962684-E9FD-41F6-BD3C-099CCB11A0A6}"/>
            </a:ext>
          </a:extLst>
        </xdr:cNvPr>
        <xdr:cNvSpPr txBox="1"/>
      </xdr:nvSpPr>
      <xdr:spPr>
        <a:xfrm>
          <a:off x="11965214" y="5515429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136071</xdr:rowOff>
    </xdr:from>
    <xdr:to>
      <xdr:col>30</xdr:col>
      <xdr:colOff>846353</xdr:colOff>
      <xdr:row>47</xdr:row>
      <xdr:rowOff>65920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111C076-978D-428F-9B44-E06CF4446E20}"/>
            </a:ext>
          </a:extLst>
        </xdr:cNvPr>
        <xdr:cNvSpPr txBox="1"/>
      </xdr:nvSpPr>
      <xdr:spPr>
        <a:xfrm>
          <a:off x="12890500" y="5515428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163286</xdr:colOff>
      <xdr:row>38</xdr:row>
      <xdr:rowOff>154214</xdr:rowOff>
    </xdr:from>
    <xdr:to>
      <xdr:col>30</xdr:col>
      <xdr:colOff>846353</xdr:colOff>
      <xdr:row>47</xdr:row>
      <xdr:rowOff>84063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2216660F-F3D4-48B1-9292-2BD4831BF24C}"/>
            </a:ext>
          </a:extLst>
        </xdr:cNvPr>
        <xdr:cNvSpPr txBox="1"/>
      </xdr:nvSpPr>
      <xdr:spPr>
        <a:xfrm>
          <a:off x="12890500" y="5533571"/>
          <a:ext cx="2887424" cy="16443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326119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C3748EE3-9362-41AE-A35E-3A60E56AC15E}"/>
            </a:ext>
          </a:extLst>
        </xdr:cNvPr>
        <xdr:cNvSpPr/>
      </xdr:nvSpPr>
      <xdr:spPr>
        <a:xfrm>
          <a:off x="2752725" y="200025"/>
          <a:ext cx="1021444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2BA10940-7063-4179-A587-233713AC1AF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8C3F7F12-E473-4386-927D-63A211C432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DB681ED8-D42A-4F1F-A722-34C88F5E4B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F462FDEA-9695-458F-AA63-E541B0FDEE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19C151F-F7F6-41CF-8216-6F4C1330A4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9D5B749-A8A0-4C29-B8F9-EB0D64D2896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348B711-2205-4371-A98C-C059192F681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4DC95E0-4036-4143-A6FA-3A9BD3F31A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78862B3F-6C49-418C-B824-34A56453AD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DC56E36-2DBC-4628-A384-E9DDB82E3E5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E05CEC2-6015-4541-8EC5-FA5F05DFCBD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344CEFB1-D1A5-4434-B61C-FA42F8E926F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73841342-2C5C-42F8-81A5-F0A9B43B00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0811494-3B23-4613-AAEE-8896C532749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1F86EB4-27C2-42AE-A46D-AC3E9DD4DA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1AF067D-BD96-4D66-B390-A837C4F398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9010DBD7-969F-43AB-BBB3-87D8B529C3C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FCD1DBC7-06DA-445F-A88C-3CDCF0DCEA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8D940C4-02D2-4D61-BF72-FA3424B5B8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A466ACD3-64A9-4CB2-AA0D-BF9FFD3B24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38A87B5A-A9BA-48CD-B03C-8964B31C58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3E8E60C5-277D-45CC-AD74-531430190D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E6FF98EF-C9A1-4956-878B-B9D02E6064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B0586305-2556-4B8B-80BC-E770D6C0CF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7785349A-ED61-483F-B09E-44BC79540F5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F92B6AEE-71E8-4FFF-AFD0-53E756B9C6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34BCD0BC-5300-4800-BFAA-42BE9F51559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D6F79CD9-4793-4CFE-8E97-B9ACAFF4B7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C48C57B4-4A86-43A6-9586-0009E54C95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4CB0F0B7-FC17-428E-9E7C-C80400EDAD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95901C63-A57E-4B87-83DF-D13146027C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F9664A12-1194-48E1-B43A-B1C99180364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41A0BFDE-57BD-4FEC-AD11-67CE1196406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65073297-D36C-45B8-94A4-7355144D94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2C82FF86-D495-4CAE-93DB-EC910AD2C7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8D941D3A-DB03-4A2C-B941-454C880CBC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BE54A9B0-2C3F-4314-BBEA-9F509B3242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8951F009-F93F-4352-9E30-3B4E21B461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661F8101-ED3E-45AD-B169-A46C5CBD96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6218596-65E9-4725-9563-42C0DC47B2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BB8A8770-6212-4060-9D14-7881C11861E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414A3027-A703-4038-B2C5-B8EC3F84580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B845DD48-97D5-48A7-98D4-D87CAF37C0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59DAC5A6-02AD-4B40-8FEB-2D354B5D025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1D48366B-8891-4AD2-9551-961DCF1249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99796B22-9844-4F38-8612-066D822FE49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F88C6A05-3815-4B30-9C64-DFE1972D13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1063C483-CC07-43ED-A125-D34D1E572F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5F57C229-3AEB-4C40-A6A4-AFC6A5EDC1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A45C9B63-66F4-4093-BF3C-42C666F5B0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A9A19A42-4324-449C-981B-4014E2A5DD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B0844A23-7C6A-4AED-B79F-AC37A30DA3B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D56C32E2-B31D-4A2D-B7DF-2FC67D34CA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45B30F01-C868-49A2-B465-D888F898C6C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7A669AAB-116F-43A8-870F-4CE8B4F3B9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58FD9222-A2D1-4307-BB05-FC2E5B6650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135750D4-9273-4605-B73E-978BDDB158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BD7D7799-B4B7-4CD6-84E0-2C81F25BC4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9462AE76-107D-41E6-A325-BFD267E10F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D067B6E5-7146-4517-869B-85C6BCC006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B81C039B-9F64-4B9D-9256-6C43BCEC05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83476723-B5EB-4E80-9CF1-002C040E42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2C73828F-B8D3-40A8-9D49-AB19DC86CB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9D164B2E-7A0A-4A7F-9CC7-9EC6EF348CC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B15D6A0E-ADF0-4476-93ED-A540A799E2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1A81806E-C40B-4844-BEF5-A77D5FEE58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2CE10A89-6436-469A-9425-69B2F6321E0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679DAC5-5A0F-4AAC-81DB-BA036B46C3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FC617BE1-F77B-4A05-8649-C450CDEC2A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8DB74102-155A-42A1-96F5-769F18A7A7E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7E832194-0D50-4D80-8FEC-55297DBD1A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1E34EEDA-FD18-455F-A2A9-0DA6644BB1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8836903E-CB0E-4DA9-AD95-B19820777D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BA188CF7-E21E-4441-83CD-8D6E9022C3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91FE82FA-3C47-4F79-A6E8-F4F7397DD6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9DC0C0B7-AED9-41EF-8FCA-5A374AD940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FB72B254-4750-4394-BE1F-C1008AB380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C6962990-8725-4744-8032-CA40FF4AB9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995A6FE7-0BB5-4684-8D05-9E154FCAD3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8925FAB-7A26-4878-9089-11B69F63C0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2B081012-19B4-48E3-8924-5237A11193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1E5CCC2-E63C-418A-894D-810D535234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80C11D5F-33A3-499B-A6A8-1C678AB855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3E25A9BC-9DAB-4E17-BCFC-7A18E487C7E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C7E2DFE6-136F-4F10-8E54-F48EE30A0C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D0D6D8F9-A90B-4ED9-9F68-6825834860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5B1B4F18-35B4-40F8-89EF-33AAD6C439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C8F639B-E1C7-4F25-942C-E519E4CC302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F0904351-E5AC-4F6D-AE7D-6A66FE7A5A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9F09AB6F-7556-4DE3-ABC1-86CAB48E21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8C7267D9-F348-452E-8EBF-080EACE526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C36BC579-6E7C-4285-A899-EB7FD25B24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C7A5D3B5-1923-4DA1-B855-D1BD738D811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75F920C7-FA75-4A17-B917-7F11C924A0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D3847E34-F7EC-4A44-99CD-114FC10A59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4FAFF07B-71C4-44C6-9E74-6DCA1C15B4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E7ABD1B1-C57A-4BCC-8E1F-039620B108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7C6623CA-A1BB-4C90-B754-88FBF52344C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10BE1DAC-7A1F-4365-9D5E-C33486C012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614799B8-0A5C-4762-BB48-F54DC835DE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3AE18F88-8E3C-4799-9B9F-BA6F7372A7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E28BE49E-FF98-4D88-961B-34D4C208DB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6CA8DFF8-E903-4215-B6A1-29CF663E45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4C5316DD-7D6E-48FD-9FAC-8104C5CC55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E49F61E2-0A95-44A7-989E-F68B8B28520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BEFAA290-EF5B-4F58-9505-9020C1CBBE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790D7909-6464-4E98-AAAB-E6EEBBD3CBF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B63256C5-5467-4578-BE57-443974CE9E6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F145DFDD-A2A5-4A48-85DF-10065A305D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49540E65-7329-4BD1-9D17-F910482648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AF0BE434-C47B-49AD-B927-E57377BEC1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15915E59-60CD-4AC0-AA68-BD28850A01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47727EF0-A565-4E53-89AD-1B176F8195A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2E5D1575-8258-42E3-9339-F6D72CFFC2C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FE370293-F958-448D-85D9-5F78141BEF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9B62529A-3272-4A68-9C1A-2B8295FE87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92803E81-4055-4D7B-B4AD-0C8E87B8D7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773F4BA3-F7EF-467C-82F4-6A0BD9E078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4634FA4C-56F9-4821-8F5A-F3E89B7C9DB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4EA88279-8AC5-4238-9C4A-1700B5C8E5E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64040EAD-6D60-40E6-A729-2D9EB2A213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E2A0B5C7-D1A8-4DE0-9478-58AF814C908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1A4E175F-3623-43F5-9C57-87099F2BDE1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C4B84355-81FC-4779-A5E3-6CADBB6BE0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CDABABB9-1E32-48D3-B031-116B73C6D3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82E4E378-C8C3-488D-8217-D70012A9FE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CDA472F2-5668-43B5-9B91-CA5AC77FA8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71F2965-2055-4595-BC7E-4176DB4FBE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75CF781E-0CC0-4682-8F5E-BC30C15862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F28D94AB-5866-4212-A2EB-C673E69BF95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9F7425B5-FE40-478C-BC3F-258A9E1E5C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4B91D742-8124-4E57-9EBE-870E3505EC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37FD7780-8CCB-482E-A130-423449E06C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608E1761-9222-4BEE-99AE-C37A400C2E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81E2977C-44DC-4198-A65A-0BC449AC06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2F4D814-9858-4509-B9B4-354108F148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7A45A01-7771-4D01-897B-1D348B96B6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E270F561-B580-4193-A0A5-3A98C1766E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47779457-9F70-4473-B779-34B3A2281E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C4393EC4-B2CF-423F-81DE-26D39A55B1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B65E145E-7625-4318-B625-D62610D468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7D8F2B95-6A6E-4DFF-A067-952AE48260E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1F193B9C-988E-4329-B25F-39AE9BBB30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BC4F53E4-810A-4834-9660-F6413C28715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19147354-167C-4786-B4D9-07A6D955684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774A4970-BD77-46A9-A0B3-C6FABB8E57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D7D41D7F-749E-4CA3-A39B-C6D0AB83A9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8B0A9A95-2C62-4084-A1D2-343281ED94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4A9F9ECA-E9B6-4127-AEC7-23ACF5D4F3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9BD458E5-B2E0-470E-800B-5BDA9AB7C0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27442C25-E57F-4572-977F-B2A09296AD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59CA67EA-D063-4E0B-87A6-36A5CCF1A2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43DE4B3F-7B4B-4B0E-86B6-F0DC7EBF99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8D92625F-9726-4E12-A8CA-7DDD76617C4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24F0E108-CAA7-42BB-82D6-B05B1E3747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1786ABD1-6182-4D46-A1D6-9BEF1250F2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2661C72C-0676-4DFC-90D1-7345E20837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8E0A4A4A-CB97-4B9B-B020-5022F28E5F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70543C47-602E-4B3E-9103-D8930EC0C1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F4B35BAB-42DE-4BEA-B8D3-C8E44CD44E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E97BE42F-C7BC-4142-86C7-F1E2BBA580E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7C053FFF-C7E7-4771-A7A4-FC8F1067FC5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1992C159-DE7E-4F87-9044-FB3074FD7F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C7D77DA3-A72A-444E-B24E-C7D7E0F3B1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7A9D5815-21AB-420D-BF71-513F7547084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9CF96409-6F4D-4227-9796-7E02D412A72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32AAFEC3-7F40-494B-9E38-2E30FDBCFA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E997CE75-2AF4-4DA8-915C-403EA7DD64A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187D7ADC-81F9-484A-902A-DF0421FE99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1C91285A-E850-47C9-A75B-CCB14A955B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EA6CB01D-F219-434B-A115-D07EBDE523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A34D8714-6C01-41D8-8D29-EF1F95029D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2174EBEA-EFC6-4C01-8682-A2AA993430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40841068-52AD-4A9A-821A-3AE3F3B04E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E4662E85-DAD8-440A-8F77-7ADF099F0F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25FAFAF9-630C-44EF-A1BF-CE8D7C3DBD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1F6D4EE7-8AE9-4784-96F5-DAA2D8F483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7238284A-2112-4E28-99D5-DF43B2108BC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40DB3F52-9B97-4D79-AF16-429FCFAB93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E14E20E-78E1-4837-BC12-5DEE6A7099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7D1EE946-E4DD-4E7F-83F7-0AAE5E75A7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3738D436-4D79-4437-8E10-DDFAC39384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887F5955-B27A-4572-A028-2070BE659B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8C9EC984-E74A-476F-8583-F48C4EEB4A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F437ED4A-9421-43B9-87A6-C041E85A6A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2D790695-3E89-47CE-9B6F-116696DD469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D38D1A3C-ACDC-474A-BA8C-4E56BBB60C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760B88E0-7114-4D05-A9BE-52F2C17395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BCEF9570-A896-4D5A-A50A-CA9E3D5B66F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2F9B05D-01A8-4759-8CD4-2B8A083D22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3AFDDD43-19A8-4352-AE6F-AFE994E478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51045C16-35A4-40C1-B564-FDF1DFCD73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3FCD212B-C27C-454A-A6A8-DB7AFE7A73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130CE34B-59F2-47DC-BC76-65234107E9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DDCFA8B6-0B6F-46B8-A788-C47A606DB7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387BDD37-CD6D-47CE-8594-2BBB7514B2E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A09E42D8-964A-4DCD-8870-6F7FBB351D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26BB0D54-EC1B-4AFB-A379-C6AE64399D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CDD6B09-B782-4015-9003-E31074E46E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A19FC137-E773-402F-A3CC-B3B4C5D9CB1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1642BD6E-67EF-4960-B175-0DF40CA40CD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AABB8C04-4CF8-43D5-AAC5-F11DF82DE3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8201AB6F-7817-4EA6-8915-58870466DC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554CB487-3F84-427C-BFA2-0AD2453237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6F351E2D-7678-4189-8821-41CBCAF8C5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A7B3C60E-22CE-4446-8E98-8142C2B8D9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5228B994-12CB-47EA-8259-40D1AE07E8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19439604-066B-4A1D-A40E-2BF9046CFB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B845D3D1-800E-4943-A697-D8C105C516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CB01944F-D641-4C13-930B-DA42CC0D5F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FAF0D600-31B1-4348-AF29-1A030C7AF5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86F9C0F2-5F1C-4306-958B-80AECACCE0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AB85FF5E-7541-47CC-8693-EDF1C16C4E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FBF7AF89-B7AE-4A11-887A-232FD42273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6091B17D-1733-4A19-BB9F-B507482D87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1F987DA-78C2-4DF0-A0FA-99137D6B54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F639E2A5-AC87-4C79-B1C5-90A0811316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9B48E234-1B7C-4AF3-8F60-D21F268803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A2D39C8-D011-4FA4-96A4-CEA6D8A093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B1C1CFB1-4DCD-4F7A-BB55-7F5D871AD2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2DA84957-7CA4-47ED-95A7-553672E7E3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CCEA4D65-DAF0-4002-8F83-B30B870407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FE615034-6ED4-4256-A506-8C8930A8DD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4D2976EE-BF6A-4E3A-987D-00954C04FA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7B1071E-7285-4C85-BFC0-F23FBB0238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2B6F510C-06F1-4FE4-A18F-065ED5720F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F81268B-0D12-440D-93B9-7FC4F26C3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4B22EF7D-0D31-4BDE-9ACF-686CC968A4E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ADCAAF0D-8DF1-4AAE-82B3-0E3B6DE0C9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919402EB-032E-41E4-AD53-755CE8546A5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1440868E-E1E1-40BE-989D-5887BD29DD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168836E1-ACE3-4090-B8EE-03661E6089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DC6D8E53-943A-4577-8C4D-A858AB4352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5BE2AD42-4F34-41F4-AC7E-3E8FBD8D7C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F7A123F9-150E-4C64-9AEF-824FABE9E3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524B8FB3-311F-4811-A0A5-DD82803D94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429DA0B8-E0E4-4EA0-9A9B-C5393603A4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93C07212-9DBB-4D6A-A605-FC4F043CF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235AA267-17B4-4011-AA13-38EC8A075F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1C2DE989-8F27-4919-9141-39DB1E5E182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9AFCCA24-4919-49BB-89A3-6B164C2020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5AD9AA64-E871-4074-BC39-20204235FBD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A23AF453-B1B6-40AC-B733-D3BB45505F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F8F341F1-12D2-4163-9E38-F588586C36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D4DEB7FB-42CB-4BCE-85ED-871F5697B49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8C289130-8D60-4BC7-9A0B-807F95F846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6DC46699-7F2F-4FE6-AFD9-9D2D2087C6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1955E290-ABB0-4E97-994E-9D4D1956AB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18E0EC91-82E2-4369-B3A4-3B6C67E42C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9C021B6B-2692-4F45-8023-4345C9B7EF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69F69D9E-AD5D-424A-8B83-4C7C031417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C67E0A9F-1540-486B-BCDC-69634E3389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A28F0537-F57F-47F1-9681-AB673C7812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F3F92276-3C8B-4217-AA63-31E331EF264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E937D903-71CC-481A-859E-6DEBDDB135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6F1EE7FC-7908-43FF-AEAA-3EF8322980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C447D961-E1E4-4AD1-914C-98BD408925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F125BA97-4E7E-486E-A687-CE8ADC5368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AD0D7831-CFD1-4A33-8DDE-106DD55EA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4E4B5EC6-8A90-4C29-84C0-227D6E5BCF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F65C18F5-6C56-44D9-8B47-FD9F4D32C4A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475AFF4D-5B20-4335-B7BF-B47F9F77D8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8760C777-DC85-46F2-801C-BF6DED5627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6BBA247E-85E7-4867-85E7-2BB9974A88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35CB1729-86F0-4E8A-9E32-1903950ED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E9B9A231-D54D-4F64-8E6A-6AF0688BA70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F973DB2D-2667-4670-B425-7887D4F1CC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70613971-FCC8-4A89-AEEF-04C97026B0B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3AEFA5C5-F3C9-4A61-B678-40834A2E3A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2345B16C-2472-4FBC-854E-76494FDF27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B296407B-F7A9-421E-A794-BC9F5E1326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CCEB7FDF-7021-42AE-9E60-06801492E8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D3918724-2632-4E63-9E56-EBA70B92FE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9C5AA142-175F-4BA0-8F75-B6B788F536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924A3A-C545-4D22-B382-535CAC2E5E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819EB514-804E-412C-BA74-680F65AD7A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5407CEF7-C561-4D15-872E-9FF64EA1C3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3689A437-01DC-446A-BC8B-8F766CB72D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54D418C9-9C75-4EA0-B86F-C823DA183B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3E4583A6-3562-4F3E-A9BA-057819818A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64894362-0CDC-4AC7-B8AC-F8FFE3423E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2A30628E-2040-4507-A3EA-167DEA3A152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4A477F5-B2E6-4EB1-A2FA-274655060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EC2E1914-B181-41F3-8FEB-0B07B5A886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72E4DC20-4B49-4B30-8CA0-B1823F05D4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3363F71A-5C2F-4116-ACD3-5F8E226A52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6DE046D8-6C20-4926-97E4-2449DC7E83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CD540118-57BB-4244-9600-CE6769451D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9C8D3277-4220-423C-B8F3-AE4979AF44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3B2ED17F-F3BE-4156-BB65-E838ED99CC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8D99B075-EB52-45FE-A46E-DC4E7674A9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85A97667-90A9-4750-820E-EC0D744039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113F9659-EEE4-47EE-B393-754CC81F3C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815AB6B0-DF5E-48D3-AEC1-69810C9A8E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9FDE8AAB-4F0F-4C66-96C2-8693CEE09D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42C5BBE7-2F95-4A77-AD58-70A3E4A16E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2553DAC0-3A67-433A-8F9A-86628FFA40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2B237E4B-CB35-4C45-AA2B-1A33B2071D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5139A131-3107-408C-962F-A30350963C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62E64F9E-4C34-403A-A365-4CDA0C0FDD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798D677D-DAB8-45D1-8FE0-0E22136FAD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3D0B67B4-71EF-40C4-9E31-1B8B111B3F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15D46ED1-8867-496C-99D3-67AFF2A2C3C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CF3BA7C-CDB3-4CF1-BEC0-5B2CFC0A853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7FCFFA74-96DE-4691-AB34-386E3EC46C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C4BBE2D7-9F85-4824-AD4E-C93A34EC06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206F5D8-7C23-424E-B933-B67DC70960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9FDC4AC9-BE10-4B67-B34D-7F392283B2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932ACDF5-B3F6-49A0-8281-697CC7F287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9D1D9327-C022-42B2-A818-16B2CDA648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81507578-CBFB-4229-A329-7F1C3BFC2E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C8861CA7-9B10-4065-883D-FD58056B94A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11A551D4-A627-46CF-B7FA-FDF359AA52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8C88E488-8986-4762-A774-FC49DFF812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260816EE-0E7A-445F-B80C-2ED1803858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A0F5BECC-DEA8-4EFC-BACA-94C7F95477B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E837B8AF-ECA9-4699-81BF-A486E1283C4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AD20A2C9-9CD9-4FB5-98CE-65CEBAD5FB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17582620-4F66-4B47-9888-DBE10EABB6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4A3594EF-92C4-46C3-BCE7-6B5482176DB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DDE5BA3A-FC0E-4C7B-91A2-A9C96CDAE5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29DE59DE-77EB-4BD6-8C7A-6150F31A135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B13219AD-EF93-4132-B86C-64A16F8E05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112DFC6E-C149-465F-A614-09AABC04EF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70760AF0-956D-40DA-88C8-A48F18CC02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C85249D5-C693-42D4-8964-EEE21F3700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E88BBB25-8FE3-4BB7-8A32-43406D3AC0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D71AB03B-AE17-4F54-B044-C00BA6D8E1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E8164337-F2F7-4281-A8FB-A56F111ED3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CB538893-798A-459F-ABAE-D6A8B77CC55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BD111510-30B5-4A12-ADF6-BA7A8FC9E0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1AE2F87F-A0DA-43D6-AC8D-00843E1891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BBFA5F80-6642-407E-82CA-D97F19EE8C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9812C6AE-68D3-4FEB-9678-BA29451023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68F9CB72-F486-4158-91C2-4BFA046BD71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3B99F043-F82B-4695-8BBA-03FE04C572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B3B38BBF-6443-4AC4-A527-1F9460D74C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9B83E656-3FD6-4C7B-B813-0063653312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529473B1-3FCA-476C-A22C-9B48998919D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46F799E7-2D42-4475-8D15-822C03D206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6BF375D1-C07F-4A36-8BC7-2E4479C179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F1774E57-9433-4697-8F2B-E61963A62FF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F4A59F79-57D1-4807-B992-03C01BEB9D6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5F1E137C-4FB4-43C9-9E43-82DC104F6A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652BC664-5E83-4797-A653-22BBD56FF8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299E36AA-5679-4310-BCB1-2F13E5AF24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4378F59C-E0EA-497F-8E99-7DA5613B74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82315051-7552-4642-9969-C3A0225D31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8EC6830C-F549-4024-B312-75895EC433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2085BDCC-15B4-47EE-89AB-32EE693C18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3FDE9F93-4E0B-424B-B998-67A02ED981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38F99D7A-9164-4DE6-8DCA-347643CAEFA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48A52543-3FB6-4021-B560-2282526470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D59E2E03-628D-48C0-88D1-44FCF7CEB79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DB80CCBE-7B5A-49E8-8B25-315F758072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D96147FB-2CC7-4290-84DE-D9B7FC4B5F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59030493-1A06-4855-A032-5BF9D2CF06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2590F962-1FF2-478B-80C3-28E27D3442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225BC298-4433-4118-9FFD-D2D09888B4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30FE12E8-5A50-4A5A-947E-5C58BEE2CD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91A8CEBD-4AEF-4014-A983-BCC6CFFFA2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8B7EA654-5712-40A5-9DCD-B16B673C92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AC22ED23-0CD4-45A8-AFFD-C52E5C87558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CD027697-628F-432E-AF7D-54DB8BB98B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88B2A41A-7806-4C62-8686-9DECE9A6666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769C5D4F-6FC8-47BD-B776-442D7477E4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9E75DC96-D30E-4949-984E-747B6DFD1B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8E684D00-0CA6-41B2-ADCB-70FB034809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F2EE265F-0BBB-4F49-AFFB-DD74E0F241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96B18E87-49EC-46DD-A4BD-162946EDED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17B449A7-F4B6-4BC1-8B4E-C6F1F72F5A7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2D78C1D-3101-4EDE-917D-28A8730B57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ADDA9ADF-6CAC-478A-AF9C-D1AFB8A992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81049657-863F-4ABA-8620-5E83C0B1EF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898FE446-4798-497A-A160-2F8910FCF9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F588B006-7F28-4B9F-8BDB-8FCDA505AB1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30747095-28E2-4627-B576-38EBC01A1B3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5996CF20-FDC5-4AFA-9DF5-5B67B0FBAA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955A553B-2366-4516-B24A-F65D162C17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43A7C6C4-D48C-45BF-A51E-E7822C3D66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AF401034-F77C-4AC1-9171-571775F160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5941E22E-9BCE-4C67-A3FF-6163DA8B0A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E0A7B047-3089-48E8-B8C4-E068376D14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F7F41E7E-BC4A-46E7-BD86-95041CB721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D8594963-DF54-48AB-823E-9617BDDDC5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A14FD87E-BB1E-4707-B348-0F57E2A2A8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5DD0A999-C55F-4BBC-AB19-7EFCA77F42F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164B7959-65EA-4F07-B761-B3C859CB87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58E9EBDA-11BE-4504-A8E5-1EAF4EF35B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6F71BA81-B756-48B5-B496-C18F240589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5480B6FC-AFF3-4815-A6BE-559D9DF712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C9421BA8-3C04-4191-97D9-3218C3FBBC8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8655DBC-3DDC-4157-9C93-7D2AE36EF1F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AF6B599-EE9A-4A8A-A918-7E51A65D84B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C05B0AD7-14A1-4F6E-B133-E8693504F8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327DA58C-77C5-4C69-A389-A384497EFB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84F924E8-53B4-4BD9-B2C2-92ABA76F036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AA08790B-EBF8-47EC-AEC4-46DD72E1D6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A187C102-4478-4416-8E3B-1709D2CB2C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BD10A300-99C8-4972-A3FD-291880054F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355EFBC9-EAB6-4968-B3CE-CE587A01C05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12F5D03A-7AA5-4CE8-A482-EEEB20275F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5256551A-0AA1-4570-A7B2-D2D4029DA2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716EE100-2050-4DF3-A538-2450D3EC3E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516DA4A2-9589-41EB-B593-D3B426076B6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E697F352-6C29-4370-B338-1600E3E484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D5B28DB0-CB21-43C1-8D87-E9E3CF2232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CB2D3DA1-F56A-4BE6-B529-CB3ED1F33E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255B4F46-3A43-4D6A-B231-DDF8C35A3C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F0D0A190-3BD3-422F-B2DC-C577C42636E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3C5D9926-6BD8-405C-805D-BA07D02CA8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68F6CC68-40BA-4E50-A699-7E50C6F879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3582D69F-2BAD-461E-99E6-9C8852E4E2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7763EB88-1DB4-434A-B893-E15DEE97F7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52668F30-1C23-4773-927B-CB0914E5A1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B6CF2F5C-3F4B-4134-AB88-F0043F0AF5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99A033A3-100F-47DC-B03C-17BB9C02396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869F8C8F-1B8A-48EA-B78F-5C33D835CF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B7C23987-1A60-46FF-AFDB-EEA857F1CE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C74DB878-F7C5-4AF4-8336-963138DE3DB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29D2BEC8-21FE-49A8-9ACD-2745E07F5C4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5CC4C883-EFE1-4271-B5DB-13A14CBEBB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E2578C62-66C9-4563-AA4A-E9C7C294FB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201823D4-C391-4106-B451-1A7C02B7D7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C3622660-BA84-4A8B-A06B-ABA7AC6CA8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5DDA7FFE-D2C1-49AF-90E6-88674B43C0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3C892DCD-67A4-4FAA-B32F-45894D47C5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89FD0AE7-FEFB-411E-ADB1-ED0510DD34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6FEB8F39-7AE0-4444-8974-19A7F830F3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D4CC72DC-C45C-4472-A2D6-3C6444AD21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4DF082BC-C8C6-46B5-B4E3-2B55948369E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BB66CBFC-49DD-40AF-A837-66A955A7C5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78F5E3B6-50AC-4EA3-9878-AD9C211831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20A62B8B-8EBD-4170-BB6A-79583EF0FD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7429BFBD-829B-43DF-8034-1CCAB24D766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9E4FE2EA-739D-4448-8360-159A3D0E7C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B3B0EA0C-2631-490F-9D51-69E56B42E3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FD8211E7-6677-4E0F-9BE8-70790C8364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E024A135-652A-40E9-A5A2-C87A8D3249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7773C090-CDE9-4891-A674-A1C7211791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9FA56FED-6A5A-4315-AE37-B024F7B3F8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7B68CE5-5DBB-4345-B4D9-6C779A53FC3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9951B64B-7320-4999-9BA8-60B985943F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C9D2C59F-125E-487E-AC2C-9B32B74659A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4E439893-E1AB-4F83-921F-F2FC1D25D15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748B2CE8-DABA-45D9-A9B5-DDE41B2C476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C50FE093-6C5A-4D9A-B5C2-B4AA94B15A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780B5AA9-FA41-4D00-99AE-BCEECE2116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A8013419-3ACF-4EAE-9BB5-8C18CFF0A5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D35CC0C2-49E1-478A-B630-47F7CA6AFF9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9C852616-74D6-48E6-829F-DFC67996E1F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62026751-3340-411B-96D0-31DB332067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B480D06A-3504-48B6-9641-7263042CBF1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2C3E07F-434B-4CC1-BC59-867D9F12555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8C8B5CBE-428D-43ED-9D95-14BBD128DF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D4A5F15F-83AF-4C51-AC5B-486D30ED5B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2F70ACCE-51BF-463D-886D-CB5F2B884E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5D06D38-C000-416C-BB44-56DFAFB463A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4AD62D0-658F-40EB-B7D3-972078CBD0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36B3CEF4-ED1A-4079-955F-3EB89E5038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705F213D-CCF0-4488-B24C-9FE3D82D25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33554B90-47B0-45F1-A988-0A047A3618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2A051C51-C942-43AE-B839-2DDD133B84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59009836-F3D1-4461-95E0-E9D106E0C5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9E2BC454-887F-4399-9A7C-6BCF9B112F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78668DA1-0CD3-4E34-AB12-AC030B23A8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E775CD5C-2D0A-496D-99C7-4B580F68230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9792D89E-1574-4334-9A66-FC5C74B607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105459F4-11B0-428C-8973-5BFD8C8C98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49806A9A-40C3-40A7-9347-0B8F527088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C8FC9600-5368-444D-AA5E-2F72E2C5590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C543C0C3-5043-4019-8B97-934C8D47DA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4D53C5B5-7578-42F6-98F3-5DBE9A8329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E02B2594-3A06-488B-8F58-BD3059CBDE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4BC385EF-FD42-472C-B3F1-EDF9DA8FEB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626D8AA1-A162-432E-BC7E-2595A181A6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6C74D4CF-CC84-45DC-8FD2-1218A1614B2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8382003F-D24E-4C35-A140-6A7629CB12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4B14C684-595F-4264-ABA4-023CCE71DD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502F7169-EAA9-4594-BF1B-2B94C30BCF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B0C04118-4C91-48FB-B919-33ED8DE5B7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564D66DC-A470-4455-BC99-C0F12D9C9A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AB001B92-2C91-49CC-9B05-8A96D8EB79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8D94ED9D-DF11-4066-8E17-91160B13EF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CC114CDB-CC40-4E68-BB09-4910D33FB5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764C218E-B8A1-4847-917F-2FCE0A2481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8FAA6653-E418-45F9-8F5B-61E044B337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376C9F08-A98C-4CDF-8A75-182F5D7193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7E161096-F2E5-442C-8402-AC871B88B8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8EC923DF-4907-4C06-A621-FAEF5D9F2C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1C8270DE-0F73-427C-95A7-33900506F0F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B64BCB40-F11A-47E0-BDFB-B0BEF73B95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9D3D17F3-1774-4AB7-85BC-5BF90EA8F1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7117A5F1-5BAB-4599-985E-4636D3101E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FE16356E-A1E1-4206-B0DC-D92B545DB5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90593B8B-D277-4C22-809B-AAB46988236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A4611C8D-E57A-47C0-BB6B-DDDB7A4793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ED57736B-7211-450A-885A-EC0698141E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8F7CD9B3-ECBB-41F3-A358-D0DDAB1185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AD6A0D0F-C29B-4C66-9B9C-2805C088CE0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DE547B72-381F-4403-8C78-6C63984D35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A2725460-BD03-4F8C-8F2F-45393EB81C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FAF8490C-E8C9-48DE-ADC1-90742D942E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4412F624-A343-4FEC-A8C2-1C785A9DC3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20F34D2E-23DF-48E8-96F8-8952AC738B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7DF4AA68-10BF-4AA5-B0E2-21FC24D25A1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1BECD884-9913-4592-AB7A-CD1CFB0AD7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C3CE322E-731C-4304-AC9B-062941F06B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1C1842CB-EA86-49B6-B7A7-8FC6A116734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3DFCA327-3021-4CE1-9207-605459E066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4DCA3311-C601-43FB-B9E4-1B964171B9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5349B8CB-E5D7-4B0E-ACEA-7D268A1AD0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43D2CD76-C72D-4564-B008-4FC6A00561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863A8FD9-C4C5-4D5B-A84B-23E4BDA1B7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F3E1B97F-8219-4F4F-914A-BB9FEF212A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2BAE50B-A3BA-46FA-8D73-FE7AA2DB51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7C762323-4403-41E6-83E2-3958CD4D1C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34298F5D-E956-4206-A75F-E892BB3C8AB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A6542776-9C59-49AA-863A-F768412BCC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6289996B-CDDC-40BA-A256-5EC8F6A8938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D62027E-7E53-4652-B482-765E5384E5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18F7795-0895-4EC4-8692-78CBC209C8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A49E74B-20DE-4EB0-AEDC-557A5C013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FAB6B0BF-ADAE-49DA-85CB-2847FDB557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2B888403-E887-435F-B025-E9603D23C0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2793A64B-7101-40E9-8896-97326697C1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87D418DE-D268-491E-9FE3-C8F10571F8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DBF8EA9A-F4A2-4064-9BC6-94A4DAC89F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474EAAB7-7D77-47E5-9AE9-E247A72357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2690DAB7-7312-4F8C-9B40-E67D843B67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50D8F6A9-87BB-4D38-A6CA-BE8D758FD9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36F4AF16-2A39-4813-84F5-59EEC456ED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106DD594-DE8F-46E8-98EE-5B9BF5DC72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722480CF-5E70-4571-ADCA-1441EDF21A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11CC0E17-0B92-4B6F-A15D-18A448264B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B2E2B637-B5E0-4BA8-92F6-D70E4B355E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B4428BB2-B0D7-4DF7-AB00-E248EE36C89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7736A9D7-DE54-4E1B-8783-3306DF0A30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CE51B876-59AB-49D8-B372-5E8398CB5F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12FA22F0-BCE5-4B9E-99D6-F724C499F6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5B2FAD8-3F08-4CD8-B0B1-4CDE5990C4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980BBFE6-5289-4B7E-A980-2D99D14622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56652E63-5523-47E2-BB8D-6FCD947F48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1E0BAEB4-F67E-4D7F-AFE6-ED03117034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26C43919-4227-4B0C-BC06-D269461FD6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CE7A4BA-F1CB-4B88-8336-7C9DB0C3DB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14D942B7-C095-4452-9584-C4FBDCD0BE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6D787925-9D00-4048-8A35-04560FE6A8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99F2DB7B-FBD5-404D-BAC6-99A93453D2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70A17480-68AB-406F-ACF4-FB7533D4C2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D1EF6DB7-2B89-4CE3-8A95-C12579698A0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EDC07665-5750-4A39-B59F-69A378F027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E03A08C9-3D99-42DB-9EEE-8E87F0FA8E6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27EF79A7-8A49-4538-8082-FE94A5F16D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A9706DE5-D685-4ADF-8E05-6BB4D5D5A9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DC0DE9F4-4553-4AA3-B848-BB389F65DF8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881E2E85-D7DF-4FA5-82BD-2F9D2A47B9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CDBEA0AC-8AED-46E1-AE00-9CB8827326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C31D2575-9D1C-472D-A0AC-7D4774CB97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925928B5-1531-46F8-8835-9708F316F4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59958CD3-8FED-4C62-8DAC-DE02D065C1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1531C64C-3BDD-4E03-8065-18673ECFBC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C026919B-ED02-4D2E-B7D7-9A81F16596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6D0BCBA3-C649-4B08-A02C-B34398F963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8B720E7A-0195-49B1-84DD-F19CD5454F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CD1F1FE6-E2A3-4DF7-8DF7-514975FDB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41142BC8-F95E-42F0-B2B9-B02EF010CA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C3B4136A-A7F5-4411-9792-E7D3E1A920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68C8FE54-FB69-4F3E-81DE-BC83A55CAE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E4F0EDB5-6673-4641-B397-741A778DD5C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73A4F2C7-581A-4127-9DB9-E0524055B5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39BCB67B-C607-4B01-967C-FBDD0F2720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1A979088-33E0-4582-9B8E-681A1E205D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69C8D30B-DBBD-4860-854C-78FD1C5895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BECCDFDE-8E2D-48CD-AEAD-59B34BB5EF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2765B53F-5303-4AC1-B51A-62984AD99C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AFF6DECC-A15D-4EC8-BFA3-8830B984CA4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FB478C42-3FE6-49D4-8B15-0B5FD81D87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DC1055D1-4734-4F5B-AE1F-24056C1A459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D97E6658-7C01-4412-AE8C-AB58C8DE58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FAA002AD-2B83-4961-B0B8-7798A3FB7F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F59D488D-875B-4CF4-AA55-8A71212AE8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E958A176-6FFA-4C85-A447-B4B49D95FD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2765604E-DCA4-45E0-A65D-1C04A7BFE3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BC286F3F-81BD-43CB-A5C4-198FC094A4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35F452BC-E9B5-49F5-8DEF-EA98E75A06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69DFC053-E2C9-457C-9041-B459122ED4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2D746D5C-D661-4162-BE98-DA178F3FD63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A515A287-8763-4BB5-AD2F-B57113CB0CB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76AD1875-4D6F-4E77-982E-A6EA9447B6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E85B5D61-01A0-4961-90DC-775EF6A317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4C390340-22B6-4C3A-AA06-51CE87C73B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E4A08171-052C-4D7E-938D-ABEFF0093F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F3B76D54-9B64-4B17-A51E-3BBC198053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81DF9AA2-C77C-4451-A989-70DE911693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DD487006-2A5C-465E-A3CC-446EA9A34E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2F4577B-0984-4BC7-BD93-C1F6F4D975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A443686A-A56B-40BE-85DC-8152563A51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AE6447A8-C2D0-4BBF-AA96-BA3E8A296D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F4CAC261-DA07-493E-BBBA-0FCE467EEE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4F586DDA-064E-48D9-A1AB-96DC918EB3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D293F9B8-FB4C-4882-AE7C-DC37AB8D6CF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9F169A65-978E-48F5-B17F-C9AF97FE18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6D5C973B-A3AF-49D7-AB7C-330EE3A2ED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B98D7125-5020-442C-A60F-75C979E633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FBF3F7E4-ECCC-405E-9E3B-1EE0B379C2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9C158AF6-B505-4B7F-A784-CF78F39824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EB937E81-DBDC-41F2-9A77-89F0772889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5E684E08-C26D-401C-A380-95404E7135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9F086FAA-551F-4014-B722-E599CFF9A8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851B913C-73E7-4D04-B0A8-52EEF6F947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A6DE9137-9788-43B1-B193-8E2465FD11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47A1A9B8-FD2C-406E-91BA-5541171360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1527AD3C-988F-44BA-9359-13DB9ACD1E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41775C90-DEA6-4B2A-9C17-369B8AA001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F6413D1B-324C-49C6-9D31-76F0DBD8E2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CA94C258-680D-496C-A673-6EF5F26BB1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89C9DEAD-2524-416B-A51B-ECFCEEFE6D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DE62CA37-0198-42D5-AA2C-2D786A0912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C6336CFC-DC85-4CED-8569-152B1236C7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453A2476-1101-408E-8002-819F5F38F3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1CAFBEF1-C2D0-4159-8D46-820D116E98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8FDACA10-07FE-4067-B8D7-83C1CF70A4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651D4A9-EA51-484F-9EE8-6C45D2A6D6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6D505F3C-C89D-44A3-A7B2-951A2C680D0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BC7C820A-7159-4208-B7C4-D6FB05319E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74D597E2-0F0D-4C8E-9E8F-54C5F9F94B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A6DF29CB-04DE-4480-A9F6-BE7F7DC400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940E533-3B12-4FDE-A5B9-7CE4E99FD0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AF726FB7-9F10-47C5-8C19-7B1A9A978E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F20F289E-681B-406A-B8E5-C98126715B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E354787C-3247-40C7-80F4-B80731723E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39A1D8D5-DE80-4D19-AF4E-CFD6250960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70E63B97-9CF2-4625-9B78-D4FA4873F8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BF2B507B-2E8F-489A-8D80-7E89481912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6F53C99B-CB69-448B-B9D9-2CF82E693B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B82AA79D-AFDC-48B2-B495-899AED40EF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DC3AB52C-5B3C-486F-B1DB-23E739592B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44D52A36-4BCC-432C-885C-AE5938B2BB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13E3B598-6694-40E5-A684-B2F5460AB1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7F6E4D45-3D2A-442C-BB56-B9D06A5F151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F70D470C-1F54-4179-9680-4B0A186FB7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E830B3B0-DF20-414F-8B44-8FD1B9F436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70AC2D52-42EC-4653-997C-A32DB92B0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B8973C0B-B49B-43B6-BFCE-2E83AD15A1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96D82B03-BA5C-4280-B6A9-C481C4C91B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3A35254E-4EC2-45BD-8D7C-DD10B6E6DD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811AE5FF-35FA-4928-ACCE-BE3D735FE2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6751EDA2-60AD-4116-A86B-2890623D006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86E4642A-B738-4E2E-ADCF-FB1FD3C178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E96BACC8-2C10-474B-AE66-9CDF8B2A9E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F63AE174-174D-42DD-A628-2DE7070EA0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769940DD-DCCD-40B5-99D2-A7F50EF939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56841997-0C54-4A57-924A-F9B34469C8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3DFC07EA-E93A-4021-9299-4EA3ECEFB0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C2C5FC47-5A6A-4B90-89EA-ECA622C49D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63E44518-880A-4D22-8452-925BD00286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19E5F7F3-AF55-48D5-A337-DCFC8702A4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918874A2-CF59-4559-AC03-6C8AE5B1AF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B8E37E2A-C9C9-434D-B334-6B362FB7896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FBDB8B91-A5AD-4493-803A-ACA7702C97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7AE682E6-6737-41B1-9100-EDCE2A5076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8778C668-B31E-4E15-AA33-A4A8EEEF72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DC6BDAE-4B11-48D7-BA9F-172B36E6C2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1BB80EFC-72FD-4484-A27C-D8D8E2C7A2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696AE905-1B35-4A34-8414-4CDEE18ABC6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319EACF2-3D86-45AE-BD12-F44FB6BB263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4E62BD4B-D2FC-421E-9F7E-EAD87B1FF22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66BD0FF7-570B-4D5F-B8D0-4979C1018B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2B74B803-818B-47D3-B7FC-0E44ACAD30C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DC460310-F53F-4186-B796-C7DC77F30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3F7EDE44-0B40-43A2-9FCB-28AEE34146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1A70CE57-650B-465A-8B32-F05F2CACE8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FE6C379C-33B8-4425-9542-1C0F7C2453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B8C2024C-F6D7-447E-9EDC-311533EFB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3134E916-1EEE-466F-8CDD-D02266AF3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22A3DF8F-70FA-4D0D-BDEB-089BEE48C22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5E95E79A-2EC7-453B-95A2-26252AAD38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B502F859-68F6-47F7-AB69-2FEE1BB1AF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4A699D10-1B65-43A5-91D0-E60B707927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EFF09AE8-5D0F-407B-9166-5356D573C80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407A8BAF-4A99-43B1-AF0E-25E48D7FD7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5D7136D6-6C30-4A33-BC6C-83A6F87368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EDA88EF6-4D71-4295-9638-CD69B0BD4E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1BCD2F78-931F-48DC-99C5-72AECFC0EEC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E393C4BB-2F7B-4FF8-AFD7-CB1F8020CA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935A9761-87AD-4766-96DF-74295D094F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5BF153D4-6936-433E-BDAB-323C53EBA9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C93255DB-D4B4-4F59-9541-AE3A161105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9E2DCD70-465F-4ABD-83BB-5533FAC31F6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E252E495-E533-4BDC-9C94-A00108DE7A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48AC79F2-301D-4736-9415-D9449569B7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BCFC4FD-0C87-42FE-A9FA-4C720E5BB0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DC5A011B-DD99-48C7-AD51-E2B80101C3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9B001CC9-928D-4419-89B9-826F36E974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2B3DB0CF-286D-4DBD-B6BD-C0396216F6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ED6BB205-BC11-4C8A-88E7-36E53F3886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A4A400DC-B686-4ADF-8590-A73B8C7F54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FBEE4DA2-F051-47BD-B302-3C6278B387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348F60DA-0DFB-4FDF-800C-85B9903A4B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69AB8B47-A0E0-4D6C-AAD9-6A4A5F61F6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75A4A434-7573-40CF-B045-FF98506BEE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5B49C0A3-ADE1-4413-8014-AF3036846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502E8A4-8D80-42CA-9AC0-E3BC99090A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CDA56565-4F72-4721-B839-9080C7B0A13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C84C9C37-1E61-4FF5-A68D-E9390ECEC0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67E15034-5592-4A7A-A714-CFD779304B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36B92F84-2BAA-47A5-BE73-5F969AEA64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6DD1CD81-F997-4F7F-86ED-9B8A9B47D61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18D70595-183A-47D5-BC7C-2BFFA580DD9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26DA4A17-D793-4826-BE2B-455DDD9AAB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B6C24EDD-D1BF-477C-B79A-7C1E93ADE94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D6FAB935-CF4E-49DF-B302-81CE973D1A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4418BF38-0701-4FA8-9283-1E7AE8DE09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4A0CC854-157A-40B8-8CAF-443D470D23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CADCE285-7FFE-49F9-80D4-6A983B3CE4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8A6F2CA4-9F06-4FDA-974A-FD4BFEFBFD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51080A06-3761-485F-BC81-60295DBC6E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BC707394-63C5-404C-AFEF-E73CD4BBDF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500CDC82-C06F-43E6-95F1-F41752A5DC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81BBEC0E-6968-44D9-A1C7-965EA853B6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351E7183-E8D7-435E-829E-341CC9640C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ADC7AACA-5894-45FE-8248-90ACB66EDA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4E779AEB-E304-4833-BA3B-2CE2EA8FE6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6D0FDDB1-3AD3-40B5-81AC-C8E606626A7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A4944E00-46F6-4635-8BFF-03F236D327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5C59B482-CC80-4F70-A784-52F978259B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FA3F4C68-623C-4F6B-B6A2-2B6ABC9906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F22538BD-F540-4E36-AA4B-9CEB1E4074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9C9ABBD7-76D0-498E-A5E9-0295CA1099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F5CC0371-F8E7-4165-8E26-D904080BA2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D5A7366D-4D9A-48C8-B574-2F0D52D87E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C189C3EF-C727-4C1F-9EB8-A845F71795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488E3931-7ADC-4FFF-9B87-0B34C36146C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4971CD5C-F89C-422D-89A1-EDB4816808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3F6A47CF-7ED2-41D5-8C42-8F8DC74BA1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34983CBC-5A66-46A6-B436-D29DD20129A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A38B8F9-7326-42FB-9F12-6355894C01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5E35FE6A-8FAC-418D-BCA9-87494DFCCF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32AD0CDF-17F3-46D5-91E2-4937D45FA0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24B4027F-11E7-4B2B-BFB7-380FB0D2E1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88C44996-30C6-498A-BC63-CE697F30CD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197AB626-7D5A-42EA-AEF9-3783B307A2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172FD6C2-3745-453A-A66A-B952E91A28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A0CCE6D7-123D-426F-A5C8-0862616D29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895DB6D1-139F-4414-952D-077DF8B1C9A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A05E594F-4DDB-45C7-8BBF-AD54A2ED86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BB808D80-5923-4C1F-A46D-2DEA0B0C6C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FDEA7FEA-5EF7-41B3-9967-91E532C5C7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F6C6F816-73D1-45A4-A40D-CEB4FDB201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77629</xdr:colOff>
      <xdr:row>0</xdr:row>
      <xdr:rowOff>66019</xdr:rowOff>
    </xdr:from>
    <xdr:to>
      <xdr:col>1</xdr:col>
      <xdr:colOff>527762</xdr:colOff>
      <xdr:row>4</xdr:row>
      <xdr:rowOff>120629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BF87D290-696A-48C1-91C3-D4B1E11B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9" y="66019"/>
          <a:ext cx="1640758" cy="854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733765</xdr:colOff>
      <xdr:row>57</xdr:row>
      <xdr:rowOff>107746</xdr:rowOff>
    </xdr:from>
    <xdr:to>
      <xdr:col>15</xdr:col>
      <xdr:colOff>1072244</xdr:colOff>
      <xdr:row>66</xdr:row>
      <xdr:rowOff>53411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A26283C4-6A95-477B-8BE7-1BF2DA87702F}"/>
            </a:ext>
          </a:extLst>
        </xdr:cNvPr>
        <xdr:cNvSpPr txBox="1"/>
      </xdr:nvSpPr>
      <xdr:spPr>
        <a:xfrm>
          <a:off x="9811090" y="3393871"/>
          <a:ext cx="3091204" cy="16601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HAO AN (HA):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BRIDGE: 9V7910</a:t>
          </a:r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RESOLUTION(RS): C6QO7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int438\08_&#20195;&#29702;&#24215;&#20107;&#26989;\&#26087;%20&#21942;&#26989;&#20225;&#30011;&#35506;\&#27665;&#29983;&#36650;&#33337;\&#12304;SCHEDULE&#12539;MOVEMENT&#12305;\&#27665;&#29983;&#36650;&#33337;2025&#24180;07&#26376;&#12473;&#12465;&#12472;&#12517;&#12540;&#12523;(No.571%20R-2).xlsx" TargetMode="External"/><Relationship Id="rId1" Type="http://schemas.openxmlformats.org/officeDocument/2006/relationships/externalLinkPath" Target="&#27665;&#29983;&#36650;&#33337;2025&#24180;07&#26376;&#12473;&#12465;&#12472;&#12517;&#12540;&#12523;(No.571%20R-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) 日本 - 中国"/>
      <sheetName val="2) 中国 - 台湾"/>
      <sheetName val="3) 台湾 → 上海 → 日本"/>
      <sheetName val="4) 日本 → 上海 → 台湾"/>
      <sheetName val="5) 日本 - 上海 - ホーチミン"/>
      <sheetName val="6) 日本 - 上海 - レムチャバン"/>
      <sheetName val="7) ホーチミン → 青島 → 伊万里"/>
    </sheetNames>
    <sheetDataSet>
      <sheetData sheetId="0">
        <row r="50">
          <cell r="M50"/>
          <cell r="N50"/>
          <cell r="O50"/>
          <cell r="P50"/>
          <cell r="Q50"/>
          <cell r="R50"/>
          <cell r="S50"/>
          <cell r="T50"/>
          <cell r="U50"/>
          <cell r="V50"/>
        </row>
        <row r="51">
          <cell r="M51"/>
          <cell r="N51"/>
          <cell r="O51"/>
          <cell r="P51"/>
          <cell r="Q51"/>
          <cell r="R51"/>
          <cell r="S51"/>
          <cell r="T51"/>
          <cell r="U51"/>
          <cell r="V51"/>
        </row>
        <row r="52">
          <cell r="M52"/>
          <cell r="N52"/>
          <cell r="O52"/>
          <cell r="P52"/>
          <cell r="Q52"/>
          <cell r="R52"/>
          <cell r="S52"/>
          <cell r="T52"/>
          <cell r="U52"/>
          <cell r="V52"/>
        </row>
        <row r="53">
          <cell r="M53"/>
          <cell r="N53"/>
          <cell r="O53"/>
          <cell r="P53"/>
          <cell r="Q53"/>
          <cell r="R53"/>
          <cell r="S53"/>
          <cell r="T53"/>
          <cell r="U53"/>
          <cell r="V53"/>
        </row>
        <row r="54">
          <cell r="M54"/>
          <cell r="N54"/>
          <cell r="O54"/>
          <cell r="P54"/>
          <cell r="Q54"/>
          <cell r="R54"/>
          <cell r="S54"/>
          <cell r="T54"/>
          <cell r="U54"/>
          <cell r="V54"/>
        </row>
        <row r="55">
          <cell r="M55"/>
          <cell r="N55"/>
          <cell r="O55"/>
          <cell r="P55"/>
          <cell r="Q55"/>
          <cell r="R55"/>
          <cell r="S55"/>
          <cell r="T55"/>
          <cell r="U55"/>
          <cell r="V55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70" zoomScaleNormal="70" zoomScaleSheetLayoutView="70" workbookViewId="0">
      <selection activeCell="W45" sqref="W45"/>
    </sheetView>
  </sheetViews>
  <sheetFormatPr defaultColWidth="7.6328125" defaultRowHeight="15.75" customHeight="1" outlineLevelCol="1"/>
  <cols>
    <col min="1" max="1" width="9.08984375" style="1" customWidth="1"/>
    <col min="2" max="2" width="20.6328125" style="1" customWidth="1"/>
    <col min="3" max="3" width="6.90625" style="1" customWidth="1"/>
    <col min="4" max="4" width="4.08984375" style="1" customWidth="1"/>
    <col min="5" max="5" width="6.90625" style="1" customWidth="1"/>
    <col min="6" max="6" width="4.08984375" style="1" customWidth="1"/>
    <col min="7" max="9" width="15.6328125" style="1" customWidth="1"/>
    <col min="10" max="10" width="14.54296875" style="1" customWidth="1"/>
    <col min="11" max="11" width="5.90625" style="1" customWidth="1" outlineLevel="1"/>
    <col min="12" max="16" width="15.6328125" style="1" customWidth="1"/>
    <col min="17" max="17" width="15.90625" style="1" customWidth="1"/>
    <col min="18" max="18" width="15.90625" style="1" customWidth="1" outlineLevel="1"/>
    <col min="19" max="19" width="4.453125" style="1" customWidth="1"/>
    <col min="20" max="22" width="15.6328125" style="1" customWidth="1"/>
    <col min="23" max="36" width="13.90625" style="1" customWidth="1"/>
    <col min="37" max="16384" width="7.6328125" style="1"/>
  </cols>
  <sheetData>
    <row r="1" spans="1:24" ht="15.75" customHeight="1">
      <c r="H1" s="2"/>
      <c r="I1" s="80"/>
      <c r="J1" s="80"/>
      <c r="K1" s="80"/>
      <c r="L1" s="80"/>
      <c r="M1" s="80"/>
      <c r="N1" s="80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277" t="s">
        <v>132</v>
      </c>
      <c r="H2" s="278"/>
      <c r="I2" s="278"/>
      <c r="J2" s="278"/>
      <c r="K2" s="80"/>
      <c r="L2" s="80"/>
      <c r="M2" s="277" t="s">
        <v>156</v>
      </c>
      <c r="N2" s="278"/>
      <c r="O2" s="278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278"/>
      <c r="H3" s="278"/>
      <c r="I3" s="278"/>
      <c r="J3" s="278"/>
      <c r="K3" s="80"/>
      <c r="L3" s="80"/>
      <c r="M3" s="278"/>
      <c r="N3" s="278"/>
      <c r="O3" s="278"/>
      <c r="P3" s="81"/>
      <c r="T3" s="10" t="s">
        <v>3</v>
      </c>
      <c r="U3" s="169">
        <v>45889</v>
      </c>
    </row>
    <row r="4" spans="1:24" ht="15.75" customHeight="1">
      <c r="C4" s="4"/>
      <c r="D4" s="4"/>
      <c r="E4" s="4"/>
      <c r="F4" s="4"/>
      <c r="G4" s="279" t="s">
        <v>133</v>
      </c>
      <c r="H4" s="280"/>
      <c r="I4" s="280"/>
      <c r="J4" s="280"/>
      <c r="K4" s="82"/>
      <c r="L4" s="82"/>
      <c r="M4" s="81" t="s">
        <v>134</v>
      </c>
      <c r="N4" s="4"/>
      <c r="O4" s="81"/>
      <c r="P4" s="81"/>
      <c r="T4" s="11" t="s">
        <v>5</v>
      </c>
      <c r="U4" s="54" t="s">
        <v>157</v>
      </c>
      <c r="X4" s="14"/>
    </row>
    <row r="5" spans="1:24" ht="15.75" customHeight="1" thickBot="1">
      <c r="A5" s="63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132" t="s">
        <v>135</v>
      </c>
      <c r="O5" s="65"/>
      <c r="P5" s="65"/>
      <c r="Q5" s="63"/>
      <c r="R5" s="63"/>
      <c r="S5" s="63"/>
      <c r="T5" s="63"/>
      <c r="U5" s="63"/>
      <c r="V5" s="63"/>
      <c r="X5" s="14"/>
    </row>
    <row r="6" spans="1:24" ht="15" customHeight="1">
      <c r="L6" s="62"/>
    </row>
    <row r="7" spans="1:24" ht="15" customHeight="1">
      <c r="A7" s="128" t="s">
        <v>120</v>
      </c>
      <c r="B7" s="5"/>
      <c r="L7" s="12"/>
    </row>
    <row r="8" spans="1:24" ht="15" customHeight="1">
      <c r="A8" s="304" t="s">
        <v>6</v>
      </c>
      <c r="B8" s="283" t="s">
        <v>7</v>
      </c>
      <c r="C8" s="283" t="s">
        <v>8</v>
      </c>
      <c r="D8" s="289"/>
      <c r="E8" s="289"/>
      <c r="F8" s="290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247" t="s">
        <v>19</v>
      </c>
      <c r="R8" s="33"/>
      <c r="S8" s="42"/>
      <c r="T8" s="42"/>
      <c r="U8" s="33" t="s">
        <v>9</v>
      </c>
      <c r="V8" s="42"/>
    </row>
    <row r="9" spans="1:24" ht="15" customHeight="1">
      <c r="A9" s="304"/>
      <c r="B9" s="284"/>
      <c r="C9" s="284" t="s">
        <v>80</v>
      </c>
      <c r="D9" s="291"/>
      <c r="E9" s="292" t="s">
        <v>81</v>
      </c>
      <c r="F9" s="293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248" t="s">
        <v>160</v>
      </c>
      <c r="R9" s="52"/>
      <c r="S9" s="43"/>
      <c r="T9" s="43"/>
      <c r="U9" s="34" t="s">
        <v>139</v>
      </c>
      <c r="V9" s="43"/>
    </row>
    <row r="10" spans="1:24" s="44" customFormat="1" ht="15" customHeight="1">
      <c r="A10" s="6">
        <v>35</v>
      </c>
      <c r="B10" s="170" t="s">
        <v>158</v>
      </c>
      <c r="C10" s="171">
        <v>2534</v>
      </c>
      <c r="D10" s="172" t="s">
        <v>82</v>
      </c>
      <c r="E10" s="173">
        <f>IF(C10="","",C10)</f>
        <v>2534</v>
      </c>
      <c r="F10" s="174" t="s">
        <v>88</v>
      </c>
      <c r="G10" s="175"/>
      <c r="H10" s="175">
        <v>45895</v>
      </c>
      <c r="I10" s="175"/>
      <c r="J10" s="175"/>
      <c r="K10" s="175"/>
      <c r="L10" s="176">
        <f>IF(H10="","",H10+2)</f>
        <v>45897</v>
      </c>
      <c r="M10" s="177">
        <f>IF(L10="","",L10+1)</f>
        <v>45898</v>
      </c>
      <c r="N10" s="177">
        <f>IF(M10="","",M10)</f>
        <v>45898</v>
      </c>
      <c r="O10" s="175">
        <f>IF(P10="","",P10)</f>
        <v>45899</v>
      </c>
      <c r="P10" s="177">
        <f>IF(N10="","",N10+1)</f>
        <v>45899</v>
      </c>
      <c r="Q10" s="175"/>
      <c r="R10" s="175"/>
      <c r="S10" s="175"/>
      <c r="T10" s="175"/>
      <c r="U10" s="175">
        <f>IF(H10="","",H10+7)</f>
        <v>45902</v>
      </c>
      <c r="V10" s="175"/>
    </row>
    <row r="11" spans="1:24" s="128" customFormat="1" ht="15" customHeight="1">
      <c r="A11" s="178">
        <f>A10+1</f>
        <v>36</v>
      </c>
      <c r="B11" s="179" t="s">
        <v>158</v>
      </c>
      <c r="C11" s="171">
        <v>2535</v>
      </c>
      <c r="D11" s="180" t="s">
        <v>83</v>
      </c>
      <c r="E11" s="173">
        <f t="shared" ref="E11:E21" si="0">IF(C11="","",C11)</f>
        <v>2535</v>
      </c>
      <c r="F11" s="181" t="s">
        <v>89</v>
      </c>
      <c r="G11" s="177"/>
      <c r="H11" s="177">
        <f t="shared" ref="H11" si="1">IF(U10="","",U10)</f>
        <v>45902</v>
      </c>
      <c r="I11" s="177"/>
      <c r="J11" s="177"/>
      <c r="K11" s="177"/>
      <c r="L11" s="177">
        <f>IF(H11="","",H11+2)</f>
        <v>45904</v>
      </c>
      <c r="M11" s="177">
        <f>IF(L11="","",L11+1)</f>
        <v>45905</v>
      </c>
      <c r="N11" s="177">
        <f>IF(M11="","",M11)</f>
        <v>45905</v>
      </c>
      <c r="O11" s="177">
        <f>IF(P11="","",P11)</f>
        <v>45906</v>
      </c>
      <c r="P11" s="177">
        <f>IF(N11="","",N11+1)</f>
        <v>45906</v>
      </c>
      <c r="Q11" s="177"/>
      <c r="R11" s="177"/>
      <c r="S11" s="177"/>
      <c r="T11" s="177"/>
      <c r="U11" s="177">
        <f>IF(H11="","",H11+7)</f>
        <v>45909</v>
      </c>
      <c r="V11" s="177"/>
    </row>
    <row r="12" spans="1:24" s="44" customFormat="1" ht="15" customHeight="1">
      <c r="A12" s="178">
        <f>A11+1</f>
        <v>37</v>
      </c>
      <c r="B12" s="179" t="s">
        <v>158</v>
      </c>
      <c r="C12" s="171">
        <v>2536</v>
      </c>
      <c r="D12" s="180" t="s">
        <v>82</v>
      </c>
      <c r="E12" s="173">
        <f t="shared" si="0"/>
        <v>2536</v>
      </c>
      <c r="F12" s="181" t="s">
        <v>90</v>
      </c>
      <c r="G12" s="177"/>
      <c r="H12" s="177">
        <f t="shared" ref="H12:H16" si="2">IF(U11="","",U11)</f>
        <v>45909</v>
      </c>
      <c r="I12" s="177"/>
      <c r="J12" s="177"/>
      <c r="K12" s="177"/>
      <c r="L12" s="177">
        <f t="shared" ref="L12:L16" si="3">IF(H12="","",H12+2)</f>
        <v>45911</v>
      </c>
      <c r="M12" s="177">
        <f t="shared" ref="M12:M16" si="4">IF(L12="","",L12+1)</f>
        <v>45912</v>
      </c>
      <c r="N12" s="177">
        <f t="shared" ref="N12:N16" si="5">IF(M12="","",M12)</f>
        <v>45912</v>
      </c>
      <c r="O12" s="177">
        <f t="shared" ref="O12:O16" si="6">IF(P12="","",P12)</f>
        <v>45913</v>
      </c>
      <c r="P12" s="177">
        <f t="shared" ref="P12:P16" si="7">IF(N12="","",N12+1)</f>
        <v>45913</v>
      </c>
      <c r="Q12" s="256" t="s">
        <v>169</v>
      </c>
      <c r="R12" s="177"/>
      <c r="S12" s="177"/>
      <c r="T12" s="177"/>
      <c r="U12" s="177">
        <f t="shared" ref="U12:U16" si="8">IF(H12="","",H12+7)</f>
        <v>45916</v>
      </c>
      <c r="V12" s="177"/>
    </row>
    <row r="13" spans="1:24" s="44" customFormat="1" ht="15" customHeight="1">
      <c r="A13" s="6">
        <f>A12+1</f>
        <v>38</v>
      </c>
      <c r="B13" s="179" t="s">
        <v>158</v>
      </c>
      <c r="C13" s="171">
        <v>2537</v>
      </c>
      <c r="D13" s="180" t="s">
        <v>84</v>
      </c>
      <c r="E13" s="173">
        <f t="shared" si="0"/>
        <v>2537</v>
      </c>
      <c r="F13" s="181" t="s">
        <v>89</v>
      </c>
      <c r="G13" s="177"/>
      <c r="H13" s="177">
        <f t="shared" si="2"/>
        <v>45916</v>
      </c>
      <c r="I13" s="177"/>
      <c r="J13" s="177"/>
      <c r="K13" s="177"/>
      <c r="L13" s="177">
        <f t="shared" si="3"/>
        <v>45918</v>
      </c>
      <c r="M13" s="177">
        <f t="shared" si="4"/>
        <v>45919</v>
      </c>
      <c r="N13" s="177">
        <f t="shared" si="5"/>
        <v>45919</v>
      </c>
      <c r="O13" s="177">
        <f t="shared" si="6"/>
        <v>45920</v>
      </c>
      <c r="P13" s="177">
        <f t="shared" si="7"/>
        <v>45920</v>
      </c>
      <c r="Q13" s="177"/>
      <c r="R13" s="177"/>
      <c r="S13" s="177"/>
      <c r="T13" s="177"/>
      <c r="U13" s="177">
        <f t="shared" si="8"/>
        <v>45923</v>
      </c>
      <c r="V13" s="177"/>
    </row>
    <row r="14" spans="1:24" s="44" customFormat="1" ht="15" customHeight="1">
      <c r="A14" s="6">
        <f>A13+1</f>
        <v>39</v>
      </c>
      <c r="B14" s="179" t="s">
        <v>158</v>
      </c>
      <c r="C14" s="171">
        <v>2538</v>
      </c>
      <c r="D14" s="180" t="s">
        <v>85</v>
      </c>
      <c r="E14" s="173">
        <f t="shared" si="0"/>
        <v>2538</v>
      </c>
      <c r="F14" s="181" t="s">
        <v>89</v>
      </c>
      <c r="G14" s="177"/>
      <c r="H14" s="177">
        <f t="shared" si="2"/>
        <v>45923</v>
      </c>
      <c r="I14" s="177"/>
      <c r="J14" s="177"/>
      <c r="K14" s="177"/>
      <c r="L14" s="177">
        <f t="shared" si="3"/>
        <v>45925</v>
      </c>
      <c r="M14" s="177">
        <f t="shared" si="4"/>
        <v>45926</v>
      </c>
      <c r="N14" s="177">
        <f t="shared" si="5"/>
        <v>45926</v>
      </c>
      <c r="O14" s="177">
        <f t="shared" si="6"/>
        <v>45927</v>
      </c>
      <c r="P14" s="177">
        <f t="shared" si="7"/>
        <v>45927</v>
      </c>
      <c r="Q14" s="177"/>
      <c r="R14" s="177"/>
      <c r="S14" s="177"/>
      <c r="T14" s="177"/>
      <c r="U14" s="177">
        <f t="shared" si="8"/>
        <v>45930</v>
      </c>
      <c r="V14" s="177"/>
    </row>
    <row r="15" spans="1:24" s="44" customFormat="1" ht="15" customHeight="1">
      <c r="A15" s="183">
        <f>A14+1</f>
        <v>40</v>
      </c>
      <c r="B15" s="184" t="s">
        <v>158</v>
      </c>
      <c r="C15" s="185">
        <v>2539</v>
      </c>
      <c r="D15" s="186" t="s">
        <v>86</v>
      </c>
      <c r="E15" s="187">
        <f t="shared" si="0"/>
        <v>2539</v>
      </c>
      <c r="F15" s="188" t="s">
        <v>89</v>
      </c>
      <c r="G15" s="189"/>
      <c r="H15" s="189">
        <f t="shared" si="2"/>
        <v>45930</v>
      </c>
      <c r="I15" s="189"/>
      <c r="J15" s="189"/>
      <c r="K15" s="189"/>
      <c r="L15" s="189">
        <f t="shared" si="3"/>
        <v>45932</v>
      </c>
      <c r="M15" s="189">
        <f t="shared" si="4"/>
        <v>45933</v>
      </c>
      <c r="N15" s="189">
        <f t="shared" si="5"/>
        <v>45933</v>
      </c>
      <c r="O15" s="189">
        <f t="shared" si="6"/>
        <v>45934</v>
      </c>
      <c r="P15" s="189">
        <f t="shared" si="7"/>
        <v>45934</v>
      </c>
      <c r="Q15" s="189"/>
      <c r="R15" s="189"/>
      <c r="S15" s="189"/>
      <c r="T15" s="189"/>
      <c r="U15" s="189">
        <f t="shared" si="8"/>
        <v>45937</v>
      </c>
      <c r="V15" s="189"/>
    </row>
    <row r="16" spans="1:24" s="44" customFormat="1" ht="15" hidden="1" customHeight="1">
      <c r="A16" s="6">
        <f t="shared" ref="A16:A21" si="9">A15+1</f>
        <v>41</v>
      </c>
      <c r="B16" s="179"/>
      <c r="C16" s="171"/>
      <c r="D16" s="180" t="s">
        <v>91</v>
      </c>
      <c r="E16" s="173" t="str">
        <f t="shared" si="0"/>
        <v/>
      </c>
      <c r="F16" s="181" t="s">
        <v>89</v>
      </c>
      <c r="G16" s="177"/>
      <c r="H16" s="177">
        <f t="shared" si="2"/>
        <v>45937</v>
      </c>
      <c r="I16" s="177"/>
      <c r="J16" s="177"/>
      <c r="K16" s="177"/>
      <c r="L16" s="177">
        <f t="shared" si="3"/>
        <v>45939</v>
      </c>
      <c r="M16" s="177">
        <f t="shared" si="4"/>
        <v>45940</v>
      </c>
      <c r="N16" s="177">
        <f t="shared" si="5"/>
        <v>45940</v>
      </c>
      <c r="O16" s="177">
        <f t="shared" si="6"/>
        <v>45941</v>
      </c>
      <c r="P16" s="177">
        <f t="shared" si="7"/>
        <v>45941</v>
      </c>
      <c r="Q16" s="177"/>
      <c r="R16" s="177"/>
      <c r="S16" s="177"/>
      <c r="T16" s="177"/>
      <c r="U16" s="177">
        <f t="shared" si="8"/>
        <v>45944</v>
      </c>
      <c r="V16" s="177"/>
    </row>
    <row r="17" spans="1:22" s="15" customFormat="1" ht="15" hidden="1" customHeight="1">
      <c r="A17" s="6">
        <f t="shared" si="9"/>
        <v>42</v>
      </c>
      <c r="B17" s="179"/>
      <c r="C17" s="171"/>
      <c r="D17" s="180" t="s">
        <v>86</v>
      </c>
      <c r="E17" s="173" t="str">
        <f t="shared" si="0"/>
        <v/>
      </c>
      <c r="F17" s="181" t="s">
        <v>89</v>
      </c>
      <c r="G17" s="177"/>
      <c r="H17" s="177"/>
      <c r="I17" s="177"/>
      <c r="J17" s="176"/>
      <c r="K17" s="177"/>
      <c r="L17" s="177"/>
      <c r="M17" s="177"/>
      <c r="N17" s="177"/>
      <c r="O17" s="176"/>
      <c r="P17" s="177"/>
      <c r="Q17" s="177"/>
      <c r="R17" s="177"/>
      <c r="S17" s="177"/>
      <c r="T17" s="177"/>
      <c r="U17" s="182"/>
      <c r="V17" s="177"/>
    </row>
    <row r="18" spans="1:22" s="15" customFormat="1" ht="15" hidden="1" customHeight="1">
      <c r="A18" s="6">
        <f t="shared" si="9"/>
        <v>43</v>
      </c>
      <c r="B18" s="179"/>
      <c r="C18" s="171"/>
      <c r="D18" s="180" t="s">
        <v>86</v>
      </c>
      <c r="E18" s="173" t="str">
        <f t="shared" si="0"/>
        <v/>
      </c>
      <c r="F18" s="181" t="s">
        <v>89</v>
      </c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82"/>
      <c r="V18" s="177"/>
    </row>
    <row r="19" spans="1:22" s="15" customFormat="1" ht="15" hidden="1" customHeight="1">
      <c r="A19" s="6">
        <f t="shared" si="9"/>
        <v>44</v>
      </c>
      <c r="B19" s="179"/>
      <c r="C19" s="171"/>
      <c r="D19" s="180" t="s">
        <v>86</v>
      </c>
      <c r="E19" s="173" t="str">
        <f t="shared" si="0"/>
        <v/>
      </c>
      <c r="F19" s="181" t="s">
        <v>89</v>
      </c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82"/>
      <c r="V19" s="177"/>
    </row>
    <row r="20" spans="1:22" s="15" customFormat="1" ht="15" hidden="1" customHeight="1">
      <c r="A20" s="6">
        <f t="shared" si="9"/>
        <v>45</v>
      </c>
      <c r="B20" s="179"/>
      <c r="C20" s="171"/>
      <c r="D20" s="180" t="s">
        <v>86</v>
      </c>
      <c r="E20" s="173" t="str">
        <f t="shared" si="0"/>
        <v/>
      </c>
      <c r="F20" s="181" t="s">
        <v>92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82"/>
      <c r="V20" s="177"/>
    </row>
    <row r="21" spans="1:22" s="15" customFormat="1" ht="15" hidden="1" customHeight="1">
      <c r="A21" s="183">
        <f t="shared" si="9"/>
        <v>46</v>
      </c>
      <c r="B21" s="184"/>
      <c r="C21" s="185"/>
      <c r="D21" s="186" t="s">
        <v>86</v>
      </c>
      <c r="E21" s="187" t="str">
        <f t="shared" si="0"/>
        <v/>
      </c>
      <c r="F21" s="188" t="s">
        <v>89</v>
      </c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0"/>
      <c r="V21" s="189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28" t="s">
        <v>121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305" t="s">
        <v>6</v>
      </c>
      <c r="B25" s="285" t="s">
        <v>7</v>
      </c>
      <c r="C25" s="285" t="s">
        <v>8</v>
      </c>
      <c r="D25" s="294"/>
      <c r="E25" s="294"/>
      <c r="F25" s="295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305"/>
      <c r="B26" s="286"/>
      <c r="C26" s="286" t="s">
        <v>93</v>
      </c>
      <c r="D26" s="298"/>
      <c r="E26" s="296" t="s">
        <v>81</v>
      </c>
      <c r="F26" s="297"/>
      <c r="G26" s="50"/>
      <c r="H26" s="40" t="s">
        <v>17</v>
      </c>
      <c r="I26" s="51"/>
      <c r="J26" s="40"/>
      <c r="K26" s="40"/>
      <c r="L26" s="40" t="s">
        <v>140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44" customFormat="1" ht="15" customHeight="1">
      <c r="A27" s="191">
        <v>35</v>
      </c>
      <c r="B27" s="258" t="s">
        <v>164</v>
      </c>
      <c r="C27" s="69"/>
      <c r="D27" s="71"/>
      <c r="E27" s="70"/>
      <c r="F27" s="72"/>
      <c r="G27" s="193"/>
      <c r="H27" s="252" t="s">
        <v>166</v>
      </c>
      <c r="I27" s="194"/>
      <c r="J27" s="133"/>
      <c r="K27" s="133"/>
      <c r="L27" s="252" t="s">
        <v>165</v>
      </c>
      <c r="M27" s="254" t="s">
        <v>165</v>
      </c>
      <c r="N27" s="255" t="s">
        <v>165</v>
      </c>
      <c r="O27" s="254" t="s">
        <v>165</v>
      </c>
      <c r="P27" s="255" t="s">
        <v>165</v>
      </c>
      <c r="Q27" s="133"/>
      <c r="R27" s="133"/>
      <c r="S27" s="195"/>
      <c r="T27" s="195"/>
      <c r="U27" s="252" t="s">
        <v>166</v>
      </c>
      <c r="V27" s="195"/>
    </row>
    <row r="28" spans="1:22" s="44" customFormat="1" ht="15" customHeight="1">
      <c r="A28" s="55">
        <f>A27+1</f>
        <v>36</v>
      </c>
      <c r="B28" s="265" t="s">
        <v>168</v>
      </c>
      <c r="C28" s="266">
        <v>575</v>
      </c>
      <c r="D28" s="267" t="s">
        <v>170</v>
      </c>
      <c r="E28" s="268">
        <v>575</v>
      </c>
      <c r="F28" s="269" t="s">
        <v>171</v>
      </c>
      <c r="G28" s="270"/>
      <c r="H28" s="270">
        <v>45907</v>
      </c>
      <c r="I28" s="56"/>
      <c r="J28" s="134"/>
      <c r="K28" s="134"/>
      <c r="L28" s="256" t="s">
        <v>165</v>
      </c>
      <c r="M28" s="257" t="s">
        <v>165</v>
      </c>
      <c r="N28" s="256" t="s">
        <v>165</v>
      </c>
      <c r="O28" s="263">
        <v>45910</v>
      </c>
      <c r="P28" s="264">
        <v>45910</v>
      </c>
      <c r="Q28" s="134"/>
      <c r="R28" s="134"/>
      <c r="S28" s="58"/>
      <c r="T28" s="58"/>
      <c r="U28" s="256" t="s">
        <v>166</v>
      </c>
      <c r="V28" s="134"/>
    </row>
    <row r="29" spans="1:22" s="168" customFormat="1" ht="15" customHeight="1">
      <c r="A29" s="55">
        <f t="shared" ref="A29:A38" si="10">A28+1</f>
        <v>37</v>
      </c>
      <c r="B29" s="261" t="s">
        <v>168</v>
      </c>
      <c r="C29" s="266">
        <v>576</v>
      </c>
      <c r="D29" s="267" t="s">
        <v>78</v>
      </c>
      <c r="E29" s="268">
        <f t="shared" ref="E29:E38" si="11">IF(C29="","",C29)</f>
        <v>576</v>
      </c>
      <c r="F29" s="269" t="s">
        <v>87</v>
      </c>
      <c r="G29" s="56"/>
      <c r="H29" s="134">
        <v>45913</v>
      </c>
      <c r="I29" s="57"/>
      <c r="J29" s="134"/>
      <c r="K29" s="134"/>
      <c r="L29" s="134">
        <v>45916</v>
      </c>
      <c r="M29" s="57">
        <v>45916</v>
      </c>
      <c r="N29" s="134">
        <v>45916</v>
      </c>
      <c r="O29" s="57">
        <v>45917</v>
      </c>
      <c r="P29" s="134">
        <v>45917</v>
      </c>
      <c r="Q29" s="134"/>
      <c r="R29" s="134"/>
      <c r="S29" s="134"/>
      <c r="T29" s="134"/>
      <c r="U29" s="134">
        <v>45920</v>
      </c>
      <c r="V29" s="134"/>
    </row>
    <row r="30" spans="1:22" s="168" customFormat="1" ht="15" customHeight="1">
      <c r="A30" s="55">
        <f t="shared" si="10"/>
        <v>38</v>
      </c>
      <c r="B30" s="261" t="s">
        <v>167</v>
      </c>
      <c r="C30" s="266">
        <v>577</v>
      </c>
      <c r="D30" s="267" t="s">
        <v>78</v>
      </c>
      <c r="E30" s="268">
        <f t="shared" si="11"/>
        <v>577</v>
      </c>
      <c r="F30" s="269" t="s">
        <v>87</v>
      </c>
      <c r="G30" s="134"/>
      <c r="H30" s="134">
        <v>45920</v>
      </c>
      <c r="I30" s="56"/>
      <c r="J30" s="134"/>
      <c r="K30" s="134"/>
      <c r="L30" s="134">
        <v>45923</v>
      </c>
      <c r="M30" s="57">
        <v>45923</v>
      </c>
      <c r="N30" s="134">
        <v>45923</v>
      </c>
      <c r="O30" s="57">
        <v>45924</v>
      </c>
      <c r="P30" s="134">
        <v>45924</v>
      </c>
      <c r="Q30" s="134"/>
      <c r="R30" s="134"/>
      <c r="S30" s="134"/>
      <c r="T30" s="134"/>
      <c r="U30" s="134">
        <v>45927</v>
      </c>
      <c r="V30" s="134"/>
    </row>
    <row r="31" spans="1:22" s="44" customFormat="1" ht="15" customHeight="1">
      <c r="A31" s="59">
        <f t="shared" si="10"/>
        <v>39</v>
      </c>
      <c r="B31" s="261" t="s">
        <v>167</v>
      </c>
      <c r="C31" s="266">
        <v>578</v>
      </c>
      <c r="D31" s="267" t="s">
        <v>78</v>
      </c>
      <c r="E31" s="268">
        <f t="shared" si="11"/>
        <v>578</v>
      </c>
      <c r="F31" s="269" t="s">
        <v>87</v>
      </c>
      <c r="G31" s="56"/>
      <c r="H31" s="134">
        <v>45927</v>
      </c>
      <c r="I31" s="60"/>
      <c r="J31" s="61"/>
      <c r="K31" s="61"/>
      <c r="L31" s="134">
        <v>45930</v>
      </c>
      <c r="M31" s="57">
        <v>45930</v>
      </c>
      <c r="N31" s="134">
        <v>45930</v>
      </c>
      <c r="O31" s="57">
        <v>45931</v>
      </c>
      <c r="P31" s="134">
        <v>45931</v>
      </c>
      <c r="Q31" s="134"/>
      <c r="R31" s="134"/>
      <c r="S31" s="58"/>
      <c r="T31" s="58"/>
      <c r="U31" s="58">
        <v>45934</v>
      </c>
      <c r="V31" s="58"/>
    </row>
    <row r="32" spans="1:22" s="168" customFormat="1" ht="15" customHeight="1">
      <c r="A32" s="106">
        <f t="shared" si="10"/>
        <v>40</v>
      </c>
      <c r="B32" s="262" t="s">
        <v>167</v>
      </c>
      <c r="C32" s="271">
        <v>579</v>
      </c>
      <c r="D32" s="272" t="s">
        <v>78</v>
      </c>
      <c r="E32" s="273">
        <f t="shared" si="11"/>
        <v>579</v>
      </c>
      <c r="F32" s="274" t="s">
        <v>87</v>
      </c>
      <c r="G32" s="110"/>
      <c r="H32" s="100">
        <v>45934</v>
      </c>
      <c r="I32" s="111"/>
      <c r="J32" s="112"/>
      <c r="K32" s="112"/>
      <c r="L32" s="100">
        <v>45937</v>
      </c>
      <c r="M32" s="113">
        <v>45937</v>
      </c>
      <c r="N32" s="100">
        <v>45937</v>
      </c>
      <c r="O32" s="113">
        <v>45938</v>
      </c>
      <c r="P32" s="100">
        <v>45938</v>
      </c>
      <c r="Q32" s="100"/>
      <c r="R32" s="100"/>
      <c r="S32" s="249"/>
      <c r="T32" s="249"/>
      <c r="U32" s="249">
        <v>45941</v>
      </c>
      <c r="V32" s="249"/>
    </row>
    <row r="33" spans="1:23" s="44" customFormat="1" ht="15" hidden="1" customHeight="1">
      <c r="A33" s="55">
        <f t="shared" si="10"/>
        <v>41</v>
      </c>
      <c r="B33" s="73"/>
      <c r="C33" s="69"/>
      <c r="D33" s="71" t="s">
        <v>78</v>
      </c>
      <c r="E33" s="70"/>
      <c r="F33" s="72" t="s">
        <v>87</v>
      </c>
      <c r="G33" s="56"/>
      <c r="H33" s="134"/>
      <c r="I33" s="60"/>
      <c r="J33" s="61"/>
      <c r="K33" s="61"/>
      <c r="L33" s="134" t="str">
        <f t="shared" ref="L33" si="12">IF(H33="","",H33+3)</f>
        <v/>
      </c>
      <c r="M33" s="57" t="str">
        <f t="shared" ref="M33:N33" si="13">IF(L33="","",L33)</f>
        <v/>
      </c>
      <c r="N33" s="134" t="str">
        <f t="shared" si="13"/>
        <v/>
      </c>
      <c r="O33" s="57" t="str">
        <f t="shared" ref="O33" si="14">IF(N33="","",N33+1)</f>
        <v/>
      </c>
      <c r="P33" s="134" t="str">
        <f t="shared" ref="P33" si="15">IF(O33="","",O33)</f>
        <v/>
      </c>
      <c r="Q33" s="134"/>
      <c r="R33" s="134"/>
      <c r="S33" s="58"/>
      <c r="T33" s="58"/>
      <c r="U33" s="58" t="str">
        <f t="shared" ref="U33" si="16">IF(H33="","",H33+7)</f>
        <v/>
      </c>
      <c r="V33" s="58"/>
    </row>
    <row r="34" spans="1:23" s="79" customFormat="1" ht="15" hidden="1" customHeight="1">
      <c r="A34" s="55">
        <f t="shared" si="10"/>
        <v>42</v>
      </c>
      <c r="B34" s="73"/>
      <c r="C34" s="69"/>
      <c r="D34" s="71" t="s">
        <v>78</v>
      </c>
      <c r="E34" s="70" t="str">
        <f t="shared" si="11"/>
        <v/>
      </c>
      <c r="F34" s="72" t="s">
        <v>87</v>
      </c>
      <c r="G34" s="56"/>
      <c r="H34" s="134"/>
      <c r="I34" s="60"/>
      <c r="J34" s="61"/>
      <c r="K34" s="134"/>
      <c r="L34" s="134"/>
      <c r="M34" s="57"/>
      <c r="N34" s="134"/>
      <c r="O34" s="57"/>
      <c r="P34" s="134"/>
      <c r="Q34" s="134"/>
      <c r="R34" s="134"/>
      <c r="S34" s="134"/>
      <c r="T34" s="134"/>
      <c r="U34" s="134"/>
      <c r="V34" s="134"/>
    </row>
    <row r="35" spans="1:23" s="15" customFormat="1" ht="15" hidden="1" customHeight="1">
      <c r="A35" s="59">
        <f t="shared" si="10"/>
        <v>43</v>
      </c>
      <c r="B35" s="73"/>
      <c r="C35" s="69"/>
      <c r="D35" s="71" t="s">
        <v>78</v>
      </c>
      <c r="E35" s="70" t="str">
        <f t="shared" si="11"/>
        <v/>
      </c>
      <c r="F35" s="72" t="s">
        <v>87</v>
      </c>
      <c r="G35" s="56"/>
      <c r="H35" s="134"/>
      <c r="I35" s="60"/>
      <c r="J35" s="61"/>
      <c r="K35" s="134"/>
      <c r="L35" s="134"/>
      <c r="M35" s="57"/>
      <c r="N35" s="134"/>
      <c r="O35" s="57"/>
      <c r="P35" s="134"/>
      <c r="Q35" s="134"/>
      <c r="R35" s="134"/>
      <c r="S35" s="58"/>
      <c r="T35" s="58"/>
      <c r="U35" s="58"/>
      <c r="V35" s="58"/>
    </row>
    <row r="36" spans="1:23" s="15" customFormat="1" ht="15" hidden="1" customHeight="1">
      <c r="A36" s="55">
        <f t="shared" si="10"/>
        <v>44</v>
      </c>
      <c r="B36" s="73"/>
      <c r="C36" s="69"/>
      <c r="D36" s="71" t="s">
        <v>78</v>
      </c>
      <c r="E36" s="70" t="str">
        <f t="shared" si="11"/>
        <v/>
      </c>
      <c r="F36" s="72" t="s">
        <v>87</v>
      </c>
      <c r="G36" s="56"/>
      <c r="H36" s="134"/>
      <c r="I36" s="60"/>
      <c r="J36" s="61"/>
      <c r="K36" s="134"/>
      <c r="L36" s="134"/>
      <c r="M36" s="57"/>
      <c r="N36" s="134"/>
      <c r="O36" s="57"/>
      <c r="P36" s="134"/>
      <c r="Q36" s="134"/>
      <c r="R36" s="134"/>
      <c r="S36" s="134"/>
      <c r="T36" s="134"/>
      <c r="U36" s="134"/>
      <c r="V36" s="134"/>
    </row>
    <row r="37" spans="1:23" s="15" customFormat="1" ht="15" hidden="1" customHeight="1">
      <c r="A37" s="55">
        <f t="shared" si="10"/>
        <v>45</v>
      </c>
      <c r="B37" s="73"/>
      <c r="C37" s="69"/>
      <c r="D37" s="71" t="s">
        <v>78</v>
      </c>
      <c r="E37" s="70" t="str">
        <f t="shared" si="11"/>
        <v/>
      </c>
      <c r="F37" s="72" t="s">
        <v>87</v>
      </c>
      <c r="G37" s="56"/>
      <c r="H37" s="134"/>
      <c r="I37" s="60"/>
      <c r="J37" s="61"/>
      <c r="K37" s="134"/>
      <c r="L37" s="134"/>
      <c r="M37" s="57"/>
      <c r="N37" s="134"/>
      <c r="O37" s="57"/>
      <c r="P37" s="134"/>
      <c r="Q37" s="134"/>
      <c r="R37" s="134"/>
      <c r="S37" s="134"/>
      <c r="T37" s="134"/>
      <c r="U37" s="134"/>
      <c r="V37" s="134"/>
    </row>
    <row r="38" spans="1:23" s="15" customFormat="1" ht="15" hidden="1" customHeight="1">
      <c r="A38" s="114">
        <f t="shared" si="10"/>
        <v>46</v>
      </c>
      <c r="B38" s="101"/>
      <c r="C38" s="102"/>
      <c r="D38" s="107" t="s">
        <v>78</v>
      </c>
      <c r="E38" s="108" t="str">
        <f t="shared" si="11"/>
        <v/>
      </c>
      <c r="F38" s="105" t="s">
        <v>87</v>
      </c>
      <c r="G38" s="110"/>
      <c r="H38" s="100"/>
      <c r="I38" s="111"/>
      <c r="J38" s="112"/>
      <c r="K38" s="100"/>
      <c r="L38" s="100"/>
      <c r="M38" s="113"/>
      <c r="N38" s="100"/>
      <c r="O38" s="113"/>
      <c r="P38" s="100"/>
      <c r="Q38" s="100"/>
      <c r="R38" s="100"/>
      <c r="S38" s="100"/>
      <c r="T38" s="100"/>
      <c r="U38" s="100"/>
      <c r="V38" s="100"/>
    </row>
    <row r="39" spans="1:23" ht="15" customHeight="1">
      <c r="A39" s="15" t="s">
        <v>67</v>
      </c>
      <c r="B39" s="66"/>
      <c r="C39" s="67"/>
      <c r="D39" s="67"/>
      <c r="E39" s="67"/>
      <c r="F39" s="67"/>
      <c r="G39" s="68"/>
      <c r="H39" s="8"/>
      <c r="I39" s="7"/>
      <c r="J39" s="7"/>
      <c r="K39" s="7"/>
      <c r="L39" s="7"/>
      <c r="M39" s="7"/>
      <c r="N39" s="8"/>
      <c r="O39" s="7"/>
    </row>
    <row r="40" spans="1:23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  <c r="W40" s="45" t="s">
        <v>21</v>
      </c>
    </row>
    <row r="41" spans="1:23" ht="15" customHeight="1">
      <c r="A41" s="129" t="s">
        <v>124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  <c r="W41" s="16" t="s">
        <v>22</v>
      </c>
    </row>
    <row r="42" spans="1:23" ht="15" customHeight="1">
      <c r="A42" s="282" t="s">
        <v>6</v>
      </c>
      <c r="B42" s="287" t="s">
        <v>7</v>
      </c>
      <c r="C42" s="287" t="s">
        <v>8</v>
      </c>
      <c r="D42" s="299"/>
      <c r="E42" s="299"/>
      <c r="F42" s="300"/>
      <c r="G42" s="17" t="s">
        <v>23</v>
      </c>
      <c r="H42" s="17" t="s">
        <v>24</v>
      </c>
      <c r="I42" s="17" t="s">
        <v>25</v>
      </c>
      <c r="J42" s="250" t="s">
        <v>163</v>
      </c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250" t="s">
        <v>19</v>
      </c>
      <c r="S42" s="46"/>
      <c r="T42" s="46" t="s">
        <v>23</v>
      </c>
      <c r="U42" s="46" t="s">
        <v>24</v>
      </c>
      <c r="V42" s="17" t="s">
        <v>25</v>
      </c>
      <c r="W42" s="259" t="s">
        <v>9</v>
      </c>
    </row>
    <row r="43" spans="1:23" ht="15" customHeight="1">
      <c r="A43" s="282"/>
      <c r="B43" s="288"/>
      <c r="C43" s="288" t="s">
        <v>80</v>
      </c>
      <c r="D43" s="303"/>
      <c r="E43" s="301" t="s">
        <v>94</v>
      </c>
      <c r="F43" s="302"/>
      <c r="G43" s="32" t="s">
        <v>58</v>
      </c>
      <c r="H43" s="47" t="s">
        <v>15</v>
      </c>
      <c r="I43" s="47" t="s">
        <v>17</v>
      </c>
      <c r="J43" s="251" t="s">
        <v>160</v>
      </c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251" t="s">
        <v>159</v>
      </c>
      <c r="S43" s="32"/>
      <c r="T43" s="32" t="s">
        <v>140</v>
      </c>
      <c r="U43" s="32" t="s">
        <v>59</v>
      </c>
      <c r="V43" s="47" t="s">
        <v>17</v>
      </c>
      <c r="W43" s="260" t="s">
        <v>160</v>
      </c>
    </row>
    <row r="44" spans="1:23" s="44" customFormat="1" ht="15" customHeight="1">
      <c r="A44" s="196">
        <v>35</v>
      </c>
      <c r="B44" s="192" t="s">
        <v>161</v>
      </c>
      <c r="C44" s="197">
        <v>2517</v>
      </c>
      <c r="D44" s="172" t="s">
        <v>79</v>
      </c>
      <c r="E44" s="198">
        <f t="shared" ref="E44:E55" si="17">IF(C44="","",C44)</f>
        <v>2517</v>
      </c>
      <c r="F44" s="174" t="s">
        <v>99</v>
      </c>
      <c r="G44" s="133">
        <v>45888</v>
      </c>
      <c r="H44" s="133">
        <f t="shared" ref="H44:I46" si="18">IF(G44="","",G44+2)</f>
        <v>45890</v>
      </c>
      <c r="I44" s="133">
        <f t="shared" si="18"/>
        <v>45892</v>
      </c>
      <c r="J44" s="133">
        <f>I44</f>
        <v>45892</v>
      </c>
      <c r="K44" s="133"/>
      <c r="L44" s="133">
        <f>IF(I44="","",I44+1)</f>
        <v>45893</v>
      </c>
      <c r="M44" s="133">
        <v>45894</v>
      </c>
      <c r="N44" s="133">
        <f t="shared" ref="M44:N46" si="19">IF(M44="","",M44+1)</f>
        <v>45895</v>
      </c>
      <c r="O44" s="133">
        <f>IF(N44="","",N44)</f>
        <v>45895</v>
      </c>
      <c r="P44" s="133">
        <f t="shared" ref="P44:Q46" si="20">IF(O44="","",O44+1)</f>
        <v>45896</v>
      </c>
      <c r="Q44" s="133">
        <f t="shared" si="20"/>
        <v>45897</v>
      </c>
      <c r="R44" s="133">
        <f>P44</f>
        <v>45896</v>
      </c>
      <c r="S44" s="133"/>
      <c r="T44" s="133">
        <f>IF(U44="","",U44-1)</f>
        <v>45902</v>
      </c>
      <c r="U44" s="133">
        <f>IF(P44="","",P44+7)</f>
        <v>45903</v>
      </c>
      <c r="V44" s="133">
        <f>IF(U44="","",U44+3)</f>
        <v>45906</v>
      </c>
      <c r="W44" s="252">
        <f>V44</f>
        <v>45906</v>
      </c>
    </row>
    <row r="45" spans="1:23" s="44" customFormat="1" ht="15" customHeight="1">
      <c r="A45" s="59">
        <f>A44+1</f>
        <v>36</v>
      </c>
      <c r="B45" s="179" t="s">
        <v>162</v>
      </c>
      <c r="C45" s="171">
        <v>2526</v>
      </c>
      <c r="D45" s="180" t="s">
        <v>79</v>
      </c>
      <c r="E45" s="173">
        <f t="shared" si="17"/>
        <v>2526</v>
      </c>
      <c r="F45" s="181" t="s">
        <v>99</v>
      </c>
      <c r="G45" s="134">
        <f>IF(G44="","",G44+7)</f>
        <v>45895</v>
      </c>
      <c r="H45" s="134">
        <f t="shared" si="18"/>
        <v>45897</v>
      </c>
      <c r="I45" s="134">
        <f t="shared" si="18"/>
        <v>45899</v>
      </c>
      <c r="J45" s="134">
        <f>I45</f>
        <v>45899</v>
      </c>
      <c r="K45" s="134"/>
      <c r="L45" s="134">
        <f>IF(I45="","",I45+1)</f>
        <v>45900</v>
      </c>
      <c r="M45" s="134">
        <f t="shared" si="19"/>
        <v>45901</v>
      </c>
      <c r="N45" s="134">
        <f t="shared" si="19"/>
        <v>45902</v>
      </c>
      <c r="O45" s="134">
        <f>IF(N45="","",N45)</f>
        <v>45902</v>
      </c>
      <c r="P45" s="134">
        <f t="shared" si="20"/>
        <v>45903</v>
      </c>
      <c r="Q45" s="134">
        <f t="shared" si="20"/>
        <v>45904</v>
      </c>
      <c r="R45" s="134">
        <f>P45</f>
        <v>45903</v>
      </c>
      <c r="S45" s="134"/>
      <c r="T45" s="134">
        <f>IF(U45="","",U45-1)</f>
        <v>45909</v>
      </c>
      <c r="U45" s="134">
        <f>IF(P45="","",P45+7)</f>
        <v>45910</v>
      </c>
      <c r="V45" s="134">
        <f>IF(U45="","",U45+3)</f>
        <v>45913</v>
      </c>
      <c r="W45" s="264" t="s">
        <v>172</v>
      </c>
    </row>
    <row r="46" spans="1:23" s="44" customFormat="1" ht="15" customHeight="1">
      <c r="A46" s="59">
        <f t="shared" ref="A46:A55" si="21">A45+1</f>
        <v>37</v>
      </c>
      <c r="B46" s="179" t="s">
        <v>161</v>
      </c>
      <c r="C46" s="171">
        <v>2518</v>
      </c>
      <c r="D46" s="180" t="s">
        <v>79</v>
      </c>
      <c r="E46" s="173">
        <f t="shared" si="17"/>
        <v>2518</v>
      </c>
      <c r="F46" s="181" t="s">
        <v>88</v>
      </c>
      <c r="G46" s="134">
        <f>IF(T44="","",T44)</f>
        <v>45902</v>
      </c>
      <c r="H46" s="134">
        <f t="shared" si="18"/>
        <v>45904</v>
      </c>
      <c r="I46" s="134">
        <f t="shared" si="18"/>
        <v>45906</v>
      </c>
      <c r="J46" s="134">
        <f>I46</f>
        <v>45906</v>
      </c>
      <c r="K46" s="134"/>
      <c r="L46" s="134">
        <f>IF(I46="","",I46+1)</f>
        <v>45907</v>
      </c>
      <c r="M46" s="134">
        <f t="shared" si="19"/>
        <v>45908</v>
      </c>
      <c r="N46" s="134">
        <f t="shared" si="19"/>
        <v>45909</v>
      </c>
      <c r="O46" s="134">
        <f>IF(N46="","",N46)</f>
        <v>45909</v>
      </c>
      <c r="P46" s="134">
        <f t="shared" si="20"/>
        <v>45910</v>
      </c>
      <c r="Q46" s="134">
        <f t="shared" si="20"/>
        <v>45911</v>
      </c>
      <c r="R46" s="134"/>
      <c r="S46" s="134"/>
      <c r="T46" s="134">
        <f>IF(U46="","",U46-1)</f>
        <v>45916</v>
      </c>
      <c r="U46" s="134">
        <f>IF(P46="","",P46+7)</f>
        <v>45917</v>
      </c>
      <c r="V46" s="134">
        <f>IF(U46="","",U46+3)</f>
        <v>45920</v>
      </c>
      <c r="W46" s="253">
        <v>45920</v>
      </c>
    </row>
    <row r="47" spans="1:23" s="44" customFormat="1" ht="15" customHeight="1">
      <c r="A47" s="59">
        <f t="shared" si="21"/>
        <v>38</v>
      </c>
      <c r="B47" s="179" t="s">
        <v>162</v>
      </c>
      <c r="C47" s="171">
        <v>2527</v>
      </c>
      <c r="D47" s="180" t="s">
        <v>95</v>
      </c>
      <c r="E47" s="173">
        <f t="shared" si="17"/>
        <v>2527</v>
      </c>
      <c r="F47" s="181" t="s">
        <v>99</v>
      </c>
      <c r="G47" s="134">
        <f t="shared" ref="G47:G48" si="22">IF(T45="","",T45)</f>
        <v>45909</v>
      </c>
      <c r="H47" s="134">
        <f t="shared" ref="H47:I47" si="23">IF(G47="","",G47+2)</f>
        <v>45911</v>
      </c>
      <c r="I47" s="134">
        <f t="shared" si="23"/>
        <v>45913</v>
      </c>
      <c r="J47" s="134"/>
      <c r="K47" s="134"/>
      <c r="L47" s="134">
        <f t="shared" ref="L47:L48" si="24">IF(I47="","",I47+1)</f>
        <v>45914</v>
      </c>
      <c r="M47" s="134">
        <f t="shared" ref="M47:N47" si="25">IF(L47="","",L47+1)</f>
        <v>45915</v>
      </c>
      <c r="N47" s="134">
        <f t="shared" si="25"/>
        <v>45916</v>
      </c>
      <c r="O47" s="134">
        <f t="shared" ref="O47:O48" si="26">IF(N47="","",N47)</f>
        <v>45916</v>
      </c>
      <c r="P47" s="134">
        <f t="shared" ref="P47:Q47" si="27">IF(O47="","",O47+1)</f>
        <v>45917</v>
      </c>
      <c r="Q47" s="134">
        <f t="shared" si="27"/>
        <v>45918</v>
      </c>
      <c r="R47" s="134"/>
      <c r="S47" s="134"/>
      <c r="T47" s="134">
        <f t="shared" ref="T47:T48" si="28">IF(U47="","",U47-1)</f>
        <v>45923</v>
      </c>
      <c r="U47" s="134">
        <f t="shared" ref="U47:U48" si="29">IF(P47="","",P47+7)</f>
        <v>45924</v>
      </c>
      <c r="V47" s="134">
        <f t="shared" ref="V47:V48" si="30">IF(U47="","",U47+3)</f>
        <v>45927</v>
      </c>
      <c r="W47" s="134"/>
    </row>
    <row r="48" spans="1:23" s="44" customFormat="1" ht="15" customHeight="1">
      <c r="A48" s="55">
        <f t="shared" si="21"/>
        <v>39</v>
      </c>
      <c r="B48" s="179" t="s">
        <v>161</v>
      </c>
      <c r="C48" s="171">
        <v>2519</v>
      </c>
      <c r="D48" s="180" t="s">
        <v>96</v>
      </c>
      <c r="E48" s="173">
        <f t="shared" si="17"/>
        <v>2519</v>
      </c>
      <c r="F48" s="181" t="s">
        <v>99</v>
      </c>
      <c r="G48" s="134">
        <f t="shared" si="22"/>
        <v>45916</v>
      </c>
      <c r="H48" s="134">
        <f t="shared" ref="H48:I48" si="31">IF(G48="","",G48+2)</f>
        <v>45918</v>
      </c>
      <c r="I48" s="134">
        <f t="shared" si="31"/>
        <v>45920</v>
      </c>
      <c r="J48" s="134"/>
      <c r="K48" s="134"/>
      <c r="L48" s="134">
        <f t="shared" si="24"/>
        <v>45921</v>
      </c>
      <c r="M48" s="134">
        <f t="shared" ref="M48:N48" si="32">IF(L48="","",L48+1)</f>
        <v>45922</v>
      </c>
      <c r="N48" s="134">
        <f t="shared" si="32"/>
        <v>45923</v>
      </c>
      <c r="O48" s="134">
        <f t="shared" si="26"/>
        <v>45923</v>
      </c>
      <c r="P48" s="134">
        <f t="shared" ref="P48:Q48" si="33">IF(O48="","",O48+1)</f>
        <v>45924</v>
      </c>
      <c r="Q48" s="134">
        <f t="shared" si="33"/>
        <v>45925</v>
      </c>
      <c r="R48" s="134"/>
      <c r="S48" s="134"/>
      <c r="T48" s="134">
        <f t="shared" si="28"/>
        <v>45930</v>
      </c>
      <c r="U48" s="134">
        <f t="shared" si="29"/>
        <v>45931</v>
      </c>
      <c r="V48" s="134">
        <f t="shared" si="30"/>
        <v>45934</v>
      </c>
      <c r="W48" s="58"/>
    </row>
    <row r="49" spans="1:23" s="44" customFormat="1" ht="15" customHeight="1">
      <c r="A49" s="114">
        <f t="shared" si="21"/>
        <v>40</v>
      </c>
      <c r="B49" s="184" t="s">
        <v>162</v>
      </c>
      <c r="C49" s="185">
        <v>2528</v>
      </c>
      <c r="D49" s="186" t="s">
        <v>79</v>
      </c>
      <c r="E49" s="187">
        <f t="shared" si="17"/>
        <v>2528</v>
      </c>
      <c r="F49" s="188" t="s">
        <v>99</v>
      </c>
      <c r="G49" s="100">
        <f>IF(T47="","",T47)</f>
        <v>45923</v>
      </c>
      <c r="H49" s="100">
        <f>IF(G49="","",G49+2)</f>
        <v>45925</v>
      </c>
      <c r="I49" s="100">
        <f>IF(H49="","",H49+2)</f>
        <v>45927</v>
      </c>
      <c r="J49" s="100"/>
      <c r="K49" s="100"/>
      <c r="L49" s="100">
        <f>IF(I49="","",I49+1)</f>
        <v>45928</v>
      </c>
      <c r="M49" s="100">
        <f>IF(L49="","",L49+1)</f>
        <v>45929</v>
      </c>
      <c r="N49" s="100">
        <f>IF(M49="","",M49+1)</f>
        <v>45930</v>
      </c>
      <c r="O49" s="100">
        <f>IF(N49="","",N49)</f>
        <v>45930</v>
      </c>
      <c r="P49" s="100">
        <f>IF(O49="","",O49+1)</f>
        <v>45931</v>
      </c>
      <c r="Q49" s="100">
        <f>IF(P49="","",P49+1)</f>
        <v>45932</v>
      </c>
      <c r="R49" s="100"/>
      <c r="S49" s="100"/>
      <c r="T49" s="100">
        <f>IF(U49="","",U49-1)</f>
        <v>45937</v>
      </c>
      <c r="U49" s="100">
        <f>IF(P49="","",P49+7)</f>
        <v>45938</v>
      </c>
      <c r="V49" s="100">
        <f>IF(U49="","",U49+3)</f>
        <v>45941</v>
      </c>
      <c r="W49" s="249"/>
    </row>
    <row r="50" spans="1:23" s="44" customFormat="1" ht="15" hidden="1" customHeight="1">
      <c r="A50" s="55">
        <f t="shared" si="21"/>
        <v>41</v>
      </c>
      <c r="B50" s="179"/>
      <c r="C50" s="171"/>
      <c r="D50" s="180" t="s">
        <v>86</v>
      </c>
      <c r="E50" s="173" t="str">
        <f>IF(C50="","",C50)</f>
        <v/>
      </c>
      <c r="F50" s="181" t="s">
        <v>89</v>
      </c>
      <c r="G50" s="134"/>
      <c r="H50" s="134" t="str">
        <f>IF(G50="","",G50+2)</f>
        <v/>
      </c>
      <c r="I50" s="134" t="str">
        <f>IF(H50="","",H50+2)</f>
        <v/>
      </c>
      <c r="J50" s="134"/>
      <c r="K50" s="134"/>
      <c r="L50" s="134" t="str">
        <f>IF(I50="","",I50+1)</f>
        <v/>
      </c>
      <c r="M50" s="134" t="str">
        <f>IF(L50="","",L50+1)</f>
        <v/>
      </c>
      <c r="N50" s="134" t="str">
        <f>IF(M50="","",M50+1)</f>
        <v/>
      </c>
      <c r="O50" s="134" t="str">
        <f>IF(N50="","",N50)</f>
        <v/>
      </c>
      <c r="P50" s="134" t="str">
        <f>IF(O50="","",O50+1)</f>
        <v/>
      </c>
      <c r="Q50" s="134" t="str">
        <f>IF(P50="","",P50+1)</f>
        <v/>
      </c>
      <c r="R50" s="134"/>
      <c r="S50" s="134"/>
      <c r="T50" s="134" t="str">
        <f>IF(U50="","",U50-1)</f>
        <v/>
      </c>
      <c r="U50" s="134" t="str">
        <f>IF(P50="","",P50+7)</f>
        <v/>
      </c>
      <c r="V50" s="134" t="str">
        <f>IF(U50="","",U50+3)</f>
        <v/>
      </c>
    </row>
    <row r="51" spans="1:23" s="15" customFormat="1" ht="15" hidden="1" customHeight="1">
      <c r="A51" s="59">
        <f t="shared" si="21"/>
        <v>42</v>
      </c>
      <c r="B51" s="73"/>
      <c r="C51" s="69"/>
      <c r="D51" s="71" t="s">
        <v>97</v>
      </c>
      <c r="E51" s="70" t="str">
        <f t="shared" si="17"/>
        <v/>
      </c>
      <c r="F51" s="72" t="s">
        <v>100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</row>
    <row r="52" spans="1:23" s="15" customFormat="1" ht="15" hidden="1" customHeight="1">
      <c r="A52" s="59">
        <f t="shared" si="21"/>
        <v>43</v>
      </c>
      <c r="B52" s="73"/>
      <c r="C52" s="69"/>
      <c r="D52" s="71" t="s">
        <v>86</v>
      </c>
      <c r="E52" s="70" t="str">
        <f t="shared" si="17"/>
        <v/>
      </c>
      <c r="F52" s="72" t="s">
        <v>101</v>
      </c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</row>
    <row r="53" spans="1:23" s="15" customFormat="1" ht="15" hidden="1" customHeight="1">
      <c r="A53" s="59">
        <f t="shared" si="21"/>
        <v>44</v>
      </c>
      <c r="B53" s="73"/>
      <c r="C53" s="69"/>
      <c r="D53" s="71" t="s">
        <v>86</v>
      </c>
      <c r="E53" s="70" t="str">
        <f t="shared" si="17"/>
        <v/>
      </c>
      <c r="F53" s="72" t="s">
        <v>89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</row>
    <row r="54" spans="1:23" s="15" customFormat="1" ht="15" hidden="1" customHeight="1">
      <c r="A54" s="59">
        <f t="shared" si="21"/>
        <v>45</v>
      </c>
      <c r="B54" s="73"/>
      <c r="C54" s="69"/>
      <c r="D54" s="71" t="s">
        <v>98</v>
      </c>
      <c r="E54" s="70" t="str">
        <f t="shared" si="17"/>
        <v/>
      </c>
      <c r="F54" s="72" t="s">
        <v>89</v>
      </c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</row>
    <row r="55" spans="1:23" s="15" customFormat="1" ht="15" hidden="1" customHeight="1">
      <c r="A55" s="106">
        <f t="shared" si="21"/>
        <v>46</v>
      </c>
      <c r="B55" s="101"/>
      <c r="C55" s="102"/>
      <c r="D55" s="107" t="s">
        <v>86</v>
      </c>
      <c r="E55" s="108" t="str">
        <f t="shared" si="17"/>
        <v/>
      </c>
      <c r="F55" s="105" t="s">
        <v>89</v>
      </c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</row>
    <row r="56" spans="1:23" ht="15" customHeight="1">
      <c r="A56" s="15" t="s">
        <v>66</v>
      </c>
    </row>
    <row r="57" spans="1:23" ht="15" customHeight="1">
      <c r="A57" s="37"/>
    </row>
    <row r="58" spans="1:23" ht="15" customHeight="1">
      <c r="A58" s="37"/>
    </row>
    <row r="59" spans="1:23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3" ht="15" customHeight="1">
      <c r="B60" s="1" t="s">
        <v>32</v>
      </c>
      <c r="C60" s="5" t="s">
        <v>76</v>
      </c>
      <c r="D60" s="5"/>
      <c r="E60" s="5"/>
      <c r="F60" s="5"/>
    </row>
    <row r="61" spans="1:23" ht="15" customHeight="1">
      <c r="B61" s="1" t="s">
        <v>33</v>
      </c>
      <c r="C61" s="44" t="s">
        <v>74</v>
      </c>
      <c r="D61" s="44"/>
      <c r="E61" s="44"/>
      <c r="F61" s="44"/>
    </row>
    <row r="62" spans="1:23" ht="15" customHeight="1">
      <c r="B62" s="1" t="s">
        <v>64</v>
      </c>
      <c r="C62" s="18"/>
      <c r="D62" s="18"/>
      <c r="E62" s="18"/>
      <c r="F62" s="18"/>
    </row>
    <row r="63" spans="1:23" ht="15" customHeight="1">
      <c r="B63" s="5" t="s">
        <v>34</v>
      </c>
      <c r="C63" s="19" t="s">
        <v>35</v>
      </c>
      <c r="D63" s="19"/>
      <c r="E63" s="19"/>
      <c r="F63" s="19"/>
    </row>
    <row r="64" spans="1:23" ht="15" customHeight="1">
      <c r="B64" s="5" t="s">
        <v>36</v>
      </c>
      <c r="C64" s="15" t="s">
        <v>77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281" t="s">
        <v>40</v>
      </c>
      <c r="C68" s="281"/>
      <c r="D68" s="281" t="s">
        <v>39</v>
      </c>
      <c r="E68" s="281"/>
      <c r="F68" s="281"/>
      <c r="G68" s="281"/>
      <c r="H68" s="308" t="s">
        <v>69</v>
      </c>
      <c r="I68" s="308"/>
      <c r="J68" s="126"/>
      <c r="K68" s="126"/>
      <c r="L68" s="308" t="s">
        <v>72</v>
      </c>
      <c r="M68" s="281"/>
      <c r="N68" s="281" t="s">
        <v>41</v>
      </c>
      <c r="O68" s="281"/>
      <c r="P68" s="281" t="s">
        <v>12</v>
      </c>
      <c r="Q68" s="281"/>
      <c r="T68" s="13"/>
    </row>
    <row r="69" spans="2:21" ht="15.75" customHeight="1">
      <c r="B69" s="275" t="s">
        <v>0</v>
      </c>
      <c r="C69" s="275"/>
      <c r="D69" s="275" t="s">
        <v>2</v>
      </c>
      <c r="E69" s="275"/>
      <c r="F69" s="275"/>
      <c r="G69" s="275"/>
      <c r="H69" s="309" t="s">
        <v>68</v>
      </c>
      <c r="I69" s="309"/>
      <c r="J69" s="125"/>
      <c r="K69" s="125"/>
      <c r="L69" s="309" t="s">
        <v>68</v>
      </c>
      <c r="M69" s="275"/>
      <c r="N69" s="311" t="s">
        <v>42</v>
      </c>
      <c r="O69" s="311"/>
      <c r="P69" s="275" t="s">
        <v>65</v>
      </c>
      <c r="Q69" s="275"/>
      <c r="T69" s="13"/>
    </row>
    <row r="70" spans="2:21" ht="15.75" customHeight="1">
      <c r="B70" s="307" t="s">
        <v>43</v>
      </c>
      <c r="C70" s="307"/>
      <c r="D70" s="276" t="s">
        <v>60</v>
      </c>
      <c r="E70" s="276"/>
      <c r="F70" s="276"/>
      <c r="G70" s="276"/>
      <c r="H70" s="307" t="s">
        <v>70</v>
      </c>
      <c r="I70" s="307"/>
      <c r="J70" s="124"/>
      <c r="K70" s="124"/>
      <c r="L70" s="307" t="s">
        <v>75</v>
      </c>
      <c r="M70" s="307"/>
      <c r="N70" s="307" t="s">
        <v>71</v>
      </c>
      <c r="O70" s="307"/>
      <c r="P70" s="307" t="s">
        <v>44</v>
      </c>
      <c r="Q70" s="307"/>
      <c r="T70" s="13"/>
    </row>
    <row r="72" spans="2:21" ht="15.75" customHeight="1">
      <c r="B72" s="306" t="s">
        <v>11</v>
      </c>
      <c r="C72" s="306"/>
      <c r="D72" s="281" t="s">
        <v>18</v>
      </c>
      <c r="E72" s="281"/>
      <c r="F72" s="281"/>
      <c r="G72" s="281"/>
      <c r="H72" s="281" t="s">
        <v>19</v>
      </c>
      <c r="I72" s="281"/>
      <c r="J72" s="126"/>
      <c r="K72" s="126"/>
      <c r="L72" s="281" t="s">
        <v>26</v>
      </c>
      <c r="M72" s="281"/>
      <c r="N72" s="281" t="s">
        <v>45</v>
      </c>
      <c r="O72" s="281"/>
      <c r="P72" s="306" t="s">
        <v>61</v>
      </c>
      <c r="Q72" s="306"/>
      <c r="R72" s="13"/>
      <c r="S72" s="13"/>
      <c r="T72" s="312"/>
      <c r="U72" s="312"/>
    </row>
    <row r="73" spans="2:21" ht="15.75" customHeight="1">
      <c r="B73" s="310" t="s">
        <v>49</v>
      </c>
      <c r="C73" s="310"/>
      <c r="D73" s="275" t="s">
        <v>46</v>
      </c>
      <c r="E73" s="275"/>
      <c r="F73" s="275"/>
      <c r="G73" s="275"/>
      <c r="H73" s="275" t="s">
        <v>47</v>
      </c>
      <c r="I73" s="275"/>
      <c r="J73" s="125"/>
      <c r="K73" s="125"/>
      <c r="L73" s="275" t="s">
        <v>48</v>
      </c>
      <c r="M73" s="275"/>
      <c r="N73" s="275" t="s">
        <v>46</v>
      </c>
      <c r="O73" s="275"/>
      <c r="P73" s="312" t="s">
        <v>62</v>
      </c>
      <c r="Q73" s="312"/>
      <c r="R73" s="13"/>
      <c r="S73" s="13"/>
      <c r="T73" s="312"/>
      <c r="U73" s="312"/>
    </row>
    <row r="74" spans="2:21" ht="15.75" customHeight="1">
      <c r="B74" s="307" t="s">
        <v>53</v>
      </c>
      <c r="C74" s="307"/>
      <c r="D74" s="307" t="s">
        <v>73</v>
      </c>
      <c r="E74" s="307"/>
      <c r="F74" s="307"/>
      <c r="G74" s="307"/>
      <c r="H74" s="307" t="s">
        <v>50</v>
      </c>
      <c r="I74" s="307"/>
      <c r="J74" s="124"/>
      <c r="K74" s="124"/>
      <c r="L74" s="307" t="s">
        <v>51</v>
      </c>
      <c r="M74" s="307"/>
      <c r="N74" s="307" t="s">
        <v>52</v>
      </c>
      <c r="O74" s="307"/>
      <c r="P74" s="307" t="s">
        <v>63</v>
      </c>
      <c r="Q74" s="307"/>
      <c r="R74" s="13"/>
      <c r="S74" s="13"/>
      <c r="T74" s="312"/>
      <c r="U74" s="312"/>
    </row>
  </sheetData>
  <mergeCells count="57">
    <mergeCell ref="T74:U74"/>
    <mergeCell ref="T73:U73"/>
    <mergeCell ref="T72:U72"/>
    <mergeCell ref="N74:O74"/>
    <mergeCell ref="N73:O73"/>
    <mergeCell ref="N72:O72"/>
    <mergeCell ref="P74:Q74"/>
    <mergeCell ref="P73:Q73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69:C69"/>
    <mergeCell ref="D69:G69"/>
    <mergeCell ref="D70:G70"/>
    <mergeCell ref="G2:J3"/>
    <mergeCell ref="M2:O3"/>
    <mergeCell ref="G4:J4"/>
    <mergeCell ref="B68:C68"/>
    <mergeCell ref="D68:G68"/>
  </mergeCells>
  <phoneticPr fontId="17"/>
  <printOptions horizontalCentered="1"/>
  <pageMargins left="0.39370078740157483" right="0.39370078740157483" top="0.39370078740157483" bottom="0.39370078740157483" header="0" footer="0"/>
  <pageSetup paperSize="9" scale="48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="70" zoomScaleNormal="70" zoomScaleSheetLayoutView="70" workbookViewId="0">
      <selection activeCell="G20" sqref="G20"/>
    </sheetView>
  </sheetViews>
  <sheetFormatPr defaultColWidth="13.90625" defaultRowHeight="15.75" customHeight="1"/>
  <cols>
    <col min="1" max="1" width="7.6328125" style="21" customWidth="1"/>
    <col min="2" max="2" width="20.6328125" style="21" customWidth="1"/>
    <col min="3" max="3" width="3" style="21" bestFit="1" customWidth="1"/>
    <col min="4" max="4" width="5.6328125" style="21" bestFit="1" customWidth="1"/>
    <col min="5" max="5" width="3.453125" style="21" bestFit="1" customWidth="1"/>
    <col min="6" max="6" width="5.6328125" style="21" bestFit="1" customWidth="1"/>
    <col min="7" max="16" width="15.6328125" style="21" customWidth="1"/>
    <col min="17" max="17" width="15.90625" style="21" customWidth="1"/>
    <col min="18" max="20" width="15.6328125" style="21" customWidth="1"/>
    <col min="21" max="16384" width="13.90625" style="21"/>
  </cols>
  <sheetData>
    <row r="1" spans="1:23" ht="15.75" customHeight="1">
      <c r="H1" s="30"/>
      <c r="I1" s="163"/>
      <c r="J1" s="163"/>
      <c r="K1" s="163"/>
      <c r="L1" s="163"/>
      <c r="M1" s="30"/>
      <c r="N1" s="85"/>
      <c r="O1" s="85"/>
      <c r="P1" s="85"/>
      <c r="Q1" s="85"/>
      <c r="R1" s="85"/>
    </row>
    <row r="2" spans="1:23" ht="15.75" customHeight="1">
      <c r="C2" s="316" t="str">
        <f>'1) 日本 - 中国'!G2</f>
        <v>上海民生輪船有限公司</v>
      </c>
      <c r="D2" s="316"/>
      <c r="E2" s="316"/>
      <c r="F2" s="316"/>
      <c r="G2" s="316"/>
      <c r="H2" s="316"/>
      <c r="I2" s="163"/>
      <c r="J2" s="318" t="str">
        <f>'1) 日本 - 中国'!M2</f>
        <v>2025年9月スケジュール</v>
      </c>
      <c r="K2" s="318"/>
      <c r="L2" s="318"/>
      <c r="M2" s="29"/>
      <c r="N2" s="85"/>
      <c r="O2" s="85"/>
      <c r="P2" s="85"/>
      <c r="Q2" s="85"/>
      <c r="R2" s="85"/>
    </row>
    <row r="3" spans="1:23" ht="15.75" customHeight="1">
      <c r="C3" s="316"/>
      <c r="D3" s="316"/>
      <c r="E3" s="316"/>
      <c r="F3" s="316"/>
      <c r="G3" s="316"/>
      <c r="H3" s="316"/>
      <c r="I3" s="163"/>
      <c r="J3" s="318"/>
      <c r="K3" s="318"/>
      <c r="L3" s="318"/>
      <c r="M3" s="27" t="s">
        <v>3</v>
      </c>
      <c r="N3" s="162">
        <f>'1) 日本 - 中国'!U3</f>
        <v>45889</v>
      </c>
      <c r="O3" s="75"/>
      <c r="P3" s="75"/>
      <c r="S3" s="27"/>
    </row>
    <row r="4" spans="1:23" ht="15.75" customHeight="1">
      <c r="C4" s="26"/>
      <c r="D4" s="317" t="str">
        <f>'1) 日本 - 中国'!G4</f>
        <v>SHANGHAI MINSHENG SHIPPING CO.,LTD.</v>
      </c>
      <c r="E4" s="317"/>
      <c r="F4" s="317"/>
      <c r="G4" s="317"/>
      <c r="H4" s="317"/>
      <c r="I4" s="317"/>
      <c r="J4" s="29" t="s">
        <v>150</v>
      </c>
      <c r="K4" s="76"/>
      <c r="L4" s="76"/>
      <c r="M4" s="161" t="s">
        <v>5</v>
      </c>
      <c r="N4" s="96" t="str">
        <f>'1) 日本 - 中国'!U4</f>
        <v>No.573</v>
      </c>
      <c r="O4" s="75"/>
      <c r="P4" s="75"/>
      <c r="S4" s="161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151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60"/>
      <c r="M6" s="24"/>
      <c r="N6" s="24"/>
    </row>
    <row r="7" spans="1:23" ht="15" customHeight="1">
      <c r="A7" s="96" t="s">
        <v>148</v>
      </c>
      <c r="B7" s="96" t="s">
        <v>147</v>
      </c>
    </row>
    <row r="8" spans="1:23" ht="15" customHeight="1">
      <c r="A8" s="313" t="s">
        <v>6</v>
      </c>
      <c r="B8" s="314" t="s">
        <v>7</v>
      </c>
      <c r="C8" s="314" t="s">
        <v>8</v>
      </c>
      <c r="D8" s="319"/>
      <c r="E8" s="319"/>
      <c r="F8" s="320"/>
      <c r="G8" s="159" t="s">
        <v>9</v>
      </c>
      <c r="H8" s="159"/>
      <c r="I8" s="159" t="s">
        <v>57</v>
      </c>
      <c r="J8" s="159" t="s">
        <v>56</v>
      </c>
      <c r="K8" s="159" t="s">
        <v>55</v>
      </c>
      <c r="L8" s="159"/>
      <c r="M8" s="159" t="s">
        <v>9</v>
      </c>
    </row>
    <row r="9" spans="1:23" ht="15" customHeight="1">
      <c r="A9" s="313"/>
      <c r="B9" s="315"/>
      <c r="C9" s="315" t="s">
        <v>80</v>
      </c>
      <c r="D9" s="323"/>
      <c r="E9" s="321" t="s">
        <v>81</v>
      </c>
      <c r="F9" s="322"/>
      <c r="G9" s="157" t="s">
        <v>15</v>
      </c>
      <c r="H9" s="158"/>
      <c r="I9" s="157" t="s">
        <v>17</v>
      </c>
      <c r="J9" s="157" t="s">
        <v>54</v>
      </c>
      <c r="K9" s="157" t="s">
        <v>28</v>
      </c>
      <c r="L9" s="157"/>
      <c r="M9" s="157" t="s">
        <v>15</v>
      </c>
    </row>
    <row r="10" spans="1:23" s="31" customFormat="1" ht="15" customHeight="1">
      <c r="A10" s="77">
        <f>17</f>
        <v>17</v>
      </c>
      <c r="B10" s="156" t="s">
        <v>146</v>
      </c>
      <c r="C10" s="147" t="s">
        <v>143</v>
      </c>
      <c r="D10" s="155">
        <v>657</v>
      </c>
      <c r="E10" s="145" t="s">
        <v>142</v>
      </c>
      <c r="F10" s="154">
        <f>IF(D10="","",D10)</f>
        <v>657</v>
      </c>
      <c r="G10" s="133">
        <v>45771</v>
      </c>
      <c r="H10" s="166"/>
      <c r="I10" s="133">
        <f>IF(G10="","",G10+2)</f>
        <v>45773</v>
      </c>
      <c r="J10" s="133">
        <f t="shared" ref="J10:K12" si="0">IF(I10="","",I10+1)</f>
        <v>45774</v>
      </c>
      <c r="K10" s="133">
        <f t="shared" si="0"/>
        <v>45775</v>
      </c>
      <c r="L10" s="133"/>
      <c r="M10" s="133">
        <f>IF(K10="","",K10+3)</f>
        <v>45778</v>
      </c>
    </row>
    <row r="11" spans="1:23" s="31" customFormat="1" ht="15" customHeight="1">
      <c r="A11" s="53">
        <f>A10+1</f>
        <v>18</v>
      </c>
      <c r="B11" s="153" t="s">
        <v>145</v>
      </c>
      <c r="C11" s="152" t="s">
        <v>143</v>
      </c>
      <c r="D11" s="151">
        <v>658</v>
      </c>
      <c r="E11" s="150" t="s">
        <v>142</v>
      </c>
      <c r="F11" s="149">
        <f t="shared" ref="F11:F15" si="1">IF(D11="","",D11)</f>
        <v>658</v>
      </c>
      <c r="G11" s="135">
        <f>IF(M10="","",M10)</f>
        <v>45778</v>
      </c>
      <c r="H11" s="135"/>
      <c r="I11" s="135">
        <f>IF(G11="","",G11+2)</f>
        <v>45780</v>
      </c>
      <c r="J11" s="135">
        <f t="shared" si="0"/>
        <v>45781</v>
      </c>
      <c r="K11" s="135">
        <f t="shared" si="0"/>
        <v>45782</v>
      </c>
      <c r="L11" s="135"/>
      <c r="M11" s="135">
        <f>IF(K11="","",K11+3)</f>
        <v>45785</v>
      </c>
      <c r="R11" s="7" t="str">
        <f>IF(Z10="","",Z10)</f>
        <v/>
      </c>
    </row>
    <row r="12" spans="1:23" s="31" customFormat="1" ht="15" customHeight="1">
      <c r="A12" s="6">
        <f>A11+1</f>
        <v>19</v>
      </c>
      <c r="B12" s="148" t="s">
        <v>144</v>
      </c>
      <c r="C12" s="147" t="s">
        <v>143</v>
      </c>
      <c r="D12" s="146">
        <v>659</v>
      </c>
      <c r="E12" s="145" t="s">
        <v>142</v>
      </c>
      <c r="F12" s="144">
        <f t="shared" si="1"/>
        <v>659</v>
      </c>
      <c r="G12" s="134">
        <f>IF(M11="","",M11)</f>
        <v>45785</v>
      </c>
      <c r="H12" s="134"/>
      <c r="I12" s="134">
        <f>IF(G12="","",G12+2)</f>
        <v>45787</v>
      </c>
      <c r="J12" s="134">
        <f t="shared" si="0"/>
        <v>45788</v>
      </c>
      <c r="K12" s="134">
        <f t="shared" si="0"/>
        <v>45789</v>
      </c>
      <c r="L12" s="134"/>
      <c r="M12" s="134">
        <f>IF(K12="","",K12+3)</f>
        <v>45792</v>
      </c>
    </row>
    <row r="13" spans="1:23" s="31" customFormat="1" ht="15" customHeight="1">
      <c r="A13" s="53">
        <f>A12+1</f>
        <v>20</v>
      </c>
      <c r="B13" s="153" t="s">
        <v>144</v>
      </c>
      <c r="C13" s="152" t="s">
        <v>143</v>
      </c>
      <c r="D13" s="151">
        <v>660</v>
      </c>
      <c r="E13" s="150" t="s">
        <v>142</v>
      </c>
      <c r="F13" s="149">
        <f t="shared" si="1"/>
        <v>660</v>
      </c>
      <c r="G13" s="135">
        <f t="shared" ref="G13:G15" si="2">IF(M12="","",M12)</f>
        <v>45792</v>
      </c>
      <c r="H13" s="135"/>
      <c r="I13" s="135">
        <f t="shared" ref="I13:I15" si="3">IF(G13="","",G13+2)</f>
        <v>45794</v>
      </c>
      <c r="J13" s="135">
        <f t="shared" ref="J13:K13" si="4">IF(I13="","",I13+1)</f>
        <v>45795</v>
      </c>
      <c r="K13" s="135">
        <f t="shared" si="4"/>
        <v>45796</v>
      </c>
      <c r="L13" s="135"/>
      <c r="M13" s="135">
        <f t="shared" ref="M13:M15" si="5">IF(K13="","",K13+3)</f>
        <v>45799</v>
      </c>
    </row>
    <row r="14" spans="1:23" s="137" customFormat="1" ht="15" customHeight="1">
      <c r="A14" s="6">
        <f>A13+1</f>
        <v>21</v>
      </c>
      <c r="B14" s="148" t="s">
        <v>144</v>
      </c>
      <c r="C14" s="147" t="s">
        <v>143</v>
      </c>
      <c r="D14" s="146">
        <v>661</v>
      </c>
      <c r="E14" s="145" t="s">
        <v>142</v>
      </c>
      <c r="F14" s="144">
        <f t="shared" si="1"/>
        <v>661</v>
      </c>
      <c r="G14" s="134">
        <f t="shared" si="2"/>
        <v>45799</v>
      </c>
      <c r="H14" s="134"/>
      <c r="I14" s="134">
        <f t="shared" si="3"/>
        <v>45801</v>
      </c>
      <c r="J14" s="134">
        <f t="shared" ref="J14:K14" si="6">IF(I14="","",I14+1)</f>
        <v>45802</v>
      </c>
      <c r="K14" s="134">
        <f t="shared" si="6"/>
        <v>45803</v>
      </c>
      <c r="L14" s="134"/>
      <c r="M14" s="134">
        <f t="shared" si="5"/>
        <v>45806</v>
      </c>
    </row>
    <row r="15" spans="1:23" s="137" customFormat="1" ht="15" customHeight="1">
      <c r="A15" s="78">
        <f>A14+1</f>
        <v>22</v>
      </c>
      <c r="B15" s="143" t="s">
        <v>144</v>
      </c>
      <c r="C15" s="142" t="s">
        <v>143</v>
      </c>
      <c r="D15" s="141">
        <v>662</v>
      </c>
      <c r="E15" s="140" t="s">
        <v>142</v>
      </c>
      <c r="F15" s="139">
        <f t="shared" si="1"/>
        <v>662</v>
      </c>
      <c r="G15" s="167">
        <f t="shared" si="2"/>
        <v>45806</v>
      </c>
      <c r="H15" s="167"/>
      <c r="I15" s="167">
        <f t="shared" si="3"/>
        <v>45808</v>
      </c>
      <c r="J15" s="167">
        <f t="shared" ref="J15:K15" si="7">IF(I15="","",I15+1)</f>
        <v>45809</v>
      </c>
      <c r="K15" s="167">
        <f t="shared" si="7"/>
        <v>45810</v>
      </c>
      <c r="L15" s="167"/>
      <c r="M15" s="167">
        <f t="shared" si="5"/>
        <v>45813</v>
      </c>
    </row>
    <row r="16" spans="1:23" ht="15" customHeight="1">
      <c r="A16" s="15" t="s">
        <v>67</v>
      </c>
      <c r="B16" s="38"/>
      <c r="C16" s="138"/>
      <c r="D16" s="138"/>
      <c r="E16" s="138"/>
      <c r="F16" s="138"/>
      <c r="G16" s="7"/>
      <c r="H16" s="8"/>
      <c r="I16" s="7"/>
      <c r="J16" s="7"/>
      <c r="K16" s="7"/>
      <c r="L16" s="7"/>
      <c r="M16" s="7"/>
      <c r="N16" s="8"/>
      <c r="O16" s="7"/>
    </row>
    <row r="17" s="136" customFormat="1" ht="15" customHeight="1"/>
    <row r="18" s="136" customFormat="1" ht="15" customHeight="1"/>
    <row r="19" s="136" customFormat="1" ht="15" customHeight="1"/>
    <row r="20" s="136" customFormat="1" ht="15" customHeight="1"/>
    <row r="21" s="136" customFormat="1" ht="15" customHeight="1"/>
    <row r="22" s="136" customFormat="1" ht="15" customHeight="1"/>
    <row r="23" s="136" customFormat="1" ht="15" customHeight="1"/>
    <row r="24" s="136" customFormat="1" ht="15" customHeight="1"/>
    <row r="25" s="136" customFormat="1" ht="15" customHeight="1"/>
    <row r="26" s="136" customFormat="1" ht="15" customHeight="1"/>
    <row r="27" s="136" customFormat="1" ht="15" customHeight="1"/>
    <row r="28" s="136" customFormat="1" ht="15" customHeight="1"/>
    <row r="29" s="136" customFormat="1" ht="15" customHeight="1"/>
    <row r="30" s="136" customFormat="1" ht="15" customHeight="1"/>
    <row r="31" s="136" customFormat="1" ht="15" customHeight="1"/>
    <row r="32" s="136" customFormat="1" ht="15" customHeight="1"/>
    <row r="33" spans="2:19" s="136" customFormat="1" ht="15" customHeight="1"/>
    <row r="34" spans="2:19" ht="15.75" customHeight="1">
      <c r="B34" s="137"/>
      <c r="Q34" s="136"/>
      <c r="R34" s="136"/>
    </row>
    <row r="35" spans="2:19" ht="15.75" customHeight="1">
      <c r="Q35" s="136"/>
      <c r="R35" s="136"/>
    </row>
    <row r="36" spans="2:19" ht="15.75" customHeight="1">
      <c r="B36" s="12"/>
      <c r="C36" s="12"/>
      <c r="D36" s="12"/>
      <c r="E36" s="12"/>
      <c r="F36" s="12"/>
      <c r="G36" s="12"/>
      <c r="H36" s="13"/>
      <c r="I36" s="165"/>
      <c r="J36" s="12"/>
      <c r="K36" s="12"/>
      <c r="L36" s="165"/>
      <c r="M36" s="12"/>
      <c r="N36" s="12"/>
      <c r="O36" s="12"/>
      <c r="P36" s="12"/>
      <c r="Q36" s="12"/>
      <c r="R36" s="136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165"/>
      <c r="J37" s="12"/>
      <c r="K37" s="12"/>
      <c r="L37" s="165"/>
      <c r="M37" s="12"/>
      <c r="N37" s="12"/>
      <c r="O37" s="12"/>
      <c r="P37" s="12"/>
      <c r="Q37" s="12"/>
      <c r="R37" s="136"/>
      <c r="S37" s="22"/>
    </row>
    <row r="38" spans="2:19" ht="15.75" customHeight="1">
      <c r="B38" s="13"/>
      <c r="C38" s="13"/>
      <c r="D38" s="13"/>
      <c r="E38" s="13"/>
      <c r="F38" s="13"/>
      <c r="G38" s="164"/>
      <c r="H38" s="164"/>
      <c r="I38" s="13"/>
      <c r="J38" s="13"/>
      <c r="K38" s="13"/>
      <c r="L38" s="13"/>
      <c r="M38" s="13"/>
      <c r="N38" s="13"/>
      <c r="O38" s="13"/>
      <c r="P38" s="13"/>
      <c r="Q38" s="13"/>
      <c r="R38" s="136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6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36"/>
      <c r="R43" s="136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topLeftCell="A9" zoomScale="70" zoomScaleNormal="70" zoomScaleSheetLayoutView="70" workbookViewId="0">
      <selection activeCell="G18" sqref="G18"/>
    </sheetView>
  </sheetViews>
  <sheetFormatPr defaultColWidth="7.6328125" defaultRowHeight="15.75" customHeight="1" outlineLevelCol="1"/>
  <cols>
    <col min="1" max="3" width="15.90625" style="21" customWidth="1"/>
    <col min="4" max="4" width="2.36328125" style="21" customWidth="1"/>
    <col min="5" max="5" width="15.90625" style="21" customWidth="1"/>
    <col min="6" max="6" width="2.36328125" style="21" customWidth="1"/>
    <col min="7" max="7" width="8.90625" style="21" customWidth="1"/>
    <col min="8" max="8" width="17.453125" style="21" bestFit="1" customWidth="1"/>
    <col min="9" max="9" width="6.90625" style="21" customWidth="1"/>
    <col min="10" max="10" width="3.36328125" style="21" customWidth="1"/>
    <col min="11" max="11" width="6.90625" style="21" customWidth="1"/>
    <col min="12" max="12" width="3.36328125" style="21" customWidth="1"/>
    <col min="13" max="13" width="13.90625" style="21" hidden="1" customWidth="1" outlineLevel="1"/>
    <col min="14" max="14" width="13.90625" style="21" customWidth="1" collapsed="1"/>
    <col min="15" max="15" width="13.90625" style="21" hidden="1" customWidth="1" outlineLevel="1"/>
    <col min="16" max="16" width="2.36328125" style="21" customWidth="1" collapsed="1"/>
    <col min="17" max="17" width="13.90625" style="21" hidden="1" customWidth="1" outlineLevel="1"/>
    <col min="18" max="18" width="13.90625" style="21" customWidth="1" collapsed="1"/>
    <col min="19" max="22" width="13.90625" style="21" customWidth="1"/>
    <col min="23" max="24" width="13.90625" style="21" hidden="1" customWidth="1" outlineLevel="1"/>
    <col min="25" max="25" width="2.36328125" style="21" customWidth="1" collapsed="1"/>
    <col min="26" max="26" width="13.90625" style="21" hidden="1" customWidth="1" outlineLevel="1"/>
    <col min="27" max="27" width="13.90625" style="21" customWidth="1" collapsed="1"/>
    <col min="28" max="38" width="13.90625" style="21" customWidth="1"/>
    <col min="39" max="16384" width="7.6328125" style="21"/>
  </cols>
  <sheetData>
    <row r="1" spans="1:27" ht="15.75" customHeight="1">
      <c r="C1" s="83"/>
      <c r="D1" s="83"/>
      <c r="E1" s="83"/>
      <c r="F1" s="83"/>
      <c r="G1" s="325" t="s">
        <v>102</v>
      </c>
      <c r="H1" s="325"/>
      <c r="I1" s="325"/>
      <c r="J1" s="325"/>
      <c r="K1" s="325"/>
      <c r="L1" s="325"/>
      <c r="M1" s="325"/>
      <c r="N1" s="30"/>
      <c r="O1" s="84"/>
      <c r="P1" s="84"/>
      <c r="Q1" s="85"/>
      <c r="R1" s="326" t="str">
        <f>'1) 日本 - 中国'!M2</f>
        <v>2025年9月スケジュール</v>
      </c>
      <c r="S1" s="326"/>
      <c r="T1" s="326"/>
      <c r="U1" s="85"/>
      <c r="V1" s="85"/>
      <c r="W1" s="85"/>
      <c r="X1" s="85"/>
      <c r="Y1" s="85"/>
      <c r="AA1" s="87"/>
    </row>
    <row r="2" spans="1:27" ht="15.75" customHeight="1">
      <c r="C2" s="83"/>
      <c r="D2" s="83"/>
      <c r="E2" s="83"/>
      <c r="F2" s="83"/>
      <c r="G2" s="325"/>
      <c r="H2" s="325"/>
      <c r="I2" s="325"/>
      <c r="J2" s="325"/>
      <c r="K2" s="325"/>
      <c r="L2" s="325"/>
      <c r="M2" s="325"/>
      <c r="N2" s="28"/>
      <c r="O2" s="84"/>
      <c r="P2" s="84"/>
      <c r="Q2" s="85"/>
      <c r="R2" s="326"/>
      <c r="S2" s="326"/>
      <c r="T2" s="326"/>
      <c r="U2" s="85"/>
      <c r="V2" s="85"/>
      <c r="W2" s="85"/>
      <c r="X2" s="85"/>
      <c r="Y2" s="85"/>
      <c r="AA2" s="87"/>
    </row>
    <row r="3" spans="1:27" ht="15.75" customHeight="1">
      <c r="C3" s="83"/>
      <c r="D3" s="83"/>
      <c r="E3" s="83"/>
      <c r="F3" s="83"/>
      <c r="G3" s="325"/>
      <c r="H3" s="325"/>
      <c r="I3" s="325"/>
      <c r="J3" s="325"/>
      <c r="K3" s="325"/>
      <c r="L3" s="325"/>
      <c r="M3" s="325"/>
      <c r="N3" s="28"/>
      <c r="O3" s="84"/>
      <c r="P3" s="84"/>
      <c r="Q3" s="84"/>
      <c r="R3" s="29"/>
      <c r="S3" s="74" t="s">
        <v>1</v>
      </c>
      <c r="T3" s="75" t="s">
        <v>2</v>
      </c>
      <c r="U3" s="75"/>
      <c r="V3" s="27" t="str">
        <f>'1) 日本 - 中国'!T3</f>
        <v>Update：</v>
      </c>
      <c r="Z3" s="27"/>
      <c r="AA3" s="127">
        <f>'1) 日本 - 中国'!U3</f>
        <v>45889</v>
      </c>
    </row>
    <row r="4" spans="1:27" ht="15.75" customHeight="1">
      <c r="C4" s="88"/>
      <c r="D4" s="88"/>
      <c r="E4" s="88"/>
      <c r="F4" s="88"/>
      <c r="G4" s="327" t="s">
        <v>103</v>
      </c>
      <c r="H4" s="327"/>
      <c r="I4" s="327"/>
      <c r="J4" s="327"/>
      <c r="K4" s="327"/>
      <c r="L4" s="327"/>
      <c r="M4" s="327"/>
      <c r="N4" s="327"/>
      <c r="O4" s="76"/>
      <c r="P4" s="76"/>
      <c r="Q4" s="76"/>
      <c r="R4" s="76"/>
      <c r="S4" s="76"/>
      <c r="T4" s="75" t="s">
        <v>4</v>
      </c>
      <c r="U4" s="75"/>
      <c r="V4" s="89" t="str">
        <f>'1) 日本 - 中国'!T4</f>
        <v>Version：</v>
      </c>
      <c r="Z4" s="89"/>
      <c r="AA4" s="90" t="str">
        <f>'1) 日本 - 中国'!U4</f>
        <v>No.573</v>
      </c>
    </row>
    <row r="5" spans="1:27" ht="15.75" customHeight="1" thickBot="1">
      <c r="A5" s="91"/>
      <c r="B5" s="91"/>
      <c r="C5" s="91"/>
      <c r="D5" s="91"/>
      <c r="E5" s="91"/>
      <c r="F5" s="91"/>
      <c r="G5" s="91"/>
      <c r="H5" s="91"/>
      <c r="I5" s="92"/>
      <c r="J5" s="92"/>
      <c r="K5" s="92"/>
      <c r="L5" s="92"/>
      <c r="M5" s="91"/>
      <c r="N5" s="92"/>
      <c r="O5" s="92"/>
      <c r="P5" s="92"/>
      <c r="Q5" s="92"/>
      <c r="R5" s="92"/>
      <c r="S5" s="92"/>
      <c r="T5" s="92"/>
      <c r="U5" s="93"/>
      <c r="V5" s="93"/>
      <c r="W5" s="91"/>
      <c r="X5" s="91"/>
      <c r="Y5" s="91"/>
      <c r="Z5" s="91"/>
      <c r="AA5" s="91"/>
    </row>
    <row r="6" spans="1:27" ht="15" customHeight="1">
      <c r="M6" s="26"/>
      <c r="R6" s="95"/>
    </row>
    <row r="7" spans="1:27" ht="15" customHeight="1">
      <c r="A7" s="130" t="s">
        <v>130</v>
      </c>
      <c r="G7" s="130" t="s">
        <v>125</v>
      </c>
      <c r="H7" s="96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304" t="s">
        <v>6</v>
      </c>
      <c r="H8" s="283" t="s">
        <v>7</v>
      </c>
      <c r="I8" s="283" t="s">
        <v>8</v>
      </c>
      <c r="J8" s="289"/>
      <c r="K8" s="289"/>
      <c r="L8" s="290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119</v>
      </c>
      <c r="D9" s="34"/>
      <c r="E9" s="34" t="s">
        <v>136</v>
      </c>
      <c r="F9" s="34"/>
      <c r="G9" s="304"/>
      <c r="H9" s="284"/>
      <c r="I9" s="284" t="s">
        <v>80</v>
      </c>
      <c r="J9" s="328"/>
      <c r="K9" s="291" t="s">
        <v>81</v>
      </c>
      <c r="L9" s="293"/>
      <c r="M9" s="43"/>
      <c r="N9" s="34" t="s">
        <v>138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31" customFormat="1" ht="15" customHeight="1">
      <c r="A10" s="133">
        <f>IF(B10="","",B10-1)</f>
        <v>45885</v>
      </c>
      <c r="B10" s="133">
        <f t="shared" ref="B10" si="0">IF(C10="","",C10-1)</f>
        <v>45886</v>
      </c>
      <c r="C10" s="133">
        <f t="shared" ref="C10:C16" si="1">IF(E10="","",E10-3)</f>
        <v>45887</v>
      </c>
      <c r="D10" s="133"/>
      <c r="E10" s="133">
        <f t="shared" ref="E10:E16" si="2">IF(N10="","",N10-5)</f>
        <v>45890</v>
      </c>
      <c r="F10" s="133"/>
      <c r="G10" s="59">
        <f>IF('1) 日本 - 中国'!A10="","", '1) 日本 - 中国'!A10)</f>
        <v>35</v>
      </c>
      <c r="H10" s="192" t="str">
        <f>IF('1) 日本 - 中国'!B10="","", '1) 日本 - 中国'!B10)</f>
        <v>ATLANTIC BRIDGE</v>
      </c>
      <c r="I10" s="69">
        <f>IF('1) 日本 - 中国'!C10="","", '1) 日本 - 中国'!C10)</f>
        <v>2534</v>
      </c>
      <c r="J10" s="97" t="s">
        <v>79</v>
      </c>
      <c r="K10" s="199">
        <f>IF('1) 日本 - 中国'!E10="","", '1) 日本 - 中国'!E10)</f>
        <v>2534</v>
      </c>
      <c r="L10" s="181" t="s">
        <v>87</v>
      </c>
      <c r="M10" s="175"/>
      <c r="N10" s="175">
        <f>IF('1) 日本 - 中国'!H10="","", '1) 日本 - 中国'!H10)</f>
        <v>45895</v>
      </c>
      <c r="O10" s="175"/>
      <c r="P10" s="175"/>
      <c r="Q10" s="175"/>
      <c r="R10" s="176">
        <f>IF('1) 日本 - 中国'!L10="","", '1) 日本 - 中国'!L10)</f>
        <v>45897</v>
      </c>
      <c r="S10" s="177">
        <f>IF('1) 日本 - 中国'!M10="","", '1) 日本 - 中国'!M10)</f>
        <v>45898</v>
      </c>
      <c r="T10" s="177">
        <f>IF('1) 日本 - 中国'!N10="","", '1) 日本 - 中国'!N10)</f>
        <v>45898</v>
      </c>
      <c r="U10" s="175">
        <f>IF('1) 日本 - 中国'!O10="","", '1) 日本 - 中国'!O10)</f>
        <v>45899</v>
      </c>
      <c r="V10" s="177">
        <f>IF('1) 日本 - 中国'!P10="","", '1) 日本 - 中国'!P10)</f>
        <v>45899</v>
      </c>
      <c r="W10" s="175"/>
      <c r="X10" s="175"/>
      <c r="Y10" s="175"/>
      <c r="Z10" s="175"/>
      <c r="AA10" s="175">
        <f>IF('1) 日本 - 中国'!U10="","", '1) 日本 - 中国'!U10)</f>
        <v>45902</v>
      </c>
    </row>
    <row r="11" spans="1:27" s="31" customFormat="1" ht="15" customHeight="1">
      <c r="A11" s="177">
        <f>IF(B11="","",B11-1)</f>
        <v>45892</v>
      </c>
      <c r="B11" s="177">
        <f t="shared" ref="B11" si="3">IF(C11="","",C11-1)</f>
        <v>45893</v>
      </c>
      <c r="C11" s="177">
        <f t="shared" si="1"/>
        <v>45894</v>
      </c>
      <c r="D11" s="177"/>
      <c r="E11" s="177">
        <f t="shared" si="2"/>
        <v>45897</v>
      </c>
      <c r="F11" s="177"/>
      <c r="G11" s="178">
        <f>IF('1) 日本 - 中国'!A11="","", '1) 日本 - 中国'!A11)</f>
        <v>36</v>
      </c>
      <c r="H11" s="179" t="str">
        <f>IF('1) 日本 - 中国'!B11="","", '1) 日本 - 中国'!B11)</f>
        <v>ATLANTIC BRIDGE</v>
      </c>
      <c r="I11" s="171">
        <f>IF('1) 日本 - 中国'!C11="","", '1) 日本 - 中国'!C11)</f>
        <v>2535</v>
      </c>
      <c r="J11" s="200" t="s">
        <v>79</v>
      </c>
      <c r="K11" s="199">
        <f>IF('1) 日本 - 中国'!E11="","", '1) 日本 - 中国'!E11)</f>
        <v>2535</v>
      </c>
      <c r="L11" s="181" t="s">
        <v>87</v>
      </c>
      <c r="M11" s="177"/>
      <c r="N11" s="177">
        <f>IF('1) 日本 - 中国'!H11="","", '1) 日本 - 中国'!H11)</f>
        <v>45902</v>
      </c>
      <c r="O11" s="177"/>
      <c r="P11" s="177"/>
      <c r="Q11" s="177"/>
      <c r="R11" s="177">
        <f>IF('1) 日本 - 中国'!L11="","", '1) 日本 - 中国'!L11)</f>
        <v>45904</v>
      </c>
      <c r="S11" s="177">
        <f>IF('1) 日本 - 中国'!M11="","", '1) 日本 - 中国'!M11)</f>
        <v>45905</v>
      </c>
      <c r="T11" s="177">
        <f>IF('1) 日本 - 中国'!N11="","", '1) 日本 - 中国'!N11)</f>
        <v>45905</v>
      </c>
      <c r="U11" s="177">
        <f>IF('1) 日本 - 中国'!O11="","", '1) 日本 - 中国'!O11)</f>
        <v>45906</v>
      </c>
      <c r="V11" s="177">
        <f>IF('1) 日本 - 中国'!P11="","", '1) 日本 - 中国'!P11)</f>
        <v>45906</v>
      </c>
      <c r="W11" s="177"/>
      <c r="X11" s="177"/>
      <c r="Y11" s="177"/>
      <c r="Z11" s="177"/>
      <c r="AA11" s="177">
        <f>IF('1) 日本 - 中国'!U11="","", '1) 日本 - 中国'!U11)</f>
        <v>45909</v>
      </c>
    </row>
    <row r="12" spans="1:27" s="31" customFormat="1" ht="15" customHeight="1">
      <c r="A12" s="177">
        <f t="shared" ref="A12:B12" si="4">IF(B12="","",B12-1)</f>
        <v>45899</v>
      </c>
      <c r="B12" s="177">
        <f t="shared" si="4"/>
        <v>45900</v>
      </c>
      <c r="C12" s="177">
        <f t="shared" si="1"/>
        <v>45901</v>
      </c>
      <c r="D12" s="177"/>
      <c r="E12" s="177">
        <f t="shared" si="2"/>
        <v>45904</v>
      </c>
      <c r="F12" s="177"/>
      <c r="G12" s="178">
        <f>IF('1) 日本 - 中国'!A12="","", '1) 日本 - 中国'!A12)</f>
        <v>37</v>
      </c>
      <c r="H12" s="179" t="str">
        <f>IF('1) 日本 - 中国'!B12="","", '1) 日本 - 中国'!B12)</f>
        <v>ATLANTIC BRIDGE</v>
      </c>
      <c r="I12" s="171">
        <f>IF('1) 日本 - 中国'!C12="","", '1) 日本 - 中国'!C12)</f>
        <v>2536</v>
      </c>
      <c r="J12" s="200" t="s">
        <v>79</v>
      </c>
      <c r="K12" s="199">
        <f>IF('1) 日本 - 中国'!E12="","", '1) 日本 - 中国'!E12)</f>
        <v>2536</v>
      </c>
      <c r="L12" s="181" t="s">
        <v>87</v>
      </c>
      <c r="M12" s="177"/>
      <c r="N12" s="177">
        <f>IF('1) 日本 - 中国'!H12="","", '1) 日本 - 中国'!H12)</f>
        <v>45909</v>
      </c>
      <c r="O12" s="177"/>
      <c r="P12" s="177"/>
      <c r="Q12" s="177"/>
      <c r="R12" s="177">
        <f>IF('1) 日本 - 中国'!L12="","", '1) 日本 - 中国'!L12)</f>
        <v>45911</v>
      </c>
      <c r="S12" s="177">
        <f>IF('1) 日本 - 中国'!M12="","", '1) 日本 - 中国'!M12)</f>
        <v>45912</v>
      </c>
      <c r="T12" s="177">
        <f>IF('1) 日本 - 中国'!N12="","", '1) 日本 - 中国'!N12)</f>
        <v>45912</v>
      </c>
      <c r="U12" s="177">
        <f>IF('1) 日本 - 中国'!O12="","", '1) 日本 - 中国'!O12)</f>
        <v>45913</v>
      </c>
      <c r="V12" s="177">
        <f>IF('1) 日本 - 中国'!P12="","", '1) 日本 - 中国'!P12)</f>
        <v>45913</v>
      </c>
      <c r="W12" s="177"/>
      <c r="X12" s="177"/>
      <c r="Y12" s="177"/>
      <c r="Z12" s="177"/>
      <c r="AA12" s="177">
        <f>IF('1) 日本 - 中国'!U12="","", '1) 日本 - 中国'!U12)</f>
        <v>45916</v>
      </c>
    </row>
    <row r="13" spans="1:27" s="31" customFormat="1" ht="15" customHeight="1">
      <c r="A13" s="177">
        <f t="shared" ref="A13:B13" si="5">IF(B13="","",B13-1)</f>
        <v>45906</v>
      </c>
      <c r="B13" s="177">
        <f t="shared" si="5"/>
        <v>45907</v>
      </c>
      <c r="C13" s="177">
        <f t="shared" si="1"/>
        <v>45908</v>
      </c>
      <c r="D13" s="177"/>
      <c r="E13" s="177">
        <f t="shared" si="2"/>
        <v>45911</v>
      </c>
      <c r="F13" s="177"/>
      <c r="G13" s="6">
        <f>IF('1) 日本 - 中国'!A13="","", '1) 日本 - 中国'!A13)</f>
        <v>38</v>
      </c>
      <c r="H13" s="179" t="str">
        <f>IF('1) 日本 - 中国'!B13="","", '1) 日本 - 中国'!B13)</f>
        <v>ATLANTIC BRIDGE</v>
      </c>
      <c r="I13" s="171">
        <f>IF('1) 日本 - 中国'!C13="","", '1) 日本 - 中国'!C13)</f>
        <v>2537</v>
      </c>
      <c r="J13" s="200" t="s">
        <v>79</v>
      </c>
      <c r="K13" s="199">
        <f>IF('1) 日本 - 中国'!E13="","", '1) 日本 - 中国'!E13)</f>
        <v>2537</v>
      </c>
      <c r="L13" s="181" t="s">
        <v>87</v>
      </c>
      <c r="M13" s="177"/>
      <c r="N13" s="177">
        <f>IF('1) 日本 - 中国'!H13="","", '1) 日本 - 中国'!H13)</f>
        <v>45916</v>
      </c>
      <c r="O13" s="177"/>
      <c r="P13" s="177"/>
      <c r="Q13" s="177"/>
      <c r="R13" s="177">
        <f>IF('1) 日本 - 中国'!L13="","", '1) 日本 - 中国'!L13)</f>
        <v>45918</v>
      </c>
      <c r="S13" s="177">
        <f>IF('1) 日本 - 中国'!M13="","", '1) 日本 - 中国'!M13)</f>
        <v>45919</v>
      </c>
      <c r="T13" s="177">
        <f>IF('1) 日本 - 中国'!N13="","", '1) 日本 - 中国'!N13)</f>
        <v>45919</v>
      </c>
      <c r="U13" s="177">
        <f>IF('1) 日本 - 中国'!O13="","", '1) 日本 - 中国'!O13)</f>
        <v>45920</v>
      </c>
      <c r="V13" s="177">
        <f>IF('1) 日本 - 中国'!P13="","", '1) 日本 - 中国'!P13)</f>
        <v>45920</v>
      </c>
      <c r="W13" s="177"/>
      <c r="X13" s="177"/>
      <c r="Y13" s="177"/>
      <c r="Z13" s="177"/>
      <c r="AA13" s="177">
        <f>IF('1) 日本 - 中国'!U13="","", '1) 日本 - 中国'!U13)</f>
        <v>45923</v>
      </c>
    </row>
    <row r="14" spans="1:27" s="99" customFormat="1" ht="15" customHeight="1">
      <c r="A14" s="177">
        <f t="shared" ref="A14:B14" si="6">IF(B14="","",B14-1)</f>
        <v>45913</v>
      </c>
      <c r="B14" s="177">
        <f t="shared" si="6"/>
        <v>45914</v>
      </c>
      <c r="C14" s="177">
        <f t="shared" si="1"/>
        <v>45915</v>
      </c>
      <c r="D14" s="177"/>
      <c r="E14" s="177">
        <f t="shared" si="2"/>
        <v>45918</v>
      </c>
      <c r="F14" s="177"/>
      <c r="G14" s="6">
        <f>IF('1) 日本 - 中国'!A14="","", '1) 日本 - 中国'!A14)</f>
        <v>39</v>
      </c>
      <c r="H14" s="179" t="str">
        <f>IF('1) 日本 - 中国'!B14="","", '1) 日本 - 中国'!B14)</f>
        <v>ATLANTIC BRIDGE</v>
      </c>
      <c r="I14" s="171">
        <f>IF('1) 日本 - 中国'!C14="","", '1) 日本 - 中国'!C14)</f>
        <v>2538</v>
      </c>
      <c r="J14" s="200" t="s">
        <v>79</v>
      </c>
      <c r="K14" s="199">
        <f>IF('1) 日本 - 中国'!E14="","", '1) 日本 - 中国'!E14)</f>
        <v>2538</v>
      </c>
      <c r="L14" s="181" t="s">
        <v>87</v>
      </c>
      <c r="M14" s="177"/>
      <c r="N14" s="177">
        <f>IF('1) 日本 - 中国'!H14="","", '1) 日本 - 中国'!H14)</f>
        <v>45923</v>
      </c>
      <c r="O14" s="177"/>
      <c r="P14" s="177"/>
      <c r="Q14" s="177"/>
      <c r="R14" s="177">
        <f>IF('1) 日本 - 中国'!L14="","", '1) 日本 - 中国'!L14)</f>
        <v>45925</v>
      </c>
      <c r="S14" s="177">
        <f>IF('1) 日本 - 中国'!M14="","", '1) 日本 - 中国'!M14)</f>
        <v>45926</v>
      </c>
      <c r="T14" s="177">
        <f>IF('1) 日本 - 中国'!N14="","", '1) 日本 - 中国'!N14)</f>
        <v>45926</v>
      </c>
      <c r="U14" s="177">
        <f>IF('1) 日本 - 中国'!O14="","", '1) 日本 - 中国'!O14)</f>
        <v>45927</v>
      </c>
      <c r="V14" s="177">
        <f>IF('1) 日本 - 中国'!P14="","", '1) 日本 - 中国'!P14)</f>
        <v>45927</v>
      </c>
      <c r="W14" s="177"/>
      <c r="X14" s="177"/>
      <c r="Y14" s="177"/>
      <c r="Z14" s="177"/>
      <c r="AA14" s="177">
        <f>IF('1) 日本 - 中国'!U14="","", '1) 日本 - 中国'!U14)</f>
        <v>45930</v>
      </c>
    </row>
    <row r="15" spans="1:27" s="31" customFormat="1" ht="15" customHeight="1">
      <c r="A15" s="177">
        <f t="shared" ref="A15:B15" si="7">IF(B15="","",B15-1)</f>
        <v>45920</v>
      </c>
      <c r="B15" s="177">
        <f t="shared" si="7"/>
        <v>45921</v>
      </c>
      <c r="C15" s="177">
        <f t="shared" si="1"/>
        <v>45922</v>
      </c>
      <c r="D15" s="177"/>
      <c r="E15" s="177">
        <f t="shared" si="2"/>
        <v>45925</v>
      </c>
      <c r="F15" s="177"/>
      <c r="G15" s="6">
        <f>IF('1) 日本 - 中国'!A15="","", '1) 日本 - 中国'!A15)</f>
        <v>40</v>
      </c>
      <c r="H15" s="179" t="str">
        <f>IF('1) 日本 - 中国'!B15="","", '1) 日本 - 中国'!B15)</f>
        <v>ATLANTIC BRIDGE</v>
      </c>
      <c r="I15" s="171">
        <f>IF('1) 日本 - 中国'!C15="","", '1) 日本 - 中国'!C15)</f>
        <v>2539</v>
      </c>
      <c r="J15" s="200" t="s">
        <v>79</v>
      </c>
      <c r="K15" s="199">
        <f>IF('1) 日本 - 中国'!E15="","", '1) 日本 - 中国'!E15)</f>
        <v>2539</v>
      </c>
      <c r="L15" s="181" t="s">
        <v>87</v>
      </c>
      <c r="M15" s="177"/>
      <c r="N15" s="177">
        <f>IF('1) 日本 - 中国'!H15="","", '1) 日本 - 中国'!H15)</f>
        <v>45930</v>
      </c>
      <c r="O15" s="177"/>
      <c r="P15" s="177"/>
      <c r="Q15" s="177"/>
      <c r="R15" s="177">
        <f>IF('1) 日本 - 中国'!L15="","", '1) 日本 - 中国'!L15)</f>
        <v>45932</v>
      </c>
      <c r="S15" s="177">
        <f>IF('1) 日本 - 中国'!M15="","", '1) 日本 - 中国'!M15)</f>
        <v>45933</v>
      </c>
      <c r="T15" s="177">
        <f>IF('1) 日本 - 中国'!N15="","", '1) 日本 - 中国'!N15)</f>
        <v>45933</v>
      </c>
      <c r="U15" s="177">
        <f>IF('1) 日本 - 中国'!O15="","", '1) 日本 - 中国'!O15)</f>
        <v>45934</v>
      </c>
      <c r="V15" s="177">
        <f>IF('1) 日本 - 中国'!P15="","", '1) 日本 - 中国'!P15)</f>
        <v>45934</v>
      </c>
      <c r="W15" s="177"/>
      <c r="X15" s="177"/>
      <c r="Y15" s="177"/>
      <c r="Z15" s="177"/>
      <c r="AA15" s="177">
        <f>IF('1) 日本 - 中国'!U15="","", '1) 日本 - 中国'!U15)</f>
        <v>45937</v>
      </c>
    </row>
    <row r="16" spans="1:27" s="99" customFormat="1" ht="15" customHeight="1">
      <c r="A16" s="177">
        <f t="shared" ref="A16:B16" si="8">IF(B16="","",B16-1)</f>
        <v>45927</v>
      </c>
      <c r="B16" s="177">
        <f t="shared" si="8"/>
        <v>45928</v>
      </c>
      <c r="C16" s="177">
        <f t="shared" si="1"/>
        <v>45929</v>
      </c>
      <c r="D16" s="177"/>
      <c r="E16" s="177">
        <f t="shared" si="2"/>
        <v>45932</v>
      </c>
      <c r="F16" s="177"/>
      <c r="G16" s="6">
        <f>IF('1) 日本 - 中国'!A16="","", '1) 日本 - 中国'!A16)</f>
        <v>41</v>
      </c>
      <c r="H16" s="179" t="str">
        <f>IF('1) 日本 - 中国'!B16="","", '1) 日本 - 中国'!B16)</f>
        <v/>
      </c>
      <c r="I16" s="171" t="str">
        <f>IF('1) 日本 - 中国'!C16="","", '1) 日本 - 中国'!C16)</f>
        <v/>
      </c>
      <c r="J16" s="200" t="s">
        <v>79</v>
      </c>
      <c r="K16" s="199" t="str">
        <f>IF('1) 日本 - 中国'!E16="","", '1) 日本 - 中国'!E16)</f>
        <v/>
      </c>
      <c r="L16" s="181" t="s">
        <v>87</v>
      </c>
      <c r="M16" s="177"/>
      <c r="N16" s="177">
        <f>IF('1) 日本 - 中国'!H16="","", '1) 日本 - 中国'!H16)</f>
        <v>45937</v>
      </c>
      <c r="O16" s="177"/>
      <c r="P16" s="177"/>
      <c r="Q16" s="177"/>
      <c r="R16" s="177">
        <f>IF('1) 日本 - 中国'!L16="","", '1) 日本 - 中国'!L16)</f>
        <v>45939</v>
      </c>
      <c r="S16" s="177">
        <f>IF('1) 日本 - 中国'!M16="","", '1) 日本 - 中国'!M16)</f>
        <v>45940</v>
      </c>
      <c r="T16" s="177">
        <f>IF('1) 日本 - 中国'!N16="","", '1) 日本 - 中国'!N16)</f>
        <v>45940</v>
      </c>
      <c r="U16" s="177">
        <f>IF('1) 日本 - 中国'!O16="","", '1) 日本 - 中国'!O16)</f>
        <v>45941</v>
      </c>
      <c r="V16" s="177">
        <f>IF('1) 日本 - 中国'!P16="","", '1) 日本 - 中国'!P16)</f>
        <v>45941</v>
      </c>
      <c r="W16" s="177"/>
      <c r="X16" s="177"/>
      <c r="Y16" s="177"/>
      <c r="Z16" s="177"/>
      <c r="AA16" s="177">
        <f>IF('1) 日本 - 中国'!U16="","", '1) 日本 - 中国'!U16)</f>
        <v>45944</v>
      </c>
    </row>
    <row r="17" spans="1:27" s="99" customFormat="1" ht="15" customHeight="1">
      <c r="A17" s="177" t="str">
        <f t="shared" ref="A17:A20" si="9">IF(B17="","",B17-1)</f>
        <v/>
      </c>
      <c r="B17" s="177" t="str">
        <f t="shared" ref="B17:B21" si="10">IF(C17="","",C17-1)</f>
        <v/>
      </c>
      <c r="C17" s="177" t="str">
        <f t="shared" ref="C17:C21" si="11">IF(E17="","",E17-3)</f>
        <v/>
      </c>
      <c r="D17" s="177"/>
      <c r="E17" s="177" t="str">
        <f t="shared" ref="E17:E20" si="12">IF(N17="","",N17-5)</f>
        <v/>
      </c>
      <c r="F17" s="177"/>
      <c r="G17" s="6">
        <f>IF('1) 日本 - 中国'!A17="","", '1) 日本 - 中国'!A17)</f>
        <v>42</v>
      </c>
      <c r="H17" s="179" t="str">
        <f>IF('1) 日本 - 中国'!B17="","", '1) 日本 - 中国'!B17)</f>
        <v/>
      </c>
      <c r="I17" s="171" t="str">
        <f>IF('1) 日本 - 中国'!C17="","", '1) 日本 - 中国'!C17)</f>
        <v/>
      </c>
      <c r="J17" s="200" t="s">
        <v>78</v>
      </c>
      <c r="K17" s="199" t="str">
        <f>IF('1) 日本 - 中国'!E17="","", '1) 日本 - 中国'!E17)</f>
        <v/>
      </c>
      <c r="L17" s="181" t="s">
        <v>87</v>
      </c>
      <c r="M17" s="177"/>
      <c r="N17" s="177" t="str">
        <f>IF('1) 日本 - 中国'!H17="","", '1) 日本 - 中国'!H17)</f>
        <v/>
      </c>
      <c r="O17" s="177"/>
      <c r="P17" s="176"/>
      <c r="Q17" s="177"/>
      <c r="R17" s="177" t="str">
        <f>IF('1) 日本 - 中国'!L17="","", '1) 日本 - 中国'!L17)</f>
        <v/>
      </c>
      <c r="S17" s="177" t="str">
        <f>IF('1) 日本 - 中国'!M17="","", '1) 日本 - 中国'!M17)</f>
        <v/>
      </c>
      <c r="T17" s="177" t="str">
        <f>IF('1) 日本 - 中国'!N17="","", '1) 日本 - 中国'!N17)</f>
        <v/>
      </c>
      <c r="U17" s="176" t="str">
        <f>IF('1) 日本 - 中国'!O17="","", '1) 日本 - 中国'!O17)</f>
        <v/>
      </c>
      <c r="V17" s="177" t="str">
        <f>IF('1) 日本 - 中国'!P17="","", '1) 日本 - 中国'!P17)</f>
        <v/>
      </c>
      <c r="W17" s="177"/>
      <c r="X17" s="177"/>
      <c r="Y17" s="177"/>
      <c r="Z17" s="177"/>
      <c r="AA17" s="201" t="str">
        <f>IF('1) 日本 - 中国'!U17="","", '1) 日本 - 中国'!U17)</f>
        <v/>
      </c>
    </row>
    <row r="18" spans="1:27" s="99" customFormat="1" ht="15" customHeight="1">
      <c r="A18" s="177" t="str">
        <f t="shared" si="9"/>
        <v/>
      </c>
      <c r="B18" s="177" t="str">
        <f t="shared" si="10"/>
        <v/>
      </c>
      <c r="C18" s="177" t="str">
        <f t="shared" si="11"/>
        <v/>
      </c>
      <c r="D18" s="177"/>
      <c r="E18" s="177" t="str">
        <f t="shared" si="12"/>
        <v/>
      </c>
      <c r="F18" s="177"/>
      <c r="G18" s="6">
        <f>IF('1) 日本 - 中国'!A18="","", '1) 日本 - 中国'!A18)</f>
        <v>43</v>
      </c>
      <c r="H18" s="179" t="str">
        <f>IF('1) 日本 - 中国'!B18="","", '1) 日本 - 中国'!B18)</f>
        <v/>
      </c>
      <c r="I18" s="171" t="str">
        <f>IF('1) 日本 - 中国'!C18="","", '1) 日本 - 中国'!C18)</f>
        <v/>
      </c>
      <c r="J18" s="200" t="s">
        <v>78</v>
      </c>
      <c r="K18" s="199" t="str">
        <f>IF('1) 日本 - 中国'!E18="","", '1) 日本 - 中国'!E18)</f>
        <v/>
      </c>
      <c r="L18" s="181" t="s">
        <v>87</v>
      </c>
      <c r="M18" s="177"/>
      <c r="N18" s="177" t="str">
        <f>IF('1) 日本 - 中国'!H18="","", '1) 日本 - 中国'!H18)</f>
        <v/>
      </c>
      <c r="O18" s="177"/>
      <c r="P18" s="177"/>
      <c r="Q18" s="177"/>
      <c r="R18" s="177" t="str">
        <f>IF('1) 日本 - 中国'!L18="","", '1) 日本 - 中国'!L18)</f>
        <v/>
      </c>
      <c r="S18" s="177" t="str">
        <f>IF('1) 日本 - 中国'!M18="","", '1) 日本 - 中国'!M18)</f>
        <v/>
      </c>
      <c r="T18" s="177" t="str">
        <f>IF('1) 日本 - 中国'!N18="","", '1) 日本 - 中国'!N18)</f>
        <v/>
      </c>
      <c r="U18" s="177" t="str">
        <f>IF('1) 日本 - 中国'!O18="","", '1) 日本 - 中国'!O18)</f>
        <v/>
      </c>
      <c r="V18" s="177" t="str">
        <f>IF('1) 日本 - 中国'!P18="","", '1) 日本 - 中国'!P18)</f>
        <v/>
      </c>
      <c r="W18" s="177"/>
      <c r="X18" s="177"/>
      <c r="Y18" s="177"/>
      <c r="Z18" s="177"/>
      <c r="AA18" s="201" t="str">
        <f>IF('1) 日本 - 中国'!U18="","", '1) 日本 - 中国'!U18)</f>
        <v/>
      </c>
    </row>
    <row r="19" spans="1:27" s="99" customFormat="1" ht="15" customHeight="1">
      <c r="A19" s="177" t="str">
        <f t="shared" si="9"/>
        <v/>
      </c>
      <c r="B19" s="177" t="str">
        <f t="shared" si="10"/>
        <v/>
      </c>
      <c r="C19" s="177" t="str">
        <f t="shared" si="11"/>
        <v/>
      </c>
      <c r="D19" s="177"/>
      <c r="E19" s="177" t="str">
        <f t="shared" si="12"/>
        <v/>
      </c>
      <c r="F19" s="177"/>
      <c r="G19" s="6">
        <f>IF('1) 日本 - 中国'!A19="","", '1) 日本 - 中国'!A19)</f>
        <v>44</v>
      </c>
      <c r="H19" s="179" t="str">
        <f>IF('1) 日本 - 中国'!B19="","", '1) 日本 - 中国'!B19)</f>
        <v/>
      </c>
      <c r="I19" s="171" t="str">
        <f>IF('1) 日本 - 中国'!C19="","", '1) 日本 - 中国'!C19)</f>
        <v/>
      </c>
      <c r="J19" s="200" t="s">
        <v>78</v>
      </c>
      <c r="K19" s="199" t="str">
        <f>IF('1) 日本 - 中国'!E19="","", '1) 日本 - 中国'!E19)</f>
        <v/>
      </c>
      <c r="L19" s="181" t="s">
        <v>87</v>
      </c>
      <c r="M19" s="177"/>
      <c r="N19" s="177" t="str">
        <f>IF('1) 日本 - 中国'!H19="","", '1) 日本 - 中国'!H19)</f>
        <v/>
      </c>
      <c r="O19" s="177"/>
      <c r="P19" s="177"/>
      <c r="Q19" s="177"/>
      <c r="R19" s="177" t="str">
        <f>IF('1) 日本 - 中国'!L19="","", '1) 日本 - 中国'!L19)</f>
        <v/>
      </c>
      <c r="S19" s="177" t="str">
        <f>IF('1) 日本 - 中国'!M19="","", '1) 日本 - 中国'!M19)</f>
        <v/>
      </c>
      <c r="T19" s="177" t="str">
        <f>IF('1) 日本 - 中国'!N19="","", '1) 日本 - 中国'!N19)</f>
        <v/>
      </c>
      <c r="U19" s="177" t="str">
        <f>IF('1) 日本 - 中国'!O19="","", '1) 日本 - 中国'!O19)</f>
        <v/>
      </c>
      <c r="V19" s="177" t="str">
        <f>IF('1) 日本 - 中国'!P19="","", '1) 日本 - 中国'!P19)</f>
        <v/>
      </c>
      <c r="W19" s="177"/>
      <c r="X19" s="177"/>
      <c r="Y19" s="177"/>
      <c r="Z19" s="177"/>
      <c r="AA19" s="201" t="str">
        <f>IF('1) 日本 - 中国'!U19="","", '1) 日本 - 中国'!U19)</f>
        <v/>
      </c>
    </row>
    <row r="20" spans="1:27" s="99" customFormat="1" ht="15" customHeight="1">
      <c r="A20" s="177" t="str">
        <f t="shared" si="9"/>
        <v/>
      </c>
      <c r="B20" s="177" t="str">
        <f t="shared" si="10"/>
        <v/>
      </c>
      <c r="C20" s="177" t="str">
        <f t="shared" si="11"/>
        <v/>
      </c>
      <c r="D20" s="177"/>
      <c r="E20" s="177" t="str">
        <f t="shared" si="12"/>
        <v/>
      </c>
      <c r="F20" s="177"/>
      <c r="G20" s="6">
        <f>IF('1) 日本 - 中国'!A20="","", '1) 日本 - 中国'!A20)</f>
        <v>45</v>
      </c>
      <c r="H20" s="179" t="str">
        <f>IF('1) 日本 - 中国'!B20="","", '1) 日本 - 中国'!B20)</f>
        <v/>
      </c>
      <c r="I20" s="171" t="str">
        <f>IF('1) 日本 - 中国'!C20="","", '1) 日本 - 中国'!C20)</f>
        <v/>
      </c>
      <c r="J20" s="200" t="s">
        <v>78</v>
      </c>
      <c r="K20" s="199" t="str">
        <f>IF('1) 日本 - 中国'!E20="","", '1) 日本 - 中国'!E20)</f>
        <v/>
      </c>
      <c r="L20" s="181" t="s">
        <v>87</v>
      </c>
      <c r="M20" s="177"/>
      <c r="N20" s="177" t="str">
        <f>IF('1) 日本 - 中国'!H20="","", '1) 日本 - 中国'!H20)</f>
        <v/>
      </c>
      <c r="O20" s="177"/>
      <c r="P20" s="177"/>
      <c r="Q20" s="177"/>
      <c r="R20" s="177" t="str">
        <f>IF('1) 日本 - 中国'!L20="","", '1) 日本 - 中国'!L20)</f>
        <v/>
      </c>
      <c r="S20" s="177" t="str">
        <f>IF('1) 日本 - 中国'!M20="","", '1) 日本 - 中国'!M20)</f>
        <v/>
      </c>
      <c r="T20" s="177" t="str">
        <f>IF('1) 日本 - 中国'!N20="","", '1) 日本 - 中国'!N20)</f>
        <v/>
      </c>
      <c r="U20" s="177" t="str">
        <f>IF('1) 日本 - 中国'!O20="","", '1) 日本 - 中国'!O20)</f>
        <v/>
      </c>
      <c r="V20" s="177" t="str">
        <f>IF('1) 日本 - 中国'!P20="","", '1) 日本 - 中国'!P20)</f>
        <v/>
      </c>
      <c r="W20" s="177"/>
      <c r="X20" s="177"/>
      <c r="Y20" s="177"/>
      <c r="Z20" s="177"/>
      <c r="AA20" s="201" t="str">
        <f>IF('1) 日本 - 中国'!U20="","", '1) 日本 - 中国'!U20)</f>
        <v/>
      </c>
    </row>
    <row r="21" spans="1:27" s="99" customFormat="1" ht="15" customHeight="1">
      <c r="A21" s="189" t="str">
        <f>IF(B21="","",B21-1)</f>
        <v/>
      </c>
      <c r="B21" s="189" t="str">
        <f t="shared" si="10"/>
        <v/>
      </c>
      <c r="C21" s="189" t="str">
        <f t="shared" si="11"/>
        <v/>
      </c>
      <c r="D21" s="189"/>
      <c r="E21" s="189" t="str">
        <f>IF(N21="","",N21-5)</f>
        <v/>
      </c>
      <c r="F21" s="189"/>
      <c r="G21" s="183">
        <f>IF('1) 日本 - 中国'!A21="","", '1) 日本 - 中国'!A21)</f>
        <v>46</v>
      </c>
      <c r="H21" s="184" t="str">
        <f>IF('1) 日本 - 中国'!B21="","", '1) 日本 - 中国'!B21)</f>
        <v/>
      </c>
      <c r="I21" s="185" t="str">
        <f>IF('1) 日本 - 中国'!C21="","", '1) 日本 - 中国'!C21)</f>
        <v/>
      </c>
      <c r="J21" s="186" t="s">
        <v>78</v>
      </c>
      <c r="K21" s="187" t="str">
        <f>IF('1) 日本 - 中国'!E21="","", '1) 日本 - 中国'!E21)</f>
        <v/>
      </c>
      <c r="L21" s="188" t="s">
        <v>87</v>
      </c>
      <c r="M21" s="189"/>
      <c r="N21" s="189" t="str">
        <f>IF('1) 日本 - 中国'!H21="","", '1) 日本 - 中国'!H21)</f>
        <v/>
      </c>
      <c r="O21" s="189"/>
      <c r="P21" s="189"/>
      <c r="Q21" s="189"/>
      <c r="R21" s="189" t="str">
        <f>IF('1) 日本 - 中国'!L21="","", '1) 日本 - 中国'!L21)</f>
        <v/>
      </c>
      <c r="S21" s="189" t="str">
        <f>IF('1) 日本 - 中国'!M21="","", '1) 日本 - 中国'!M21)</f>
        <v/>
      </c>
      <c r="T21" s="189" t="str">
        <f>IF('1) 日本 - 中国'!N21="","", '1) 日本 - 中国'!N21)</f>
        <v/>
      </c>
      <c r="U21" s="189" t="str">
        <f>IF('1) 日本 - 中国'!O21="","", '1) 日本 - 中国'!O21)</f>
        <v/>
      </c>
      <c r="V21" s="189" t="str">
        <f>IF('1) 日本 - 中国'!P21="","", '1) 日本 - 中国'!P21)</f>
        <v/>
      </c>
      <c r="W21" s="189"/>
      <c r="X21" s="189"/>
      <c r="Y21" s="189"/>
      <c r="Z21" s="189"/>
      <c r="AA21" s="202" t="str">
        <f>IF('1) 日本 - 中国'!U21="","", '1) 日本 - 中国'!U21)</f>
        <v/>
      </c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99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30" t="str">
        <f>A7</f>
        <v>【CT2】台湾 → 上海</v>
      </c>
      <c r="G24" s="130" t="s">
        <v>126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305" t="s">
        <v>6</v>
      </c>
      <c r="H25" s="285" t="s">
        <v>7</v>
      </c>
      <c r="I25" s="285" t="s">
        <v>8</v>
      </c>
      <c r="J25" s="294"/>
      <c r="K25" s="294"/>
      <c r="L25" s="295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305"/>
      <c r="H26" s="286"/>
      <c r="I26" s="286" t="s">
        <v>80</v>
      </c>
      <c r="J26" s="324"/>
      <c r="K26" s="298" t="s">
        <v>81</v>
      </c>
      <c r="L26" s="297"/>
      <c r="M26" s="50"/>
      <c r="N26" s="40" t="s">
        <v>149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31" customFormat="1" ht="15" customHeight="1">
      <c r="A27" s="133" t="e">
        <f t="shared" ref="A27:B28" si="13">IF(B27="","",B27-1)</f>
        <v>#VALUE!</v>
      </c>
      <c r="B27" s="133" t="e">
        <f t="shared" si="13"/>
        <v>#VALUE!</v>
      </c>
      <c r="C27" s="133" t="e">
        <f t="shared" ref="C27" si="14">IF(E27="","",E27-3)</f>
        <v>#VALUE!</v>
      </c>
      <c r="D27" s="193"/>
      <c r="E27" s="133" t="e">
        <f>IF(N27="","",N27-2)</f>
        <v>#VALUE!</v>
      </c>
      <c r="F27" s="193"/>
      <c r="G27" s="191">
        <f>IF('1) 日本 - 中国'!A27="","", '1) 日本 - 中国'!A27)</f>
        <v>35</v>
      </c>
      <c r="H27" s="192" t="str">
        <f>IF('1) 日本 - 中国'!B27="","", '1) 日本 - 中国'!B27)</f>
        <v>No Service</v>
      </c>
      <c r="I27" s="69" t="str">
        <f>IF('1) 日本 - 中国'!C27="","", '1) 日本 - 中国'!C27)</f>
        <v/>
      </c>
      <c r="J27" s="97" t="s">
        <v>78</v>
      </c>
      <c r="K27" s="98" t="str">
        <f>IF('1) 日本 - 中国'!E27="","", '1) 日本 - 中国'!E27)</f>
        <v/>
      </c>
      <c r="L27" s="72" t="s">
        <v>87</v>
      </c>
      <c r="M27" s="193"/>
      <c r="N27" s="133" t="str">
        <f>IF('1) 日本 - 中国'!H27="", "", '1) 日本 - 中国'!H27)</f>
        <v>SKIP</v>
      </c>
      <c r="O27" s="194"/>
      <c r="P27" s="133"/>
      <c r="Q27" s="133"/>
      <c r="R27" s="133" t="str">
        <f>IF('1) 日本 - 中国'!L27="", "", '1) 日本 - 中国'!L27)</f>
        <v>SKIP</v>
      </c>
      <c r="S27" s="194" t="str">
        <f>IF('1) 日本 - 中国'!M27="", "", '1) 日本 - 中国'!M27)</f>
        <v>SKIP</v>
      </c>
      <c r="T27" s="133" t="str">
        <f>IF('1) 日本 - 中国'!N27="", "", '1) 日本 - 中国'!N27)</f>
        <v>SKIP</v>
      </c>
      <c r="U27" s="194" t="str">
        <f>IF('1) 日本 - 中国'!O27="", "", '1) 日本 - 中国'!O27)</f>
        <v>SKIP</v>
      </c>
      <c r="V27" s="133" t="str">
        <f>IF('1) 日本 - 中国'!P27="", "", '1) 日本 - 中国'!P27)</f>
        <v>SKIP</v>
      </c>
      <c r="W27" s="133"/>
      <c r="X27" s="133"/>
      <c r="Y27" s="195"/>
      <c r="Z27" s="195"/>
      <c r="AA27" s="133" t="str">
        <f>IF('1) 日本 - 中国'!U27="", "", '1) 日本 - 中国'!U27)</f>
        <v>SKIP</v>
      </c>
    </row>
    <row r="28" spans="1:27" s="31" customFormat="1" ht="15" customHeight="1">
      <c r="A28" s="134">
        <f t="shared" si="13"/>
        <v>45900</v>
      </c>
      <c r="B28" s="134">
        <f t="shared" si="13"/>
        <v>45901</v>
      </c>
      <c r="C28" s="134">
        <f t="shared" ref="C28:C33" si="15">IF(E28="","",E28-3)</f>
        <v>45902</v>
      </c>
      <c r="D28" s="56"/>
      <c r="E28" s="134">
        <f t="shared" ref="E28:E33" si="16">IF(N28="","",N28-2)</f>
        <v>45905</v>
      </c>
      <c r="F28" s="56"/>
      <c r="G28" s="55">
        <f>IF('1) 日本 - 中国'!A28="","", '1) 日本 - 中国'!A28)</f>
        <v>36</v>
      </c>
      <c r="H28" s="73" t="str">
        <f>IF('1) 日本 - 中国'!B28="","", '1) 日本 - 中国'!B28)</f>
        <v>JI HANG</v>
      </c>
      <c r="I28" s="69">
        <f>IF('1) 日本 - 中国'!C28="","", '1) 日本 - 中国'!C28)</f>
        <v>575</v>
      </c>
      <c r="J28" s="97" t="s">
        <v>78</v>
      </c>
      <c r="K28" s="98">
        <f>IF('1) 日本 - 中国'!E28="","", '1) 日本 - 中国'!E28)</f>
        <v>575</v>
      </c>
      <c r="L28" s="72" t="s">
        <v>87</v>
      </c>
      <c r="M28" s="134"/>
      <c r="N28" s="134">
        <f>IF('1) 日本 - 中国'!H28="", "", '1) 日本 - 中国'!H28)</f>
        <v>45907</v>
      </c>
      <c r="O28" s="56"/>
      <c r="P28" s="134"/>
      <c r="Q28" s="134"/>
      <c r="R28" s="134" t="str">
        <f>IF('1) 日本 - 中国'!L28="", "", '1) 日本 - 中国'!L28)</f>
        <v>SKIP</v>
      </c>
      <c r="S28" s="57" t="str">
        <f>IF('1) 日本 - 中国'!M28="", "", '1) 日本 - 中国'!M28)</f>
        <v>SKIP</v>
      </c>
      <c r="T28" s="134" t="str">
        <f>IF('1) 日本 - 中国'!N28="", "", '1) 日本 - 中国'!N28)</f>
        <v>SKIP</v>
      </c>
      <c r="U28" s="58">
        <f>IF('1) 日本 - 中国'!O28="", "", '1) 日本 - 中国'!O28)</f>
        <v>45910</v>
      </c>
      <c r="V28" s="134">
        <f>IF('1) 日本 - 中国'!P28="", "", '1) 日本 - 中国'!P28)</f>
        <v>45910</v>
      </c>
      <c r="W28" s="134"/>
      <c r="X28" s="134"/>
      <c r="Y28" s="58"/>
      <c r="Z28" s="58"/>
      <c r="AA28" s="134" t="str">
        <f>IF('1) 日本 - 中国'!U28="", "", '1) 日本 - 中国'!U28)</f>
        <v>SKIP</v>
      </c>
    </row>
    <row r="29" spans="1:27" s="31" customFormat="1" ht="15" customHeight="1">
      <c r="A29" s="134">
        <f t="shared" ref="A29:B29" si="17">IF(B29="","",B29-1)</f>
        <v>45906</v>
      </c>
      <c r="B29" s="134">
        <f t="shared" si="17"/>
        <v>45907</v>
      </c>
      <c r="C29" s="134">
        <f t="shared" si="15"/>
        <v>45908</v>
      </c>
      <c r="D29" s="56"/>
      <c r="E29" s="134">
        <f t="shared" si="16"/>
        <v>45911</v>
      </c>
      <c r="F29" s="56"/>
      <c r="G29" s="55">
        <f>IF('1) 日本 - 中国'!A29="","", '1) 日本 - 中国'!A29)</f>
        <v>37</v>
      </c>
      <c r="H29" s="73" t="str">
        <f>IF('1) 日本 - 中国'!B29="","", '1) 日本 - 中国'!B29)</f>
        <v>JI HANG</v>
      </c>
      <c r="I29" s="69">
        <f>IF('1) 日本 - 中国'!C29="","", '1) 日本 - 中国'!C29)</f>
        <v>576</v>
      </c>
      <c r="J29" s="97" t="s">
        <v>78</v>
      </c>
      <c r="K29" s="98">
        <f>IF('1) 日本 - 中国'!E29="","", '1) 日本 - 中国'!E29)</f>
        <v>576</v>
      </c>
      <c r="L29" s="72" t="s">
        <v>87</v>
      </c>
      <c r="M29" s="56"/>
      <c r="N29" s="134">
        <f>IF('1) 日本 - 中国'!H29="", "", '1) 日本 - 中国'!H29)</f>
        <v>45913</v>
      </c>
      <c r="O29" s="57"/>
      <c r="P29" s="134"/>
      <c r="Q29" s="134"/>
      <c r="R29" s="134">
        <f>IF('1) 日本 - 中国'!L29="", "", '1) 日本 - 中国'!L29)</f>
        <v>45916</v>
      </c>
      <c r="S29" s="57">
        <f>IF('1) 日本 - 中国'!M29="", "", '1) 日本 - 中国'!M29)</f>
        <v>45916</v>
      </c>
      <c r="T29" s="134">
        <f>IF('1) 日本 - 中国'!N29="", "", '1) 日本 - 中国'!N29)</f>
        <v>45916</v>
      </c>
      <c r="U29" s="57">
        <f>IF('1) 日本 - 中国'!O29="", "", '1) 日本 - 中国'!O29)</f>
        <v>45917</v>
      </c>
      <c r="V29" s="134">
        <f>IF('1) 日本 - 中国'!P29="", "", '1) 日本 - 中国'!P29)</f>
        <v>45917</v>
      </c>
      <c r="W29" s="134"/>
      <c r="X29" s="134"/>
      <c r="Y29" s="134"/>
      <c r="Z29" s="134"/>
      <c r="AA29" s="134">
        <f>IF('1) 日本 - 中国'!U29="", "", '1) 日本 - 中国'!U29)</f>
        <v>45920</v>
      </c>
    </row>
    <row r="30" spans="1:27" s="31" customFormat="1" ht="15" customHeight="1">
      <c r="A30" s="134">
        <f t="shared" ref="A30:B30" si="18">IF(B30="","",B30-1)</f>
        <v>45913</v>
      </c>
      <c r="B30" s="134">
        <f t="shared" si="18"/>
        <v>45914</v>
      </c>
      <c r="C30" s="134">
        <f t="shared" si="15"/>
        <v>45915</v>
      </c>
      <c r="D30" s="134"/>
      <c r="E30" s="134">
        <f t="shared" si="16"/>
        <v>45918</v>
      </c>
      <c r="F30" s="134"/>
      <c r="G30" s="55">
        <f>IF('1) 日本 - 中国'!A30="","", '1) 日本 - 中国'!A30)</f>
        <v>38</v>
      </c>
      <c r="H30" s="73" t="str">
        <f>IF('1) 日本 - 中国'!B30="","", '1) 日本 - 中国'!B30)</f>
        <v>JI HANG</v>
      </c>
      <c r="I30" s="69">
        <f>IF('1) 日本 - 中国'!C30="","", '1) 日本 - 中国'!C30)</f>
        <v>577</v>
      </c>
      <c r="J30" s="97" t="s">
        <v>78</v>
      </c>
      <c r="K30" s="98">
        <f>IF('1) 日本 - 中国'!E30="","", '1) 日本 - 中国'!E30)</f>
        <v>577</v>
      </c>
      <c r="L30" s="72" t="s">
        <v>87</v>
      </c>
      <c r="M30" s="134"/>
      <c r="N30" s="134">
        <f>IF('1) 日本 - 中国'!H30="", "", '1) 日本 - 中国'!H30)</f>
        <v>45920</v>
      </c>
      <c r="O30" s="56"/>
      <c r="P30" s="134"/>
      <c r="Q30" s="134"/>
      <c r="R30" s="134">
        <f>IF('1) 日本 - 中国'!L30="", "", '1) 日本 - 中国'!L30)</f>
        <v>45923</v>
      </c>
      <c r="S30" s="57">
        <f>IF('1) 日本 - 中国'!M30="", "", '1) 日本 - 中国'!M30)</f>
        <v>45923</v>
      </c>
      <c r="T30" s="134">
        <f>IF('1) 日本 - 中国'!N30="", "", '1) 日本 - 中国'!N30)</f>
        <v>45923</v>
      </c>
      <c r="U30" s="57">
        <f>IF('1) 日本 - 中国'!O30="", "", '1) 日本 - 中国'!O30)</f>
        <v>45924</v>
      </c>
      <c r="V30" s="134">
        <f>IF('1) 日本 - 中国'!P30="", "", '1) 日本 - 中国'!P30)</f>
        <v>45924</v>
      </c>
      <c r="W30" s="134"/>
      <c r="X30" s="134"/>
      <c r="Y30" s="134"/>
      <c r="Z30" s="134"/>
      <c r="AA30" s="134">
        <f>IF('1) 日本 - 中国'!U30="", "", '1) 日本 - 中国'!U30)</f>
        <v>45927</v>
      </c>
    </row>
    <row r="31" spans="1:27" s="31" customFormat="1" ht="15" customHeight="1">
      <c r="A31" s="56">
        <f t="shared" ref="A31:B31" si="19">IF(B31="","",B31-1)</f>
        <v>45920</v>
      </c>
      <c r="B31" s="56">
        <f t="shared" si="19"/>
        <v>45921</v>
      </c>
      <c r="C31" s="56">
        <f t="shared" si="15"/>
        <v>45922</v>
      </c>
      <c r="D31" s="56"/>
      <c r="E31" s="56">
        <f t="shared" si="16"/>
        <v>45925</v>
      </c>
      <c r="F31" s="56"/>
      <c r="G31" s="59">
        <f>IF('1) 日本 - 中国'!A31="","", '1) 日本 - 中国'!A31)</f>
        <v>39</v>
      </c>
      <c r="H31" s="73" t="str">
        <f>IF('1) 日本 - 中国'!B31="","", '1) 日本 - 中国'!B31)</f>
        <v>JI HANG</v>
      </c>
      <c r="I31" s="69">
        <f>IF('1) 日本 - 中国'!C31="","", '1) 日本 - 中国'!C31)</f>
        <v>578</v>
      </c>
      <c r="J31" s="97" t="s">
        <v>78</v>
      </c>
      <c r="K31" s="98">
        <f>IF('1) 日本 - 中国'!E31="","", '1) 日本 - 中国'!E31)</f>
        <v>578</v>
      </c>
      <c r="L31" s="72" t="s">
        <v>87</v>
      </c>
      <c r="M31" s="56"/>
      <c r="N31" s="134">
        <f>IF('1) 日本 - 中国'!H31="", "", '1) 日本 - 中国'!H31)</f>
        <v>45927</v>
      </c>
      <c r="O31" s="60"/>
      <c r="P31" s="61"/>
      <c r="Q31" s="61"/>
      <c r="R31" s="134">
        <f>IF('1) 日本 - 中国'!L31="", "", '1) 日本 - 中国'!L31)</f>
        <v>45930</v>
      </c>
      <c r="S31" s="57">
        <f>IF('1) 日本 - 中国'!M31="", "", '1) 日本 - 中国'!M31)</f>
        <v>45930</v>
      </c>
      <c r="T31" s="134">
        <f>IF('1) 日本 - 中国'!N31="", "", '1) 日本 - 中国'!N31)</f>
        <v>45930</v>
      </c>
      <c r="U31" s="57">
        <f>IF('1) 日本 - 中国'!O31="", "", '1) 日本 - 中国'!O31)</f>
        <v>45931</v>
      </c>
      <c r="V31" s="134">
        <f>IF('1) 日本 - 中国'!P31="", "", '1) 日本 - 中国'!P31)</f>
        <v>45931</v>
      </c>
      <c r="W31" s="134"/>
      <c r="X31" s="134"/>
      <c r="Y31" s="58"/>
      <c r="Z31" s="58"/>
      <c r="AA31" s="58">
        <f>IF('1) 日本 - 中国'!U31="", "", '1) 日本 - 中国'!U31)</f>
        <v>45934</v>
      </c>
    </row>
    <row r="32" spans="1:27" s="31" customFormat="1" ht="15" customHeight="1">
      <c r="A32" s="56">
        <f t="shared" ref="A32:B32" si="20">IF(B32="","",B32-1)</f>
        <v>45927</v>
      </c>
      <c r="B32" s="56">
        <f t="shared" si="20"/>
        <v>45928</v>
      </c>
      <c r="C32" s="56">
        <f t="shared" si="15"/>
        <v>45929</v>
      </c>
      <c r="D32" s="56"/>
      <c r="E32" s="56">
        <f t="shared" si="16"/>
        <v>45932</v>
      </c>
      <c r="F32" s="56"/>
      <c r="G32" s="59">
        <f>IF('1) 日本 - 中国'!A32="","", '1) 日本 - 中国'!A32)</f>
        <v>40</v>
      </c>
      <c r="H32" s="73" t="str">
        <f>IF('1) 日本 - 中国'!B32="","", '1) 日本 - 中国'!B32)</f>
        <v>JI HANG</v>
      </c>
      <c r="I32" s="69">
        <f>IF('1) 日本 - 中国'!C32="","", '1) 日本 - 中国'!C32)</f>
        <v>579</v>
      </c>
      <c r="J32" s="97" t="s">
        <v>78</v>
      </c>
      <c r="K32" s="98">
        <f>IF('1) 日本 - 中国'!E32="","", '1) 日本 - 中国'!E32)</f>
        <v>579</v>
      </c>
      <c r="L32" s="72" t="s">
        <v>87</v>
      </c>
      <c r="M32" s="56"/>
      <c r="N32" s="134">
        <f>IF('1) 日本 - 中国'!H32="", "", '1) 日本 - 中国'!H32)</f>
        <v>45934</v>
      </c>
      <c r="O32" s="60"/>
      <c r="P32" s="61"/>
      <c r="Q32" s="61"/>
      <c r="R32" s="134">
        <f>IF('1) 日本 - 中国'!L32="", "", '1) 日本 - 中国'!L32)</f>
        <v>45937</v>
      </c>
      <c r="S32" s="57">
        <f>IF('1) 日本 - 中国'!M32="", "", '1) 日本 - 中国'!M32)</f>
        <v>45937</v>
      </c>
      <c r="T32" s="134">
        <f>IF('1) 日本 - 中国'!N32="", "", '1) 日本 - 中国'!N32)</f>
        <v>45937</v>
      </c>
      <c r="U32" s="57">
        <f>IF('1) 日本 - 中国'!O32="", "", '1) 日本 - 中国'!O32)</f>
        <v>45938</v>
      </c>
      <c r="V32" s="134">
        <f>IF('1) 日本 - 中国'!P32="", "", '1) 日本 - 中国'!P32)</f>
        <v>45938</v>
      </c>
      <c r="W32" s="134"/>
      <c r="X32" s="134"/>
      <c r="Y32" s="58"/>
      <c r="Z32" s="58"/>
      <c r="AA32" s="58">
        <f>IF('1) 日本 - 中国'!U32="", "", '1) 日本 - 中国'!U32)</f>
        <v>45941</v>
      </c>
    </row>
    <row r="33" spans="1:27" s="99" customFormat="1" ht="15" customHeight="1">
      <c r="A33" s="56" t="str">
        <f t="shared" ref="A33:B33" si="21">IF(B33="","",B33-1)</f>
        <v/>
      </c>
      <c r="B33" s="56" t="str">
        <f t="shared" si="21"/>
        <v/>
      </c>
      <c r="C33" s="56" t="str">
        <f t="shared" si="15"/>
        <v/>
      </c>
      <c r="D33" s="56"/>
      <c r="E33" s="56" t="str">
        <f t="shared" si="16"/>
        <v/>
      </c>
      <c r="F33" s="56"/>
      <c r="G33" s="55">
        <f>IF('1) 日本 - 中国'!A33="","", '1) 日本 - 中国'!A33)</f>
        <v>41</v>
      </c>
      <c r="H33" s="73" t="str">
        <f>IF('1) 日本 - 中国'!B33="","", '1) 日本 - 中国'!B33)</f>
        <v/>
      </c>
      <c r="I33" s="69" t="str">
        <f>IF('1) 日本 - 中国'!C33="","", '1) 日本 - 中国'!C33)</f>
        <v/>
      </c>
      <c r="J33" s="97" t="s">
        <v>78</v>
      </c>
      <c r="K33" s="98" t="str">
        <f>IF('1) 日本 - 中国'!E33="","", '1) 日本 - 中国'!E33)</f>
        <v/>
      </c>
      <c r="L33" s="72" t="s">
        <v>87</v>
      </c>
      <c r="M33" s="56"/>
      <c r="N33" s="134" t="str">
        <f>IF('1) 日本 - 中国'!H33="", "", '1) 日本 - 中国'!H33)</f>
        <v/>
      </c>
      <c r="O33" s="60"/>
      <c r="P33" s="61"/>
      <c r="Q33" s="61"/>
      <c r="R33" s="134" t="str">
        <f>IF('1) 日本 - 中国'!L33="", "", '1) 日本 - 中国'!L33)</f>
        <v/>
      </c>
      <c r="S33" s="57" t="str">
        <f>IF('1) 日本 - 中国'!M33="", "", '1) 日本 - 中国'!M33)</f>
        <v/>
      </c>
      <c r="T33" s="134" t="str">
        <f>IF('1) 日本 - 中国'!N33="", "", '1) 日本 - 中国'!N33)</f>
        <v/>
      </c>
      <c r="U33" s="57" t="str">
        <f>IF('1) 日本 - 中国'!O33="", "", '1) 日本 - 中国'!O33)</f>
        <v/>
      </c>
      <c r="V33" s="134" t="str">
        <f>IF('1) 日本 - 中国'!P33="", "", '1) 日本 - 中国'!P33)</f>
        <v/>
      </c>
      <c r="W33" s="134"/>
      <c r="X33" s="134"/>
      <c r="Y33" s="58"/>
      <c r="Z33" s="58"/>
      <c r="AA33" s="58" t="str">
        <f>IF('1) 日本 - 中国'!U33="", "", '1) 日本 - 中国'!U33)</f>
        <v/>
      </c>
    </row>
    <row r="34" spans="1:27" s="99" customFormat="1" ht="15" customHeight="1">
      <c r="A34" s="56" t="str">
        <f t="shared" ref="A34:A38" si="22">IF(B34="","",B34-1)</f>
        <v/>
      </c>
      <c r="B34" s="56" t="str">
        <f t="shared" ref="B34:B38" si="23">IF(C34="","",C34-1)</f>
        <v/>
      </c>
      <c r="C34" s="56" t="str">
        <f t="shared" ref="C34:C38" si="24">IF(E34="","",E34-3)</f>
        <v/>
      </c>
      <c r="D34" s="56"/>
      <c r="E34" s="56" t="str">
        <f t="shared" ref="E34:E38" si="25">IF(N34="","",N34-2)</f>
        <v/>
      </c>
      <c r="F34" s="56"/>
      <c r="G34" s="55">
        <f>IF('1) 日本 - 中国'!A34="","", '1) 日本 - 中国'!A34)</f>
        <v>42</v>
      </c>
      <c r="H34" s="73" t="str">
        <f>IF('1) 日本 - 中国'!B34="","", '1) 日本 - 中国'!B34)</f>
        <v/>
      </c>
      <c r="I34" s="69" t="str">
        <f>IF('1) 日本 - 中国'!C34="","", '1) 日本 - 中国'!C34)</f>
        <v/>
      </c>
      <c r="J34" s="97" t="s">
        <v>78</v>
      </c>
      <c r="K34" s="98" t="str">
        <f>IF('1) 日本 - 中国'!E34="","", '1) 日本 - 中国'!E34)</f>
        <v/>
      </c>
      <c r="L34" s="72" t="s">
        <v>87</v>
      </c>
      <c r="M34" s="56"/>
      <c r="N34" s="134" t="str">
        <f>IF('1) 日本 - 中国'!H34="", "", '1) 日本 - 中国'!H34)</f>
        <v/>
      </c>
      <c r="O34" s="60"/>
      <c r="P34" s="61"/>
      <c r="Q34" s="134"/>
      <c r="R34" s="134" t="str">
        <f>IF('1) 日本 - 中国'!L34="", "", '1) 日本 - 中国'!L34)</f>
        <v/>
      </c>
      <c r="S34" s="57" t="str">
        <f>IF('1) 日本 - 中国'!M34="", "", '1) 日本 - 中国'!M34)</f>
        <v/>
      </c>
      <c r="T34" s="134" t="str">
        <f>IF('1) 日本 - 中国'!N34="", "", '1) 日本 - 中国'!N34)</f>
        <v/>
      </c>
      <c r="U34" s="57" t="str">
        <f>IF('1) 日本 - 中国'!O34="", "", '1) 日本 - 中国'!O34)</f>
        <v/>
      </c>
      <c r="V34" s="134" t="str">
        <f>IF('1) 日本 - 中国'!P34="", "", '1) 日本 - 中国'!P34)</f>
        <v/>
      </c>
      <c r="W34" s="134"/>
      <c r="X34" s="134"/>
      <c r="Y34" s="134"/>
      <c r="Z34" s="134"/>
      <c r="AA34" s="134" t="str">
        <f>IF('1) 日本 - 中国'!U34="", "", '1) 日本 - 中国'!U34)</f>
        <v/>
      </c>
    </row>
    <row r="35" spans="1:27" s="99" customFormat="1" ht="15" customHeight="1">
      <c r="A35" s="56" t="str">
        <f t="shared" si="22"/>
        <v/>
      </c>
      <c r="B35" s="56" t="str">
        <f t="shared" si="23"/>
        <v/>
      </c>
      <c r="C35" s="56" t="str">
        <f t="shared" si="24"/>
        <v/>
      </c>
      <c r="D35" s="56"/>
      <c r="E35" s="56" t="str">
        <f t="shared" si="25"/>
        <v/>
      </c>
      <c r="F35" s="56"/>
      <c r="G35" s="59">
        <f>IF('1) 日本 - 中国'!A35="","", '1) 日本 - 中国'!A35)</f>
        <v>43</v>
      </c>
      <c r="H35" s="73" t="str">
        <f>IF('1) 日本 - 中国'!B35="","", '1) 日本 - 中国'!B35)</f>
        <v/>
      </c>
      <c r="I35" s="69" t="str">
        <f>IF('1) 日本 - 中国'!C35="","", '1) 日本 - 中国'!C35)</f>
        <v/>
      </c>
      <c r="J35" s="97" t="s">
        <v>78</v>
      </c>
      <c r="K35" s="98" t="str">
        <f>IF('1) 日本 - 中国'!E35="","", '1) 日本 - 中国'!E35)</f>
        <v/>
      </c>
      <c r="L35" s="72" t="s">
        <v>87</v>
      </c>
      <c r="M35" s="56"/>
      <c r="N35" s="134" t="str">
        <f>IF('1) 日本 - 中国'!H35="", "", '1) 日本 - 中国'!H35)</f>
        <v/>
      </c>
      <c r="O35" s="60"/>
      <c r="P35" s="61"/>
      <c r="Q35" s="134"/>
      <c r="R35" s="134" t="str">
        <f>IF('1) 日本 - 中国'!L35="", "", '1) 日本 - 中国'!L35)</f>
        <v/>
      </c>
      <c r="S35" s="57" t="str">
        <f>IF('1) 日本 - 中国'!M35="", "", '1) 日本 - 中国'!M35)</f>
        <v/>
      </c>
      <c r="T35" s="134" t="str">
        <f>IF('1) 日本 - 中国'!N35="", "", '1) 日本 - 中国'!N35)</f>
        <v/>
      </c>
      <c r="U35" s="57" t="str">
        <f>IF('1) 日本 - 中国'!O35="", "", '1) 日本 - 中国'!O35)</f>
        <v/>
      </c>
      <c r="V35" s="134" t="str">
        <f>IF('1) 日本 - 中国'!P35="", "", '1) 日本 - 中国'!P35)</f>
        <v/>
      </c>
      <c r="W35" s="134"/>
      <c r="X35" s="134"/>
      <c r="Y35" s="58"/>
      <c r="Z35" s="58"/>
      <c r="AA35" s="58" t="str">
        <f>IF('1) 日本 - 中国'!U35="", "", '1) 日本 - 中国'!U35)</f>
        <v/>
      </c>
    </row>
    <row r="36" spans="1:27" s="99" customFormat="1" ht="15" customHeight="1">
      <c r="A36" s="134" t="str">
        <f t="shared" si="22"/>
        <v/>
      </c>
      <c r="B36" s="134" t="str">
        <f t="shared" si="23"/>
        <v/>
      </c>
      <c r="C36" s="134" t="str">
        <f t="shared" si="24"/>
        <v/>
      </c>
      <c r="D36" s="134"/>
      <c r="E36" s="134" t="str">
        <f t="shared" si="25"/>
        <v/>
      </c>
      <c r="F36" s="134"/>
      <c r="G36" s="55">
        <f>IF('1) 日本 - 中国'!A36="","", '1) 日本 - 中国'!A36)</f>
        <v>44</v>
      </c>
      <c r="H36" s="73" t="str">
        <f>IF('1) 日本 - 中国'!B36="","", '1) 日本 - 中国'!B36)</f>
        <v/>
      </c>
      <c r="I36" s="69" t="str">
        <f>IF('1) 日本 - 中国'!C36="","", '1) 日本 - 中国'!C36)</f>
        <v/>
      </c>
      <c r="J36" s="97" t="s">
        <v>78</v>
      </c>
      <c r="K36" s="98" t="str">
        <f>IF('1) 日本 - 中国'!E36="","", '1) 日本 - 中国'!E36)</f>
        <v/>
      </c>
      <c r="L36" s="72" t="s">
        <v>87</v>
      </c>
      <c r="M36" s="56"/>
      <c r="N36" s="134" t="str">
        <f>IF('1) 日本 - 中国'!H36="", "", '1) 日本 - 中国'!H36)</f>
        <v/>
      </c>
      <c r="O36" s="60"/>
      <c r="P36" s="61"/>
      <c r="Q36" s="134"/>
      <c r="R36" s="134" t="str">
        <f>IF('1) 日本 - 中国'!L36="", "", '1) 日本 - 中国'!L36)</f>
        <v/>
      </c>
      <c r="S36" s="57" t="str">
        <f>IF('1) 日本 - 中国'!M36="", "", '1) 日本 - 中国'!M36)</f>
        <v/>
      </c>
      <c r="T36" s="134" t="str">
        <f>IF('1) 日本 - 中国'!N36="", "", '1) 日本 - 中国'!N36)</f>
        <v/>
      </c>
      <c r="U36" s="57" t="str">
        <f>IF('1) 日本 - 中国'!O36="", "", '1) 日本 - 中国'!O36)</f>
        <v/>
      </c>
      <c r="V36" s="134" t="str">
        <f>IF('1) 日本 - 中国'!P36="", "", '1) 日本 - 中国'!P36)</f>
        <v/>
      </c>
      <c r="W36" s="134"/>
      <c r="X36" s="134"/>
      <c r="Y36" s="134"/>
      <c r="Z36" s="134"/>
      <c r="AA36" s="134" t="str">
        <f>IF('1) 日本 - 中国'!U36="", "", '1) 日本 - 中国'!U36)</f>
        <v/>
      </c>
    </row>
    <row r="37" spans="1:27" s="99" customFormat="1" ht="15" customHeight="1">
      <c r="A37" s="56" t="str">
        <f t="shared" si="22"/>
        <v/>
      </c>
      <c r="B37" s="56" t="str">
        <f t="shared" si="23"/>
        <v/>
      </c>
      <c r="C37" s="56" t="str">
        <f t="shared" si="24"/>
        <v/>
      </c>
      <c r="D37" s="56"/>
      <c r="E37" s="56" t="str">
        <f t="shared" si="25"/>
        <v/>
      </c>
      <c r="F37" s="56"/>
      <c r="G37" s="55">
        <f>IF('1) 日本 - 中国'!A37="","", '1) 日本 - 中国'!A37)</f>
        <v>45</v>
      </c>
      <c r="H37" s="73" t="str">
        <f>IF('1) 日本 - 中国'!B37="","", '1) 日本 - 中国'!B37)</f>
        <v/>
      </c>
      <c r="I37" s="69" t="str">
        <f>IF('1) 日本 - 中国'!C37="","", '1) 日本 - 中国'!C37)</f>
        <v/>
      </c>
      <c r="J37" s="97" t="s">
        <v>78</v>
      </c>
      <c r="K37" s="98" t="str">
        <f>IF('1) 日本 - 中国'!E37="","", '1) 日本 - 中国'!E37)</f>
        <v/>
      </c>
      <c r="L37" s="72" t="s">
        <v>87</v>
      </c>
      <c r="M37" s="56"/>
      <c r="N37" s="134" t="str">
        <f>IF('1) 日本 - 中国'!H37="", "", '1) 日本 - 中国'!H37)</f>
        <v/>
      </c>
      <c r="O37" s="60"/>
      <c r="P37" s="61"/>
      <c r="Q37" s="134"/>
      <c r="R37" s="134" t="str">
        <f>IF('1) 日本 - 中国'!L37="", "", '1) 日本 - 中国'!L37)</f>
        <v/>
      </c>
      <c r="S37" s="57" t="str">
        <f>IF('1) 日本 - 中国'!M37="", "", '1) 日本 - 中国'!M37)</f>
        <v/>
      </c>
      <c r="T37" s="134" t="str">
        <f>IF('1) 日本 - 中国'!N37="", "", '1) 日本 - 中国'!N37)</f>
        <v/>
      </c>
      <c r="U37" s="57" t="str">
        <f>IF('1) 日本 - 中国'!O37="", "", '1) 日本 - 中国'!O37)</f>
        <v/>
      </c>
      <c r="V37" s="134" t="str">
        <f>IF('1) 日本 - 中国'!P37="", "", '1) 日本 - 中国'!P37)</f>
        <v/>
      </c>
      <c r="W37" s="134"/>
      <c r="X37" s="134"/>
      <c r="Y37" s="134"/>
      <c r="Z37" s="134"/>
      <c r="AA37" s="134" t="str">
        <f>IF('1) 日本 - 中国'!U37="", "", '1) 日本 - 中国'!U37)</f>
        <v/>
      </c>
    </row>
    <row r="38" spans="1:27" s="99" customFormat="1" ht="15" customHeight="1">
      <c r="A38" s="110" t="str">
        <f t="shared" si="22"/>
        <v/>
      </c>
      <c r="B38" s="110" t="str">
        <f t="shared" si="23"/>
        <v/>
      </c>
      <c r="C38" s="110" t="str">
        <f t="shared" si="24"/>
        <v/>
      </c>
      <c r="D38" s="110"/>
      <c r="E38" s="110" t="str">
        <f t="shared" si="25"/>
        <v/>
      </c>
      <c r="F38" s="110"/>
      <c r="G38" s="114">
        <f>IF('1) 日本 - 中国'!A38="","", '1) 日本 - 中国'!A38)</f>
        <v>46</v>
      </c>
      <c r="H38" s="101" t="str">
        <f>IF('1) 日本 - 中国'!B38="","", '1) 日本 - 中国'!B38)</f>
        <v/>
      </c>
      <c r="I38" s="102" t="str">
        <f>IF('1) 日本 - 中国'!C38="","", '1) 日本 - 中国'!C38)</f>
        <v/>
      </c>
      <c r="J38" s="103" t="s">
        <v>78</v>
      </c>
      <c r="K38" s="104" t="str">
        <f>IF('1) 日本 - 中国'!E38="","", '1) 日本 - 中国'!E38)</f>
        <v/>
      </c>
      <c r="L38" s="105" t="s">
        <v>87</v>
      </c>
      <c r="M38" s="110"/>
      <c r="N38" s="100" t="str">
        <f>IF('1) 日本 - 中国'!H38="", "", '1) 日本 - 中国'!H38)</f>
        <v/>
      </c>
      <c r="O38" s="111"/>
      <c r="P38" s="112"/>
      <c r="Q38" s="100"/>
      <c r="R38" s="100" t="str">
        <f>IF('1) 日本 - 中国'!L38="", "", '1) 日本 - 中国'!L38)</f>
        <v/>
      </c>
      <c r="S38" s="113" t="str">
        <f>IF('1) 日本 - 中国'!M38="", "", '1) 日本 - 中国'!M38)</f>
        <v/>
      </c>
      <c r="T38" s="100" t="str">
        <f>IF('1) 日本 - 中国'!N38="", "", '1) 日本 - 中国'!N38)</f>
        <v/>
      </c>
      <c r="U38" s="113" t="str">
        <f>IF('1) 日本 - 中国'!O38="", "", '1) 日本 - 中国'!O38)</f>
        <v/>
      </c>
      <c r="V38" s="100" t="str">
        <f>IF('1) 日本 - 中国'!P38="", "", '1) 日本 - 中国'!P38)</f>
        <v/>
      </c>
      <c r="W38" s="100"/>
      <c r="X38" s="100"/>
      <c r="Y38" s="100"/>
      <c r="Z38" s="100"/>
      <c r="AA38" s="100" t="str">
        <f>IF('1) 日本 - 中国'!U38="", "", '1) 日本 - 中国'!U38)</f>
        <v/>
      </c>
    </row>
    <row r="39" spans="1:27" ht="15" customHeight="1">
      <c r="G39" s="31" t="s">
        <v>67</v>
      </c>
      <c r="H39" s="115"/>
      <c r="I39" s="116"/>
      <c r="J39" s="116"/>
      <c r="K39" s="116"/>
      <c r="L39" s="116"/>
      <c r="M39" s="68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99"/>
      <c r="H40" s="99"/>
      <c r="I40" s="99"/>
      <c r="J40" s="99"/>
      <c r="K40" s="99"/>
      <c r="L40" s="99"/>
      <c r="M40" s="109"/>
      <c r="N40" s="99"/>
      <c r="O40" s="99"/>
      <c r="P40" s="99"/>
      <c r="Q40" s="99"/>
      <c r="R40" s="109"/>
      <c r="S40" s="109"/>
      <c r="T40" s="109"/>
      <c r="U40" s="109"/>
      <c r="V40" s="99"/>
      <c r="W40" s="99"/>
      <c r="X40" s="99"/>
      <c r="Y40" s="99"/>
      <c r="Z40" s="109"/>
      <c r="AA40" s="109"/>
    </row>
    <row r="41" spans="1:27" s="31" customFormat="1" ht="15" customHeight="1">
      <c r="G41" s="99"/>
      <c r="H41" s="99"/>
      <c r="I41" s="99"/>
      <c r="J41" s="99"/>
      <c r="K41" s="99"/>
      <c r="L41" s="99"/>
      <c r="M41" s="109"/>
      <c r="N41" s="99"/>
      <c r="O41" s="99"/>
      <c r="P41" s="99"/>
      <c r="Q41" s="99"/>
      <c r="R41" s="109"/>
      <c r="S41" s="109"/>
      <c r="T41" s="109"/>
      <c r="U41" s="109"/>
      <c r="V41" s="99"/>
      <c r="W41" s="99"/>
      <c r="X41" s="99"/>
      <c r="Y41" s="99"/>
      <c r="Z41" s="109"/>
      <c r="AA41" s="109"/>
    </row>
    <row r="42" spans="1:27" s="31" customFormat="1" ht="15" customHeight="1">
      <c r="M42" s="38"/>
      <c r="N42" s="99"/>
      <c r="O42" s="99"/>
      <c r="P42" s="99"/>
      <c r="Q42" s="99"/>
      <c r="R42" s="38"/>
      <c r="S42" s="109"/>
      <c r="T42" s="109"/>
      <c r="U42" s="109"/>
      <c r="V42" s="99"/>
      <c r="W42" s="99"/>
      <c r="X42" s="99"/>
      <c r="Y42" s="99"/>
      <c r="Z42" s="109"/>
      <c r="AA42" s="109"/>
    </row>
    <row r="43" spans="1:27" s="31" customFormat="1" ht="15" customHeight="1"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27" s="31" customFormat="1" ht="15" customHeight="1"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27" s="99" customFormat="1" ht="15" customHeight="1">
      <c r="G45" s="118"/>
      <c r="H45" s="119"/>
      <c r="I45" s="120"/>
      <c r="J45" s="120"/>
      <c r="K45" s="120"/>
      <c r="L45" s="120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99" customFormat="1" ht="15" customHeight="1">
      <c r="G46" s="118"/>
      <c r="H46" s="119"/>
      <c r="I46" s="120"/>
      <c r="J46" s="120"/>
      <c r="K46" s="120"/>
      <c r="L46" s="120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99" customFormat="1" ht="15" customHeight="1">
      <c r="G47" s="118"/>
      <c r="H47" s="119"/>
      <c r="I47" s="120"/>
      <c r="J47" s="120"/>
      <c r="K47" s="120"/>
      <c r="L47" s="12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18"/>
      <c r="H48" s="119"/>
      <c r="I48" s="120"/>
      <c r="J48" s="120"/>
      <c r="K48" s="120"/>
      <c r="L48" s="120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18"/>
      <c r="H49" s="119"/>
      <c r="I49" s="120"/>
      <c r="J49" s="120"/>
      <c r="K49" s="120"/>
      <c r="L49" s="120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18"/>
      <c r="H50" s="119"/>
      <c r="I50" s="120"/>
      <c r="J50" s="120"/>
      <c r="K50" s="120"/>
      <c r="L50" s="120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99" customFormat="1" ht="15" customHeight="1">
      <c r="G51" s="118"/>
      <c r="H51" s="119"/>
      <c r="I51" s="120"/>
      <c r="J51" s="120"/>
      <c r="K51" s="120"/>
      <c r="L51" s="120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99" customFormat="1" ht="15" customHeight="1">
      <c r="G52" s="118"/>
      <c r="H52" s="119"/>
      <c r="I52" s="120"/>
      <c r="J52" s="120"/>
      <c r="K52" s="120"/>
      <c r="L52" s="120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99" customFormat="1" ht="15" customHeight="1">
      <c r="G53" s="118"/>
      <c r="H53" s="119"/>
      <c r="I53" s="120"/>
      <c r="J53" s="120"/>
      <c r="K53" s="120"/>
      <c r="L53" s="120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99" customFormat="1" ht="15" customHeight="1">
      <c r="G54" s="118"/>
      <c r="H54" s="119"/>
      <c r="I54" s="120"/>
      <c r="J54" s="120"/>
      <c r="K54" s="120"/>
      <c r="L54" s="120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99" customFormat="1" ht="15" customHeight="1">
      <c r="G55" s="118"/>
      <c r="H55" s="119"/>
      <c r="I55" s="120"/>
      <c r="J55" s="120"/>
      <c r="K55" s="120"/>
      <c r="L55" s="120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99" customFormat="1" ht="15" customHeight="1">
      <c r="G56" s="118"/>
      <c r="H56" s="119"/>
      <c r="I56" s="120"/>
      <c r="J56" s="120"/>
      <c r="K56" s="120"/>
      <c r="L56" s="12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99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99"/>
      <c r="J65" s="99"/>
      <c r="K65" s="99"/>
      <c r="L65" s="99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6"/>
      <c r="B69" s="96"/>
      <c r="C69" s="96"/>
      <c r="D69" s="121"/>
      <c r="E69" s="96"/>
      <c r="F69" s="121"/>
      <c r="G69" s="96"/>
      <c r="H69" s="96"/>
      <c r="I69" s="122"/>
      <c r="J69" s="122"/>
      <c r="K69" s="122"/>
      <c r="L69" s="122"/>
      <c r="M69" s="122"/>
      <c r="N69" s="122"/>
      <c r="O69" s="121"/>
      <c r="P69" s="23"/>
      <c r="Q69" s="121"/>
      <c r="R69" s="122"/>
      <c r="S69" s="96"/>
      <c r="T69" s="23"/>
      <c r="U69" s="96"/>
      <c r="V69" s="96"/>
      <c r="W69" s="23"/>
      <c r="X69" s="23"/>
      <c r="Y69" s="23"/>
      <c r="Z69" s="23"/>
      <c r="AA69" s="23"/>
    </row>
    <row r="70" spans="1:27" ht="15.75" customHeight="1">
      <c r="A70" s="96"/>
      <c r="B70" s="96"/>
      <c r="C70" s="96"/>
      <c r="D70" s="121"/>
      <c r="E70" s="96"/>
      <c r="F70" s="121"/>
      <c r="G70" s="96"/>
      <c r="H70" s="96"/>
      <c r="I70" s="122"/>
      <c r="J70" s="122"/>
      <c r="K70" s="122"/>
      <c r="L70" s="122"/>
      <c r="M70" s="122"/>
      <c r="N70" s="122"/>
      <c r="O70" s="121"/>
      <c r="P70" s="23"/>
      <c r="Q70" s="121"/>
      <c r="R70" s="122"/>
      <c r="S70" s="96"/>
      <c r="T70" s="23"/>
      <c r="U70" s="96"/>
      <c r="V70" s="96"/>
      <c r="W70" s="23"/>
      <c r="X70" s="23"/>
      <c r="Y70" s="23"/>
      <c r="Z70" s="23"/>
      <c r="AA70" s="23"/>
    </row>
    <row r="71" spans="1:27" ht="15.75" customHeight="1">
      <c r="D71" s="22"/>
      <c r="F71" s="22"/>
      <c r="G71" s="123"/>
      <c r="H71" s="123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96"/>
      <c r="H73" s="96"/>
      <c r="I73" s="96"/>
      <c r="J73" s="96"/>
      <c r="K73" s="96"/>
      <c r="L73" s="96"/>
      <c r="M73" s="96"/>
      <c r="N73" s="96"/>
      <c r="O73" s="23"/>
      <c r="P73" s="23"/>
      <c r="Q73" s="23"/>
      <c r="R73" s="96"/>
      <c r="S73" s="96"/>
      <c r="T73" s="23"/>
      <c r="U73" s="96"/>
      <c r="V73" s="96"/>
      <c r="W73" s="23"/>
      <c r="X73" s="23"/>
      <c r="Y73" s="23"/>
      <c r="Z73" s="23"/>
      <c r="AA73" s="23"/>
    </row>
    <row r="74" spans="1:27" ht="15.75" customHeight="1">
      <c r="D74" s="23"/>
      <c r="F74" s="23"/>
      <c r="G74" s="96"/>
      <c r="H74" s="96"/>
      <c r="I74" s="96"/>
      <c r="J74" s="96"/>
      <c r="K74" s="96"/>
      <c r="L74" s="96"/>
      <c r="M74" s="96"/>
      <c r="N74" s="96"/>
      <c r="O74" s="23"/>
      <c r="P74" s="23"/>
      <c r="Q74" s="23"/>
      <c r="R74" s="96"/>
      <c r="S74" s="96"/>
      <c r="T74" s="23"/>
      <c r="U74" s="96"/>
      <c r="V74" s="96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1:M3"/>
    <mergeCell ref="R1:T2"/>
    <mergeCell ref="G4:N4"/>
    <mergeCell ref="G8:G9"/>
    <mergeCell ref="H8:H9"/>
    <mergeCell ref="I8:L8"/>
    <mergeCell ref="I9:J9"/>
    <mergeCell ref="K9:L9"/>
    <mergeCell ref="G25:G26"/>
    <mergeCell ref="H25:H26"/>
    <mergeCell ref="I25:L25"/>
    <mergeCell ref="I26:J26"/>
    <mergeCell ref="K26:L26"/>
  </mergeCells>
  <phoneticPr fontId="17"/>
  <printOptions horizontalCentered="1"/>
  <pageMargins left="0.39370078740157483" right="0.39370078740157483" top="0.39370078740157483" bottom="0.39370078740157483" header="0" footer="0"/>
  <pageSetup paperSize="9" scale="65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topLeftCell="A10" zoomScale="70" zoomScaleNormal="70" zoomScaleSheetLayoutView="70" workbookViewId="0">
      <selection activeCell="C1" sqref="C1"/>
    </sheetView>
  </sheetViews>
  <sheetFormatPr defaultColWidth="7.6328125" defaultRowHeight="15.75" customHeight="1" outlineLevelCol="1"/>
  <cols>
    <col min="1" max="1" width="8.90625" style="21" customWidth="1"/>
    <col min="2" max="2" width="17.453125" style="21" bestFit="1" customWidth="1"/>
    <col min="3" max="3" width="6.90625" style="21" customWidth="1"/>
    <col min="4" max="4" width="3.36328125" style="21" customWidth="1"/>
    <col min="5" max="5" width="6.90625" style="21" customWidth="1"/>
    <col min="6" max="6" width="3.36328125" style="21" customWidth="1"/>
    <col min="7" max="7" width="13.90625" style="21" hidden="1" customWidth="1" outlineLevel="1"/>
    <col min="8" max="8" width="13.90625" style="21" customWidth="1" collapsed="1"/>
    <col min="9" max="9" width="13.90625" style="21" hidden="1" customWidth="1" outlineLevel="1"/>
    <col min="10" max="10" width="2.36328125" style="21" customWidth="1" collapsed="1"/>
    <col min="11" max="11" width="13.90625" style="21" hidden="1" customWidth="1" outlineLevel="1"/>
    <col min="12" max="12" width="13.90625" style="21" customWidth="1" collapsed="1"/>
    <col min="13" max="16" width="13.90625" style="21" customWidth="1"/>
    <col min="17" max="18" width="13.90625" style="21" hidden="1" customWidth="1" outlineLevel="1"/>
    <col min="19" max="19" width="2.36328125" style="21" customWidth="1" collapsed="1"/>
    <col min="20" max="20" width="13.90625" style="21" hidden="1" customWidth="1" outlineLevel="1"/>
    <col min="21" max="21" width="13.90625" style="21" customWidth="1" collapsed="1"/>
    <col min="22" max="22" width="2.36328125" style="21" customWidth="1"/>
    <col min="23" max="23" width="13.90625" style="21" customWidth="1"/>
    <col min="24" max="24" width="2.36328125" style="21" customWidth="1"/>
    <col min="25" max="27" width="15.90625" style="21" customWidth="1"/>
    <col min="28" max="38" width="13.90625" style="21" customWidth="1"/>
    <col min="39" max="16384" width="7.6328125" style="21"/>
  </cols>
  <sheetData>
    <row r="1" spans="1:27" ht="15.75" customHeight="1">
      <c r="A1" s="131"/>
      <c r="B1" s="131"/>
      <c r="C1" s="131"/>
      <c r="D1" s="131"/>
      <c r="E1" s="131"/>
      <c r="F1" s="131"/>
      <c r="G1" s="131"/>
      <c r="H1" s="30"/>
      <c r="I1" s="84"/>
      <c r="J1" s="84"/>
      <c r="K1" s="85"/>
      <c r="L1" s="86"/>
      <c r="M1" s="86"/>
      <c r="N1" s="86"/>
      <c r="O1" s="85"/>
      <c r="P1" s="85"/>
      <c r="Q1" s="85"/>
      <c r="R1" s="85"/>
      <c r="S1" s="85"/>
      <c r="U1" s="87"/>
      <c r="V1" s="85"/>
      <c r="W1" s="87"/>
      <c r="X1" s="85"/>
      <c r="AA1" s="83"/>
    </row>
    <row r="2" spans="1:27" ht="15.75" customHeight="1">
      <c r="A2" s="131"/>
      <c r="B2" s="131"/>
      <c r="C2" s="131"/>
      <c r="D2" s="131"/>
      <c r="E2" s="131"/>
      <c r="F2" s="131"/>
      <c r="G2" s="131"/>
      <c r="H2" s="28"/>
      <c r="I2" s="84"/>
      <c r="J2" s="84"/>
      <c r="K2" s="85"/>
      <c r="L2" s="316" t="s">
        <v>127</v>
      </c>
      <c r="M2" s="316"/>
      <c r="N2" s="316"/>
      <c r="O2" s="316"/>
      <c r="P2" s="316"/>
      <c r="Q2" s="85"/>
      <c r="R2" s="85"/>
      <c r="S2" s="85"/>
      <c r="U2" s="329" t="str">
        <f>'1) 日本 - 中国'!M2</f>
        <v>2025年9月スケジュール</v>
      </c>
      <c r="V2" s="329"/>
      <c r="W2" s="329"/>
      <c r="X2" s="329"/>
      <c r="Y2" s="329"/>
      <c r="AA2" s="83"/>
    </row>
    <row r="3" spans="1:27" ht="15.75" customHeight="1">
      <c r="A3" s="131"/>
      <c r="B3" s="131"/>
      <c r="C3" s="131"/>
      <c r="D3" s="131"/>
      <c r="E3" s="131"/>
      <c r="F3" s="131"/>
      <c r="G3" s="131"/>
      <c r="H3" s="28"/>
      <c r="I3" s="84"/>
      <c r="J3" s="84"/>
      <c r="K3" s="84"/>
      <c r="L3" s="316"/>
      <c r="M3" s="316"/>
      <c r="N3" s="316"/>
      <c r="O3" s="316"/>
      <c r="P3" s="316"/>
      <c r="T3" s="27"/>
      <c r="U3" s="329"/>
      <c r="V3" s="329"/>
      <c r="W3" s="329"/>
      <c r="X3" s="329"/>
      <c r="Y3" s="329"/>
      <c r="Z3" s="27" t="str">
        <f>'1) 日本 - 中国'!T3</f>
        <v>Update：</v>
      </c>
      <c r="AA3" s="127">
        <f>'1) 日本 - 中国'!U3</f>
        <v>45889</v>
      </c>
    </row>
    <row r="4" spans="1:27" ht="15.7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327" t="s">
        <v>128</v>
      </c>
      <c r="M4" s="327"/>
      <c r="N4" s="327"/>
      <c r="O4" s="327"/>
      <c r="P4" s="327"/>
      <c r="T4" s="89"/>
      <c r="U4" s="75" t="s">
        <v>129</v>
      </c>
      <c r="V4" s="75"/>
      <c r="W4" s="90"/>
      <c r="Z4" s="89" t="str">
        <f>'1) 日本 - 中国'!T4</f>
        <v>Version：</v>
      </c>
      <c r="AA4" s="90" t="str">
        <f>'1) 日本 - 中国'!U4</f>
        <v>No.573</v>
      </c>
    </row>
    <row r="5" spans="1:27" ht="15.75" customHeight="1" thickBot="1">
      <c r="A5" s="91"/>
      <c r="B5" s="91"/>
      <c r="C5" s="92"/>
      <c r="D5" s="92"/>
      <c r="E5" s="92"/>
      <c r="F5" s="92"/>
      <c r="G5" s="91"/>
      <c r="H5" s="92"/>
      <c r="I5" s="92"/>
      <c r="J5" s="92"/>
      <c r="K5" s="92"/>
      <c r="L5" s="92"/>
      <c r="M5" s="92"/>
      <c r="N5" s="92"/>
      <c r="O5" s="93"/>
      <c r="P5" s="93"/>
      <c r="Q5" s="91"/>
      <c r="R5" s="91"/>
      <c r="S5" s="91"/>
      <c r="T5" s="91"/>
      <c r="U5" s="76"/>
      <c r="V5" s="75" t="s">
        <v>4</v>
      </c>
      <c r="W5" s="91"/>
      <c r="X5" s="91"/>
      <c r="Y5" s="91"/>
      <c r="Z5" s="91"/>
      <c r="AA5" s="91"/>
    </row>
    <row r="6" spans="1:27" ht="15" customHeight="1">
      <c r="G6" s="26"/>
      <c r="L6" s="95"/>
      <c r="U6" s="24"/>
      <c r="V6" s="24"/>
    </row>
    <row r="7" spans="1:27" ht="15" customHeight="1">
      <c r="A7" s="130" t="s">
        <v>120</v>
      </c>
      <c r="B7" s="96"/>
      <c r="L7" s="23"/>
      <c r="U7" s="130"/>
      <c r="W7" s="130" t="s">
        <v>131</v>
      </c>
      <c r="Y7" s="130"/>
    </row>
    <row r="8" spans="1:27" ht="15" customHeight="1">
      <c r="A8" s="304" t="s">
        <v>6</v>
      </c>
      <c r="B8" s="283" t="s">
        <v>7</v>
      </c>
      <c r="C8" s="283" t="s">
        <v>8</v>
      </c>
      <c r="D8" s="289"/>
      <c r="E8" s="289"/>
      <c r="F8" s="290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304"/>
      <c r="B9" s="284"/>
      <c r="C9" s="284" t="s">
        <v>80</v>
      </c>
      <c r="D9" s="328"/>
      <c r="E9" s="291" t="s">
        <v>81</v>
      </c>
      <c r="F9" s="293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136</v>
      </c>
      <c r="X9" s="43"/>
      <c r="Y9" s="34" t="s">
        <v>17</v>
      </c>
      <c r="Z9" s="34" t="s">
        <v>54</v>
      </c>
      <c r="AA9" s="34" t="s">
        <v>119</v>
      </c>
    </row>
    <row r="10" spans="1:27" s="31" customFormat="1" ht="15" customHeight="1">
      <c r="A10" s="59">
        <f>IF('1) 日本 - 中国'!A10="", "", '1) 日本 - 中国'!A10)</f>
        <v>35</v>
      </c>
      <c r="B10" s="192" t="str">
        <f>IF('1) 日本 - 中国'!B10="", "", '1) 日本 - 中国'!B10)</f>
        <v>ATLANTIC BRIDGE</v>
      </c>
      <c r="C10" s="69">
        <f>IF('1) 日本 - 中国'!C10="", "", '1) 日本 - 中国'!C10)</f>
        <v>2534</v>
      </c>
      <c r="D10" s="97" t="s">
        <v>79</v>
      </c>
      <c r="E10" s="199">
        <f>IF('1) 日本 - 中国'!E10="", "", '1) 日本 - 中国'!E10)</f>
        <v>2534</v>
      </c>
      <c r="F10" s="181" t="s">
        <v>87</v>
      </c>
      <c r="G10" s="175"/>
      <c r="H10" s="175">
        <f>IF('1) 日本 - 中国'!H10="", "", '1) 日本 - 中国'!H10)</f>
        <v>45895</v>
      </c>
      <c r="I10" s="175"/>
      <c r="J10" s="175"/>
      <c r="K10" s="175"/>
      <c r="L10" s="176">
        <f>IF('1) 日本 - 中国'!L10="", "", '1) 日本 - 中国'!L10)</f>
        <v>45897</v>
      </c>
      <c r="M10" s="177">
        <f>IF('1) 日本 - 中国'!M10="", "", '1) 日本 - 中国'!M10)</f>
        <v>45898</v>
      </c>
      <c r="N10" s="177">
        <f>IF('1) 日本 - 中国'!N10="", "", '1) 日本 - 中国'!N10)</f>
        <v>45898</v>
      </c>
      <c r="O10" s="175">
        <f>IF('1) 日本 - 中国'!O10="", "", '1) 日本 - 中国'!O10)</f>
        <v>45899</v>
      </c>
      <c r="P10" s="177">
        <f>IF('1) 日本 - 中国'!P10="", "", '1) 日本 - 中国'!P10)</f>
        <v>45899</v>
      </c>
      <c r="Q10" s="175"/>
      <c r="R10" s="175"/>
      <c r="S10" s="175"/>
      <c r="T10" s="175"/>
      <c r="U10" s="175">
        <f>IF('1) 日本 - 中国'!U10="", "", '1) 日本 - 中国'!U10)</f>
        <v>45902</v>
      </c>
      <c r="V10" s="175"/>
      <c r="W10" s="175">
        <f>IF(U10="","",U10+2)</f>
        <v>45904</v>
      </c>
      <c r="X10" s="175"/>
      <c r="Y10" s="175">
        <f>IF(W10="","",W10+2)</f>
        <v>45906</v>
      </c>
      <c r="Z10" s="175">
        <f>IF(Y10="","",Y10+1)</f>
        <v>45907</v>
      </c>
      <c r="AA10" s="175">
        <f>IF(Z10="","",Z10+1)</f>
        <v>45908</v>
      </c>
    </row>
    <row r="11" spans="1:27" s="31" customFormat="1" ht="15" customHeight="1">
      <c r="A11" s="178">
        <f>IF('1) 日本 - 中国'!A11="", "", '1) 日本 - 中国'!A11)</f>
        <v>36</v>
      </c>
      <c r="B11" s="179" t="str">
        <f>IF('1) 日本 - 中国'!B11="", "", '1) 日本 - 中国'!B11)</f>
        <v>ATLANTIC BRIDGE</v>
      </c>
      <c r="C11" s="171">
        <f>IF('1) 日本 - 中国'!C11="", "", '1) 日本 - 中国'!C11)</f>
        <v>2535</v>
      </c>
      <c r="D11" s="200" t="s">
        <v>79</v>
      </c>
      <c r="E11" s="199">
        <f>IF('1) 日本 - 中国'!E11="", "", '1) 日本 - 中国'!E11)</f>
        <v>2535</v>
      </c>
      <c r="F11" s="181" t="s">
        <v>87</v>
      </c>
      <c r="G11" s="177"/>
      <c r="H11" s="177">
        <f>IF('1) 日本 - 中国'!H11="", "", '1) 日本 - 中国'!H11)</f>
        <v>45902</v>
      </c>
      <c r="I11" s="177"/>
      <c r="J11" s="177"/>
      <c r="K11" s="177"/>
      <c r="L11" s="177">
        <f>IF('1) 日本 - 中国'!L11="", "", '1) 日本 - 中国'!L11)</f>
        <v>45904</v>
      </c>
      <c r="M11" s="177">
        <f>IF('1) 日本 - 中国'!M11="", "", '1) 日本 - 中国'!M11)</f>
        <v>45905</v>
      </c>
      <c r="N11" s="177">
        <f>IF('1) 日本 - 中国'!N11="", "", '1) 日本 - 中国'!N11)</f>
        <v>45905</v>
      </c>
      <c r="O11" s="177">
        <f>IF('1) 日本 - 中国'!O11="", "", '1) 日本 - 中国'!O11)</f>
        <v>45906</v>
      </c>
      <c r="P11" s="177">
        <f>IF('1) 日本 - 中国'!P11="", "", '1) 日本 - 中国'!P11)</f>
        <v>45906</v>
      </c>
      <c r="Q11" s="177"/>
      <c r="R11" s="177"/>
      <c r="S11" s="177"/>
      <c r="T11" s="177"/>
      <c r="U11" s="177">
        <f>IF('1) 日本 - 中国'!U11="", "", '1) 日本 - 中国'!U11)</f>
        <v>45909</v>
      </c>
      <c r="V11" s="177"/>
      <c r="W11" s="177">
        <f>IF(U11="","",U11+2)</f>
        <v>45911</v>
      </c>
      <c r="X11" s="177"/>
      <c r="Y11" s="177">
        <f>IF(W11="","",W11+2)</f>
        <v>45913</v>
      </c>
      <c r="Z11" s="177">
        <f>IF(Y11="","",Y11+1)</f>
        <v>45914</v>
      </c>
      <c r="AA11" s="177">
        <f>IF(Z11="","",Z11+1)</f>
        <v>45915</v>
      </c>
    </row>
    <row r="12" spans="1:27" s="31" customFormat="1" ht="15" customHeight="1">
      <c r="A12" s="178">
        <f>IF('1) 日本 - 中国'!A12="", "", '1) 日本 - 中国'!A12)</f>
        <v>37</v>
      </c>
      <c r="B12" s="179" t="str">
        <f>IF('1) 日本 - 中国'!B12="", "", '1) 日本 - 中国'!B12)</f>
        <v>ATLANTIC BRIDGE</v>
      </c>
      <c r="C12" s="171">
        <f>IF('1) 日本 - 中国'!C12="", "", '1) 日本 - 中国'!C12)</f>
        <v>2536</v>
      </c>
      <c r="D12" s="200" t="s">
        <v>79</v>
      </c>
      <c r="E12" s="199">
        <f>IF('1) 日本 - 中国'!E12="", "", '1) 日本 - 中国'!E12)</f>
        <v>2536</v>
      </c>
      <c r="F12" s="181" t="s">
        <v>87</v>
      </c>
      <c r="G12" s="177"/>
      <c r="H12" s="177">
        <f>IF('1) 日本 - 中国'!H12="", "", '1) 日本 - 中国'!H12)</f>
        <v>45909</v>
      </c>
      <c r="I12" s="177"/>
      <c r="J12" s="177"/>
      <c r="K12" s="177"/>
      <c r="L12" s="177">
        <f>IF('1) 日本 - 中国'!L12="", "", '1) 日本 - 中国'!L12)</f>
        <v>45911</v>
      </c>
      <c r="M12" s="177">
        <f>IF('1) 日本 - 中国'!M12="", "", '1) 日本 - 中国'!M12)</f>
        <v>45912</v>
      </c>
      <c r="N12" s="177">
        <f>IF('1) 日本 - 中国'!N12="", "", '1) 日本 - 中国'!N12)</f>
        <v>45912</v>
      </c>
      <c r="O12" s="177">
        <f>IF('1) 日本 - 中国'!O12="", "", '1) 日本 - 中国'!O12)</f>
        <v>45913</v>
      </c>
      <c r="P12" s="177">
        <f>IF('1) 日本 - 中国'!P12="", "", '1) 日本 - 中国'!P12)</f>
        <v>45913</v>
      </c>
      <c r="Q12" s="177"/>
      <c r="R12" s="177"/>
      <c r="S12" s="177"/>
      <c r="T12" s="177"/>
      <c r="U12" s="177">
        <f>IF('1) 日本 - 中国'!U12="", "", '1) 日本 - 中国'!U12)</f>
        <v>45916</v>
      </c>
      <c r="V12" s="177"/>
      <c r="W12" s="177">
        <f t="shared" ref="W12:W16" si="0">IF(U12="","",U12+2)</f>
        <v>45918</v>
      </c>
      <c r="X12" s="177"/>
      <c r="Y12" s="177">
        <f t="shared" ref="Y12:Y16" si="1">IF(W12="","",W12+2)</f>
        <v>45920</v>
      </c>
      <c r="Z12" s="177">
        <f t="shared" ref="Z12:AA12" si="2">IF(Y12="","",Y12+1)</f>
        <v>45921</v>
      </c>
      <c r="AA12" s="177">
        <f t="shared" si="2"/>
        <v>45922</v>
      </c>
    </row>
    <row r="13" spans="1:27" s="31" customFormat="1" ht="15" customHeight="1">
      <c r="A13" s="6">
        <f>IF('1) 日本 - 中国'!A13="", "", '1) 日本 - 中国'!A13)</f>
        <v>38</v>
      </c>
      <c r="B13" s="179" t="str">
        <f>IF('1) 日本 - 中国'!B13="", "", '1) 日本 - 中国'!B13)</f>
        <v>ATLANTIC BRIDGE</v>
      </c>
      <c r="C13" s="171">
        <f>IF('1) 日本 - 中国'!C13="", "", '1) 日本 - 中国'!C13)</f>
        <v>2537</v>
      </c>
      <c r="D13" s="200" t="s">
        <v>79</v>
      </c>
      <c r="E13" s="199">
        <f>IF('1) 日本 - 中国'!E13="", "", '1) 日本 - 中国'!E13)</f>
        <v>2537</v>
      </c>
      <c r="F13" s="181" t="s">
        <v>87</v>
      </c>
      <c r="G13" s="177"/>
      <c r="H13" s="177">
        <f>IF('1) 日本 - 中国'!H13="", "", '1) 日本 - 中国'!H13)</f>
        <v>45916</v>
      </c>
      <c r="I13" s="177"/>
      <c r="J13" s="177"/>
      <c r="K13" s="177"/>
      <c r="L13" s="177">
        <f>IF('1) 日本 - 中国'!L13="", "", '1) 日本 - 中国'!L13)</f>
        <v>45918</v>
      </c>
      <c r="M13" s="177">
        <f>IF('1) 日本 - 中国'!M13="", "", '1) 日本 - 中国'!M13)</f>
        <v>45919</v>
      </c>
      <c r="N13" s="177">
        <f>IF('1) 日本 - 中国'!N13="", "", '1) 日本 - 中国'!N13)</f>
        <v>45919</v>
      </c>
      <c r="O13" s="177">
        <f>IF('1) 日本 - 中国'!O13="", "", '1) 日本 - 中国'!O13)</f>
        <v>45920</v>
      </c>
      <c r="P13" s="177">
        <f>IF('1) 日本 - 中国'!P13="", "", '1) 日本 - 中国'!P13)</f>
        <v>45920</v>
      </c>
      <c r="Q13" s="177"/>
      <c r="R13" s="177"/>
      <c r="S13" s="177"/>
      <c r="T13" s="177"/>
      <c r="U13" s="177">
        <f>IF('1) 日本 - 中国'!U13="", "", '1) 日本 - 中国'!U13)</f>
        <v>45923</v>
      </c>
      <c r="V13" s="177"/>
      <c r="W13" s="177">
        <f t="shared" si="0"/>
        <v>45925</v>
      </c>
      <c r="X13" s="177"/>
      <c r="Y13" s="177">
        <f t="shared" si="1"/>
        <v>45927</v>
      </c>
      <c r="Z13" s="177">
        <f t="shared" ref="Z13:AA13" si="3">IF(Y13="","",Y13+1)</f>
        <v>45928</v>
      </c>
      <c r="AA13" s="177">
        <f t="shared" si="3"/>
        <v>45929</v>
      </c>
    </row>
    <row r="14" spans="1:27" s="99" customFormat="1" ht="15" customHeight="1">
      <c r="A14" s="6">
        <f>IF('1) 日本 - 中国'!A14="", "", '1) 日本 - 中国'!A14)</f>
        <v>39</v>
      </c>
      <c r="B14" s="179" t="str">
        <f>IF('1) 日本 - 中国'!B14="", "", '1) 日本 - 中国'!B14)</f>
        <v>ATLANTIC BRIDGE</v>
      </c>
      <c r="C14" s="171">
        <f>IF('1) 日本 - 中国'!C14="", "", '1) 日本 - 中国'!C14)</f>
        <v>2538</v>
      </c>
      <c r="D14" s="200" t="s">
        <v>79</v>
      </c>
      <c r="E14" s="199">
        <f>IF('1) 日本 - 中国'!E14="", "", '1) 日本 - 中国'!E14)</f>
        <v>2538</v>
      </c>
      <c r="F14" s="181" t="s">
        <v>87</v>
      </c>
      <c r="G14" s="177"/>
      <c r="H14" s="177">
        <f>IF('1) 日本 - 中国'!H14="", "", '1) 日本 - 中国'!H14)</f>
        <v>45923</v>
      </c>
      <c r="I14" s="177"/>
      <c r="J14" s="177"/>
      <c r="K14" s="177"/>
      <c r="L14" s="177">
        <f>IF('1) 日本 - 中国'!L14="", "", '1) 日本 - 中国'!L14)</f>
        <v>45925</v>
      </c>
      <c r="M14" s="177">
        <f>IF('1) 日本 - 中国'!M14="", "", '1) 日本 - 中国'!M14)</f>
        <v>45926</v>
      </c>
      <c r="N14" s="177">
        <f>IF('1) 日本 - 中国'!N14="", "", '1) 日本 - 中国'!N14)</f>
        <v>45926</v>
      </c>
      <c r="O14" s="177">
        <f>IF('1) 日本 - 中国'!O14="", "", '1) 日本 - 中国'!O14)</f>
        <v>45927</v>
      </c>
      <c r="P14" s="177">
        <f>IF('1) 日本 - 中国'!P14="", "", '1) 日本 - 中国'!P14)</f>
        <v>45927</v>
      </c>
      <c r="Q14" s="177"/>
      <c r="R14" s="177"/>
      <c r="S14" s="177"/>
      <c r="T14" s="177"/>
      <c r="U14" s="177">
        <f>IF('1) 日本 - 中国'!U14="", "", '1) 日本 - 中国'!U14)</f>
        <v>45930</v>
      </c>
      <c r="V14" s="177"/>
      <c r="W14" s="177">
        <f t="shared" si="0"/>
        <v>45932</v>
      </c>
      <c r="X14" s="177"/>
      <c r="Y14" s="177">
        <f t="shared" si="1"/>
        <v>45934</v>
      </c>
      <c r="Z14" s="177">
        <f t="shared" ref="Z14:AA14" si="4">IF(Y14="","",Y14+1)</f>
        <v>45935</v>
      </c>
      <c r="AA14" s="177">
        <f t="shared" si="4"/>
        <v>45936</v>
      </c>
    </row>
    <row r="15" spans="1:27" s="31" customFormat="1" ht="15" customHeight="1">
      <c r="A15" s="6">
        <f>IF('1) 日本 - 中国'!A15="", "", '1) 日本 - 中国'!A15)</f>
        <v>40</v>
      </c>
      <c r="B15" s="179" t="str">
        <f>IF('1) 日本 - 中国'!B15="", "", '1) 日本 - 中国'!B15)</f>
        <v>ATLANTIC BRIDGE</v>
      </c>
      <c r="C15" s="171">
        <f>IF('1) 日本 - 中国'!C15="", "", '1) 日本 - 中国'!C15)</f>
        <v>2539</v>
      </c>
      <c r="D15" s="200" t="s">
        <v>79</v>
      </c>
      <c r="E15" s="199">
        <f>IF('1) 日本 - 中国'!E15="", "", '1) 日本 - 中国'!E15)</f>
        <v>2539</v>
      </c>
      <c r="F15" s="181" t="s">
        <v>87</v>
      </c>
      <c r="G15" s="177"/>
      <c r="H15" s="177">
        <f>IF('1) 日本 - 中国'!H15="", "", '1) 日本 - 中国'!H15)</f>
        <v>45930</v>
      </c>
      <c r="I15" s="177"/>
      <c r="J15" s="177"/>
      <c r="K15" s="177"/>
      <c r="L15" s="177">
        <f>IF('1) 日本 - 中国'!L15="", "", '1) 日本 - 中国'!L15)</f>
        <v>45932</v>
      </c>
      <c r="M15" s="177">
        <f>IF('1) 日本 - 中国'!M15="", "", '1) 日本 - 中国'!M15)</f>
        <v>45933</v>
      </c>
      <c r="N15" s="177">
        <f>IF('1) 日本 - 中国'!N15="", "", '1) 日本 - 中国'!N15)</f>
        <v>45933</v>
      </c>
      <c r="O15" s="177">
        <f>IF('1) 日本 - 中国'!O15="", "", '1) 日本 - 中国'!O15)</f>
        <v>45934</v>
      </c>
      <c r="P15" s="177">
        <f>IF('1) 日本 - 中国'!P15="", "", '1) 日本 - 中国'!P15)</f>
        <v>45934</v>
      </c>
      <c r="Q15" s="177"/>
      <c r="R15" s="177"/>
      <c r="S15" s="177"/>
      <c r="T15" s="177"/>
      <c r="U15" s="177">
        <f>IF('1) 日本 - 中国'!U15="", "", '1) 日本 - 中国'!U15)</f>
        <v>45937</v>
      </c>
      <c r="V15" s="177"/>
      <c r="W15" s="177">
        <f t="shared" si="0"/>
        <v>45939</v>
      </c>
      <c r="X15" s="177"/>
      <c r="Y15" s="177">
        <f t="shared" si="1"/>
        <v>45941</v>
      </c>
      <c r="Z15" s="177">
        <f t="shared" ref="Z15:AA15" si="5">IF(Y15="","",Y15+1)</f>
        <v>45942</v>
      </c>
      <c r="AA15" s="177">
        <f t="shared" si="5"/>
        <v>45943</v>
      </c>
    </row>
    <row r="16" spans="1:27" s="99" customFormat="1" ht="15" customHeight="1">
      <c r="A16" s="6">
        <f>IF('1) 日本 - 中国'!A16="", "", '1) 日本 - 中国'!A16)</f>
        <v>41</v>
      </c>
      <c r="B16" s="179" t="str">
        <f>IF('1) 日本 - 中国'!B16="", "", '1) 日本 - 中国'!B16)</f>
        <v/>
      </c>
      <c r="C16" s="171" t="str">
        <f>IF('1) 日本 - 中国'!C16="", "", '1) 日本 - 中国'!C16)</f>
        <v/>
      </c>
      <c r="D16" s="200" t="s">
        <v>79</v>
      </c>
      <c r="E16" s="199" t="str">
        <f>IF('1) 日本 - 中国'!E16="", "", '1) 日本 - 中国'!E16)</f>
        <v/>
      </c>
      <c r="F16" s="181" t="s">
        <v>87</v>
      </c>
      <c r="G16" s="177"/>
      <c r="H16" s="177">
        <f>IF('1) 日本 - 中国'!H16="", "", '1) 日本 - 中国'!H16)</f>
        <v>45937</v>
      </c>
      <c r="I16" s="177"/>
      <c r="J16" s="177"/>
      <c r="K16" s="177"/>
      <c r="L16" s="177">
        <f>IF('1) 日本 - 中国'!L16="", "", '1) 日本 - 中国'!L16)</f>
        <v>45939</v>
      </c>
      <c r="M16" s="177">
        <f>IF('1) 日本 - 中国'!M16="", "", '1) 日本 - 中国'!M16)</f>
        <v>45940</v>
      </c>
      <c r="N16" s="177">
        <f>IF('1) 日本 - 中国'!N16="", "", '1) 日本 - 中国'!N16)</f>
        <v>45940</v>
      </c>
      <c r="O16" s="177">
        <f>IF('1) 日本 - 中国'!O16="", "", '1) 日本 - 中国'!O16)</f>
        <v>45941</v>
      </c>
      <c r="P16" s="177">
        <f>IF('1) 日本 - 中国'!P16="", "", '1) 日本 - 中国'!P16)</f>
        <v>45941</v>
      </c>
      <c r="Q16" s="177"/>
      <c r="R16" s="177"/>
      <c r="S16" s="177"/>
      <c r="T16" s="177"/>
      <c r="U16" s="177">
        <f>IF('1) 日本 - 中国'!U16="", "", '1) 日本 - 中国'!U16)</f>
        <v>45944</v>
      </c>
      <c r="V16" s="177"/>
      <c r="W16" s="177">
        <f t="shared" si="0"/>
        <v>45946</v>
      </c>
      <c r="X16" s="177"/>
      <c r="Y16" s="177">
        <f t="shared" si="1"/>
        <v>45948</v>
      </c>
      <c r="Z16" s="177">
        <f t="shared" ref="Z16:AA16" si="6">IF(Y16="","",Y16+1)</f>
        <v>45949</v>
      </c>
      <c r="AA16" s="177">
        <f t="shared" si="6"/>
        <v>45950</v>
      </c>
    </row>
    <row r="17" spans="1:27" s="99" customFormat="1" ht="15" customHeight="1">
      <c r="A17" s="6">
        <f>IF('1) 日本 - 中国'!A17="", "", '1) 日本 - 中国'!A17)</f>
        <v>42</v>
      </c>
      <c r="B17" s="179" t="str">
        <f>IF('1) 日本 - 中国'!B17="", "", '1) 日本 - 中国'!B17)</f>
        <v/>
      </c>
      <c r="C17" s="171" t="str">
        <f>IF('1) 日本 - 中国'!C17="", "", '1) 日本 - 中国'!C17)</f>
        <v/>
      </c>
      <c r="D17" s="200" t="s">
        <v>79</v>
      </c>
      <c r="E17" s="199" t="str">
        <f>IF('1) 日本 - 中国'!E17="", "", '1) 日本 - 中国'!E17)</f>
        <v/>
      </c>
      <c r="F17" s="181" t="s">
        <v>87</v>
      </c>
      <c r="G17" s="177"/>
      <c r="H17" s="177" t="str">
        <f>IF('1) 日本 - 中国'!H17="", "", '1) 日本 - 中国'!H17)</f>
        <v/>
      </c>
      <c r="I17" s="177"/>
      <c r="J17" s="176"/>
      <c r="K17" s="177"/>
      <c r="L17" s="177" t="str">
        <f>IF('1) 日本 - 中国'!L17="", "", '1) 日本 - 中国'!L17)</f>
        <v/>
      </c>
      <c r="M17" s="177" t="str">
        <f>IF('1) 日本 - 中国'!M17="", "", '1) 日本 - 中国'!M17)</f>
        <v/>
      </c>
      <c r="N17" s="177" t="str">
        <f>IF('1) 日本 - 中国'!N17="", "", '1) 日本 - 中国'!N17)</f>
        <v/>
      </c>
      <c r="O17" s="176" t="str">
        <f>IF('1) 日本 - 中国'!O17="", "", '1) 日本 - 中国'!O17)</f>
        <v/>
      </c>
      <c r="P17" s="177" t="str">
        <f>IF('1) 日本 - 中国'!P17="", "", '1) 日本 - 中国'!P17)</f>
        <v/>
      </c>
      <c r="Q17" s="177"/>
      <c r="R17" s="177"/>
      <c r="S17" s="177"/>
      <c r="T17" s="177"/>
      <c r="U17" s="201" t="str">
        <f>IF('1) 日本 - 中国'!U17="", "", '1) 日本 - 中国'!U17)</f>
        <v/>
      </c>
      <c r="V17" s="177"/>
      <c r="W17" s="201"/>
      <c r="X17" s="177"/>
      <c r="Y17" s="177" t="str">
        <f t="shared" ref="Y17:Y21" si="7">IF(W17="","",W17+2)</f>
        <v/>
      </c>
      <c r="Z17" s="177" t="str">
        <f t="shared" ref="Z17:Z21" si="8">IF(Y17="","",Y17+1)</f>
        <v/>
      </c>
      <c r="AA17" s="177" t="str">
        <f t="shared" ref="AA17:AA21" si="9">IF(Z17="","",Z17+1)</f>
        <v/>
      </c>
    </row>
    <row r="18" spans="1:27" s="99" customFormat="1" ht="15" customHeight="1">
      <c r="A18" s="6">
        <f>IF('1) 日本 - 中国'!A18="", "", '1) 日本 - 中国'!A18)</f>
        <v>43</v>
      </c>
      <c r="B18" s="179" t="str">
        <f>IF('1) 日本 - 中国'!B18="", "", '1) 日本 - 中国'!B18)</f>
        <v/>
      </c>
      <c r="C18" s="171" t="str">
        <f>IF('1) 日本 - 中国'!C18="", "", '1) 日本 - 中国'!C18)</f>
        <v/>
      </c>
      <c r="D18" s="200" t="s">
        <v>79</v>
      </c>
      <c r="E18" s="199" t="str">
        <f>IF('1) 日本 - 中国'!E18="", "", '1) 日本 - 中国'!E18)</f>
        <v/>
      </c>
      <c r="F18" s="181" t="s">
        <v>87</v>
      </c>
      <c r="G18" s="177"/>
      <c r="H18" s="177" t="str">
        <f>IF('1) 日本 - 中国'!H18="", "", '1) 日本 - 中国'!H18)</f>
        <v/>
      </c>
      <c r="I18" s="177"/>
      <c r="J18" s="177"/>
      <c r="K18" s="177"/>
      <c r="L18" s="177" t="str">
        <f>IF('1) 日本 - 中国'!L18="", "", '1) 日本 - 中国'!L18)</f>
        <v/>
      </c>
      <c r="M18" s="177" t="str">
        <f>IF('1) 日本 - 中国'!M18="", "", '1) 日本 - 中国'!M18)</f>
        <v/>
      </c>
      <c r="N18" s="177" t="str">
        <f>IF('1) 日本 - 中国'!N18="", "", '1) 日本 - 中国'!N18)</f>
        <v/>
      </c>
      <c r="O18" s="177" t="str">
        <f>IF('1) 日本 - 中国'!O18="", "", '1) 日本 - 中国'!O18)</f>
        <v/>
      </c>
      <c r="P18" s="177" t="str">
        <f>IF('1) 日本 - 中国'!P18="", "", '1) 日本 - 中国'!P18)</f>
        <v/>
      </c>
      <c r="Q18" s="177"/>
      <c r="R18" s="177"/>
      <c r="S18" s="177"/>
      <c r="T18" s="177"/>
      <c r="U18" s="201" t="str">
        <f>IF('1) 日本 - 中国'!U18="", "", '1) 日本 - 中国'!U18)</f>
        <v/>
      </c>
      <c r="V18" s="177"/>
      <c r="W18" s="201" t="str">
        <f t="shared" ref="W18:W21" si="10">IF(U18="","",U18+2)</f>
        <v/>
      </c>
      <c r="X18" s="177"/>
      <c r="Y18" s="177" t="str">
        <f t="shared" si="7"/>
        <v/>
      </c>
      <c r="Z18" s="177" t="str">
        <f t="shared" si="8"/>
        <v/>
      </c>
      <c r="AA18" s="177" t="str">
        <f t="shared" si="9"/>
        <v/>
      </c>
    </row>
    <row r="19" spans="1:27" s="99" customFormat="1" ht="15" customHeight="1">
      <c r="A19" s="6">
        <f>IF('1) 日本 - 中国'!A19="", "", '1) 日本 - 中国'!A19)</f>
        <v>44</v>
      </c>
      <c r="B19" s="179" t="str">
        <f>IF('1) 日本 - 中国'!B19="", "", '1) 日本 - 中国'!B19)</f>
        <v/>
      </c>
      <c r="C19" s="171" t="str">
        <f>IF('1) 日本 - 中国'!C19="", "", '1) 日本 - 中国'!C19)</f>
        <v/>
      </c>
      <c r="D19" s="200" t="s">
        <v>79</v>
      </c>
      <c r="E19" s="199" t="str">
        <f>IF('1) 日本 - 中国'!E19="", "", '1) 日本 - 中国'!E19)</f>
        <v/>
      </c>
      <c r="F19" s="181" t="s">
        <v>87</v>
      </c>
      <c r="G19" s="177"/>
      <c r="H19" s="177" t="str">
        <f>IF('1) 日本 - 中国'!H19="", "", '1) 日本 - 中国'!H19)</f>
        <v/>
      </c>
      <c r="I19" s="177"/>
      <c r="J19" s="177"/>
      <c r="K19" s="177"/>
      <c r="L19" s="177" t="str">
        <f>IF('1) 日本 - 中国'!L19="", "", '1) 日本 - 中国'!L19)</f>
        <v/>
      </c>
      <c r="M19" s="177" t="str">
        <f>IF('1) 日本 - 中国'!M19="", "", '1) 日本 - 中国'!M19)</f>
        <v/>
      </c>
      <c r="N19" s="177" t="str">
        <f>IF('1) 日本 - 中国'!N19="", "", '1) 日本 - 中国'!N19)</f>
        <v/>
      </c>
      <c r="O19" s="177" t="str">
        <f>IF('1) 日本 - 中国'!O19="", "", '1) 日本 - 中国'!O19)</f>
        <v/>
      </c>
      <c r="P19" s="177" t="str">
        <f>IF('1) 日本 - 中国'!P19="", "", '1) 日本 - 中国'!P19)</f>
        <v/>
      </c>
      <c r="Q19" s="177"/>
      <c r="R19" s="177"/>
      <c r="S19" s="177"/>
      <c r="T19" s="177"/>
      <c r="U19" s="201" t="str">
        <f>IF('1) 日本 - 中国'!U19="", "", '1) 日本 - 中国'!U19)</f>
        <v/>
      </c>
      <c r="V19" s="177"/>
      <c r="W19" s="201" t="str">
        <f t="shared" si="10"/>
        <v/>
      </c>
      <c r="X19" s="177"/>
      <c r="Y19" s="177" t="str">
        <f t="shared" si="7"/>
        <v/>
      </c>
      <c r="Z19" s="177" t="str">
        <f t="shared" si="8"/>
        <v/>
      </c>
      <c r="AA19" s="177" t="str">
        <f t="shared" si="9"/>
        <v/>
      </c>
    </row>
    <row r="20" spans="1:27" s="99" customFormat="1" ht="15" customHeight="1">
      <c r="A20" s="6">
        <f>IF('1) 日本 - 中国'!A20="", "", '1) 日本 - 中国'!A20)</f>
        <v>45</v>
      </c>
      <c r="B20" s="179" t="str">
        <f>IF('1) 日本 - 中国'!B20="", "", '1) 日本 - 中国'!B20)</f>
        <v/>
      </c>
      <c r="C20" s="171" t="str">
        <f>IF('1) 日本 - 中国'!C20="", "", '1) 日本 - 中国'!C20)</f>
        <v/>
      </c>
      <c r="D20" s="200" t="s">
        <v>79</v>
      </c>
      <c r="E20" s="199" t="str">
        <f>IF('1) 日本 - 中国'!E20="", "", '1) 日本 - 中国'!E20)</f>
        <v/>
      </c>
      <c r="F20" s="181" t="s">
        <v>87</v>
      </c>
      <c r="G20" s="177"/>
      <c r="H20" s="177" t="str">
        <f>IF('1) 日本 - 中国'!H20="", "", '1) 日本 - 中国'!H20)</f>
        <v/>
      </c>
      <c r="I20" s="177"/>
      <c r="J20" s="177"/>
      <c r="K20" s="177"/>
      <c r="L20" s="177" t="str">
        <f>IF('1) 日本 - 中国'!L20="", "", '1) 日本 - 中国'!L20)</f>
        <v/>
      </c>
      <c r="M20" s="177" t="str">
        <f>IF('1) 日本 - 中国'!M20="", "", '1) 日本 - 中国'!M20)</f>
        <v/>
      </c>
      <c r="N20" s="177" t="str">
        <f>IF('1) 日本 - 中国'!N20="", "", '1) 日本 - 中国'!N20)</f>
        <v/>
      </c>
      <c r="O20" s="177" t="str">
        <f>IF('1) 日本 - 中国'!O20="", "", '1) 日本 - 中国'!O20)</f>
        <v/>
      </c>
      <c r="P20" s="177" t="str">
        <f>IF('1) 日本 - 中国'!P20="", "", '1) 日本 - 中国'!P20)</f>
        <v/>
      </c>
      <c r="Q20" s="177"/>
      <c r="R20" s="177"/>
      <c r="S20" s="177"/>
      <c r="T20" s="177"/>
      <c r="U20" s="201" t="str">
        <f>IF('1) 日本 - 中国'!U20="", "", '1) 日本 - 中国'!U20)</f>
        <v/>
      </c>
      <c r="V20" s="177"/>
      <c r="W20" s="201" t="str">
        <f t="shared" si="10"/>
        <v/>
      </c>
      <c r="X20" s="177"/>
      <c r="Y20" s="177" t="str">
        <f t="shared" si="7"/>
        <v/>
      </c>
      <c r="Z20" s="177" t="str">
        <f t="shared" si="8"/>
        <v/>
      </c>
      <c r="AA20" s="177" t="str">
        <f t="shared" si="9"/>
        <v/>
      </c>
    </row>
    <row r="21" spans="1:27" s="99" customFormat="1" ht="15" customHeight="1">
      <c r="A21" s="183">
        <f>IF('1) 日本 - 中国'!A21="", "", '1) 日本 - 中国'!A21)</f>
        <v>46</v>
      </c>
      <c r="B21" s="184" t="str">
        <f>IF('1) 日本 - 中国'!B21="", "", '1) 日本 - 中国'!B21)</f>
        <v/>
      </c>
      <c r="C21" s="185" t="str">
        <f>IF('1) 日本 - 中国'!C21="", "", '1) 日本 - 中国'!C21)</f>
        <v/>
      </c>
      <c r="D21" s="186" t="s">
        <v>79</v>
      </c>
      <c r="E21" s="187" t="str">
        <f>IF('1) 日本 - 中国'!E21="", "", '1) 日本 - 中国'!E21)</f>
        <v/>
      </c>
      <c r="F21" s="188" t="s">
        <v>87</v>
      </c>
      <c r="G21" s="189"/>
      <c r="H21" s="189" t="str">
        <f>IF('1) 日本 - 中国'!H21="", "", '1) 日本 - 中国'!H21)</f>
        <v/>
      </c>
      <c r="I21" s="189"/>
      <c r="J21" s="189"/>
      <c r="K21" s="189"/>
      <c r="L21" s="189" t="str">
        <f>IF('1) 日本 - 中国'!L21="", "", '1) 日本 - 中国'!L21)</f>
        <v/>
      </c>
      <c r="M21" s="189" t="str">
        <f>IF('1) 日本 - 中国'!M21="", "", '1) 日本 - 中国'!M21)</f>
        <v/>
      </c>
      <c r="N21" s="189" t="str">
        <f>IF('1) 日本 - 中国'!N21="", "", '1) 日本 - 中国'!N21)</f>
        <v/>
      </c>
      <c r="O21" s="189" t="str">
        <f>IF('1) 日本 - 中国'!O21="", "", '1) 日本 - 中国'!O21)</f>
        <v/>
      </c>
      <c r="P21" s="189" t="str">
        <f>IF('1) 日本 - 中国'!P21="", "", '1) 日本 - 中国'!P21)</f>
        <v/>
      </c>
      <c r="Q21" s="189"/>
      <c r="R21" s="189"/>
      <c r="S21" s="189"/>
      <c r="T21" s="189"/>
      <c r="U21" s="202" t="str">
        <f>IF('1) 日本 - 中国'!U21="", "", '1) 日本 - 中国'!U21)</f>
        <v/>
      </c>
      <c r="V21" s="189"/>
      <c r="W21" s="202" t="str">
        <f t="shared" si="10"/>
        <v/>
      </c>
      <c r="X21" s="189"/>
      <c r="Y21" s="189" t="str">
        <f t="shared" si="7"/>
        <v/>
      </c>
      <c r="Z21" s="189" t="str">
        <f t="shared" si="8"/>
        <v/>
      </c>
      <c r="AA21" s="189" t="str">
        <f t="shared" si="9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99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30" t="s">
        <v>123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30"/>
      <c r="W24" s="130" t="str">
        <f>W7</f>
        <v>【CT2】上海 → 台湾</v>
      </c>
      <c r="Y24" s="130"/>
    </row>
    <row r="25" spans="1:27" ht="15" customHeight="1">
      <c r="A25" s="305" t="s">
        <v>6</v>
      </c>
      <c r="B25" s="285" t="s">
        <v>7</v>
      </c>
      <c r="C25" s="285" t="s">
        <v>8</v>
      </c>
      <c r="D25" s="294"/>
      <c r="E25" s="294"/>
      <c r="F25" s="295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1">Y8</f>
        <v>基隆</v>
      </c>
      <c r="Z25" s="39" t="str">
        <f t="shared" si="11"/>
        <v>台中</v>
      </c>
      <c r="AA25" s="39" t="str">
        <f t="shared" si="11"/>
        <v>高雄</v>
      </c>
    </row>
    <row r="26" spans="1:27" ht="15" customHeight="1">
      <c r="A26" s="305"/>
      <c r="B26" s="286"/>
      <c r="C26" s="286" t="s">
        <v>80</v>
      </c>
      <c r="D26" s="324"/>
      <c r="E26" s="298" t="s">
        <v>81</v>
      </c>
      <c r="F26" s="297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137</v>
      </c>
      <c r="X26" s="36"/>
      <c r="Y26" s="50" t="str">
        <f t="shared" si="11"/>
        <v>土/SAT</v>
      </c>
      <c r="Z26" s="50" t="str">
        <f t="shared" si="11"/>
        <v>日/SUN</v>
      </c>
      <c r="AA26" s="40" t="str">
        <f t="shared" si="11"/>
        <v>翌週月/MON</v>
      </c>
    </row>
    <row r="27" spans="1:27" s="31" customFormat="1" ht="15" customHeight="1">
      <c r="A27" s="203">
        <f>IF('1) 日本 - 中国'!A27="", "", '1) 日本 - 中国'!A27)</f>
        <v>35</v>
      </c>
      <c r="B27" s="170" t="str">
        <f>IF('1) 日本 - 中国'!B27="", "", '1) 日本 - 中国'!B27)</f>
        <v>No Service</v>
      </c>
      <c r="C27" s="171" t="str">
        <f>IF('1) 日本 - 中国'!C27="", "", '1) 日本 - 中国'!C27)</f>
        <v/>
      </c>
      <c r="D27" s="200" t="s">
        <v>78</v>
      </c>
      <c r="E27" s="199" t="str">
        <f>IF('1) 日本 - 中国'!E27="", "", '1) 日本 - 中国'!E27)</f>
        <v/>
      </c>
      <c r="F27" s="181" t="s">
        <v>87</v>
      </c>
      <c r="G27" s="204"/>
      <c r="H27" s="175" t="str">
        <f>IF('1) 日本 - 中国'!H27="", "", '1) 日本 - 中国'!H27)</f>
        <v>SKIP</v>
      </c>
      <c r="I27" s="205"/>
      <c r="J27" s="175"/>
      <c r="K27" s="175"/>
      <c r="L27" s="175" t="str">
        <f>IF('1) 日本 - 中国'!L27="", "", '1) 日本 - 中国'!L27)</f>
        <v>SKIP</v>
      </c>
      <c r="M27" s="205" t="str">
        <f>IF('1) 日本 - 中国'!M27="", "", '1) 日本 - 中国'!M27)</f>
        <v>SKIP</v>
      </c>
      <c r="N27" s="175" t="str">
        <f>IF('1) 日本 - 中国'!N27="", "", '1) 日本 - 中国'!N27)</f>
        <v>SKIP</v>
      </c>
      <c r="O27" s="205" t="str">
        <f>IF('1) 日本 - 中国'!O27="", "", '1) 日本 - 中国'!O27)</f>
        <v>SKIP</v>
      </c>
      <c r="P27" s="175" t="str">
        <f>IF('1) 日本 - 中国'!P27="", "", '1) 日本 - 中国'!P27)</f>
        <v>SKIP</v>
      </c>
      <c r="Q27" s="175"/>
      <c r="R27" s="175"/>
      <c r="S27" s="206"/>
      <c r="T27" s="206"/>
      <c r="U27" s="175" t="str">
        <f>IF('1) 日本 - 中国'!U27="", "", '1) 日本 - 中国'!U27)</f>
        <v>SKIP</v>
      </c>
      <c r="V27" s="206"/>
      <c r="W27" s="175" t="e">
        <f>IF(U27="","",U27+5)</f>
        <v>#VALUE!</v>
      </c>
      <c r="X27" s="206"/>
      <c r="Y27" s="175" t="e">
        <f>IF(W27="","",W27+2)</f>
        <v>#VALUE!</v>
      </c>
      <c r="Z27" s="175" t="e">
        <f t="shared" ref="Z27:AA27" si="12">IF(Y27="","",Y27+1)</f>
        <v>#VALUE!</v>
      </c>
      <c r="AA27" s="175" t="e">
        <f t="shared" si="12"/>
        <v>#VALUE!</v>
      </c>
    </row>
    <row r="28" spans="1:27" s="31" customFormat="1" ht="15" customHeight="1">
      <c r="A28" s="178">
        <f>IF('1) 日本 - 中国'!A28="", "", '1) 日本 - 中国'!A28)</f>
        <v>36</v>
      </c>
      <c r="B28" s="179" t="str">
        <f>IF('1) 日本 - 中国'!B28="", "", '1) 日本 - 中国'!B28)</f>
        <v>JI HANG</v>
      </c>
      <c r="C28" s="171">
        <f>IF('1) 日本 - 中国'!C28="", "", '1) 日本 - 中国'!C28)</f>
        <v>575</v>
      </c>
      <c r="D28" s="200" t="s">
        <v>78</v>
      </c>
      <c r="E28" s="199">
        <f>IF('1) 日本 - 中国'!E28="", "", '1) 日本 - 中国'!E28)</f>
        <v>575</v>
      </c>
      <c r="F28" s="181" t="s">
        <v>87</v>
      </c>
      <c r="G28" s="177"/>
      <c r="H28" s="177">
        <f>IF('1) 日本 - 中国'!H28="", "", '1) 日本 - 中国'!H28)</f>
        <v>45907</v>
      </c>
      <c r="I28" s="207"/>
      <c r="J28" s="177"/>
      <c r="K28" s="177"/>
      <c r="L28" s="177" t="str">
        <f>IF('1) 日本 - 中国'!L28="", "", '1) 日本 - 中国'!L28)</f>
        <v>SKIP</v>
      </c>
      <c r="M28" s="7" t="str">
        <f>IF('1) 日本 - 中国'!M28="", "", '1) 日本 - 中国'!M28)</f>
        <v>SKIP</v>
      </c>
      <c r="N28" s="177" t="str">
        <f>IF('1) 日本 - 中国'!N28="", "", '1) 日本 - 中国'!N28)</f>
        <v>SKIP</v>
      </c>
      <c r="O28" s="208">
        <f>IF('1) 日本 - 中国'!O28="", "", '1) 日本 - 中国'!O28)</f>
        <v>45910</v>
      </c>
      <c r="P28" s="177">
        <f>IF('1) 日本 - 中国'!P28="", "", '1) 日本 - 中国'!P28)</f>
        <v>45910</v>
      </c>
      <c r="Q28" s="177"/>
      <c r="R28" s="177"/>
      <c r="S28" s="208"/>
      <c r="T28" s="208"/>
      <c r="U28" s="177" t="str">
        <f>IF('1) 日本 - 中国'!U28="", "", '1) 日本 - 中国'!U28)</f>
        <v>SKIP</v>
      </c>
      <c r="V28" s="177"/>
      <c r="W28" s="177" t="e">
        <f t="shared" ref="W28" si="13">IF(U28="","",U28+5)</f>
        <v>#VALUE!</v>
      </c>
      <c r="X28" s="177"/>
      <c r="Y28" s="177" t="e">
        <f t="shared" ref="Y28" si="14">IF(W28="","",W28+2)</f>
        <v>#VALUE!</v>
      </c>
      <c r="Z28" s="177" t="e">
        <f t="shared" ref="Z28:AA28" si="15">IF(Y28="","",Y28+1)</f>
        <v>#VALUE!</v>
      </c>
      <c r="AA28" s="177" t="e">
        <f t="shared" si="15"/>
        <v>#VALUE!</v>
      </c>
    </row>
    <row r="29" spans="1:27" s="31" customFormat="1" ht="15" customHeight="1">
      <c r="A29" s="178">
        <f>IF('1) 日本 - 中国'!A29="", "", '1) 日本 - 中国'!A29)</f>
        <v>37</v>
      </c>
      <c r="B29" s="179" t="str">
        <f>IF('1) 日本 - 中国'!B29="", "", '1) 日本 - 中国'!B29)</f>
        <v>JI HANG</v>
      </c>
      <c r="C29" s="171">
        <f>IF('1) 日本 - 中国'!C29="", "", '1) 日本 - 中国'!C29)</f>
        <v>576</v>
      </c>
      <c r="D29" s="200" t="s">
        <v>78</v>
      </c>
      <c r="E29" s="199">
        <f>IF('1) 日本 - 中国'!E29="", "", '1) 日本 - 中国'!E29)</f>
        <v>576</v>
      </c>
      <c r="F29" s="181" t="s">
        <v>87</v>
      </c>
      <c r="G29" s="207"/>
      <c r="H29" s="177">
        <f>IF('1) 日本 - 中国'!H29="", "", '1) 日本 - 中国'!H29)</f>
        <v>45913</v>
      </c>
      <c r="I29" s="7"/>
      <c r="J29" s="177"/>
      <c r="K29" s="177"/>
      <c r="L29" s="177">
        <f>IF('1) 日本 - 中国'!L29="", "", '1) 日本 - 中国'!L29)</f>
        <v>45916</v>
      </c>
      <c r="M29" s="7">
        <f>IF('1) 日本 - 中国'!M29="", "", '1) 日本 - 中国'!M29)</f>
        <v>45916</v>
      </c>
      <c r="N29" s="177">
        <f>IF('1) 日本 - 中国'!N29="", "", '1) 日本 - 中国'!N29)</f>
        <v>45916</v>
      </c>
      <c r="O29" s="7">
        <f>IF('1) 日本 - 中国'!O29="", "", '1) 日本 - 中国'!O29)</f>
        <v>45917</v>
      </c>
      <c r="P29" s="177">
        <f>IF('1) 日本 - 中国'!P29="", "", '1) 日本 - 中国'!P29)</f>
        <v>45917</v>
      </c>
      <c r="Q29" s="177"/>
      <c r="R29" s="177"/>
      <c r="S29" s="177"/>
      <c r="T29" s="177"/>
      <c r="U29" s="177">
        <f>IF('1) 日本 - 中国'!U29="", "", '1) 日本 - 中国'!U29)</f>
        <v>45920</v>
      </c>
      <c r="V29" s="177"/>
      <c r="W29" s="177">
        <f>IF(U29="","",U29+5)</f>
        <v>45925</v>
      </c>
      <c r="X29" s="177"/>
      <c r="Y29" s="177">
        <f>IF(W29="","",W29+2)</f>
        <v>45927</v>
      </c>
      <c r="Z29" s="177">
        <f>IF(Y29="","",Y29+1)</f>
        <v>45928</v>
      </c>
      <c r="AA29" s="177">
        <f>IF(Z29="","",Z29+1)</f>
        <v>45929</v>
      </c>
    </row>
    <row r="30" spans="1:27" s="31" customFormat="1" ht="15" customHeight="1">
      <c r="A30" s="178">
        <f>IF('1) 日本 - 中国'!A30="", "", '1) 日本 - 中国'!A30)</f>
        <v>38</v>
      </c>
      <c r="B30" s="179" t="str">
        <f>IF('1) 日本 - 中国'!B30="", "", '1) 日本 - 中国'!B30)</f>
        <v>JI HANG</v>
      </c>
      <c r="C30" s="171">
        <f>IF('1) 日本 - 中国'!C30="", "", '1) 日本 - 中国'!C30)</f>
        <v>577</v>
      </c>
      <c r="D30" s="200" t="s">
        <v>78</v>
      </c>
      <c r="E30" s="199">
        <f>IF('1) 日本 - 中国'!E30="", "", '1) 日本 - 中国'!E30)</f>
        <v>577</v>
      </c>
      <c r="F30" s="181" t="s">
        <v>87</v>
      </c>
      <c r="G30" s="177"/>
      <c r="H30" s="177">
        <f>IF('1) 日本 - 中国'!H30="", "", '1) 日本 - 中国'!H30)</f>
        <v>45920</v>
      </c>
      <c r="I30" s="207"/>
      <c r="J30" s="177"/>
      <c r="K30" s="177"/>
      <c r="L30" s="177">
        <f>IF('1) 日本 - 中国'!L30="", "", '1) 日本 - 中国'!L30)</f>
        <v>45923</v>
      </c>
      <c r="M30" s="7">
        <f>IF('1) 日本 - 中国'!M30="", "", '1) 日本 - 中国'!M30)</f>
        <v>45923</v>
      </c>
      <c r="N30" s="177">
        <f>IF('1) 日本 - 中国'!N30="", "", '1) 日本 - 中国'!N30)</f>
        <v>45923</v>
      </c>
      <c r="O30" s="7">
        <f>IF('1) 日本 - 中国'!O30="", "", '1) 日本 - 中国'!O30)</f>
        <v>45924</v>
      </c>
      <c r="P30" s="177">
        <f>IF('1) 日本 - 中国'!P30="", "", '1) 日本 - 中国'!P30)</f>
        <v>45924</v>
      </c>
      <c r="Q30" s="177"/>
      <c r="R30" s="177"/>
      <c r="S30" s="177"/>
      <c r="T30" s="177"/>
      <c r="U30" s="177">
        <f>IF('1) 日本 - 中国'!U30="", "", '1) 日本 - 中国'!U30)</f>
        <v>45927</v>
      </c>
      <c r="V30" s="177"/>
      <c r="W30" s="177">
        <f t="shared" ref="W30:W33" si="16">IF(U30="","",U30+5)</f>
        <v>45932</v>
      </c>
      <c r="X30" s="177"/>
      <c r="Y30" s="177">
        <f t="shared" ref="Y30:Y33" si="17">IF(W30="","",W30+2)</f>
        <v>45934</v>
      </c>
      <c r="Z30" s="177">
        <f t="shared" ref="Z30:AA30" si="18">IF(Y30="","",Y30+1)</f>
        <v>45935</v>
      </c>
      <c r="AA30" s="177">
        <f t="shared" si="18"/>
        <v>45936</v>
      </c>
    </row>
    <row r="31" spans="1:27" s="31" customFormat="1" ht="15" customHeight="1">
      <c r="A31" s="6">
        <f>IF('1) 日本 - 中国'!A31="", "", '1) 日本 - 中国'!A31)</f>
        <v>39</v>
      </c>
      <c r="B31" s="179" t="str">
        <f>IF('1) 日本 - 中国'!B31="", "", '1) 日本 - 中国'!B31)</f>
        <v>JI HANG</v>
      </c>
      <c r="C31" s="171">
        <f>IF('1) 日本 - 中国'!C31="", "", '1) 日本 - 中国'!C31)</f>
        <v>578</v>
      </c>
      <c r="D31" s="200" t="s">
        <v>78</v>
      </c>
      <c r="E31" s="199">
        <f>IF('1) 日本 - 中国'!E31="", "", '1) 日本 - 中国'!E31)</f>
        <v>578</v>
      </c>
      <c r="F31" s="181" t="s">
        <v>87</v>
      </c>
      <c r="G31" s="207"/>
      <c r="H31" s="177">
        <f>IF('1) 日本 - 中国'!H31="", "", '1) 日本 - 中国'!H31)</f>
        <v>45927</v>
      </c>
      <c r="I31" s="8"/>
      <c r="J31" s="209"/>
      <c r="K31" s="209"/>
      <c r="L31" s="177">
        <f>IF('1) 日本 - 中国'!L31="", "", '1) 日本 - 中国'!L31)</f>
        <v>45930</v>
      </c>
      <c r="M31" s="7">
        <f>IF('1) 日本 - 中国'!M31="", "", '1) 日本 - 中国'!M31)</f>
        <v>45930</v>
      </c>
      <c r="N31" s="177">
        <f>IF('1) 日本 - 中国'!N31="", "", '1) 日本 - 中国'!N31)</f>
        <v>45930</v>
      </c>
      <c r="O31" s="7">
        <f>IF('1) 日本 - 中国'!O31="", "", '1) 日本 - 中国'!O31)</f>
        <v>45931</v>
      </c>
      <c r="P31" s="177">
        <f>IF('1) 日本 - 中国'!P31="", "", '1) 日本 - 中国'!P31)</f>
        <v>45931</v>
      </c>
      <c r="Q31" s="177"/>
      <c r="R31" s="177"/>
      <c r="S31" s="208"/>
      <c r="T31" s="208"/>
      <c r="U31" s="208">
        <f>IF('1) 日本 - 中国'!U31="", "", '1) 日本 - 中国'!U31)</f>
        <v>45934</v>
      </c>
      <c r="V31" s="208"/>
      <c r="W31" s="208">
        <f t="shared" si="16"/>
        <v>45939</v>
      </c>
      <c r="X31" s="208"/>
      <c r="Y31" s="207">
        <f t="shared" si="17"/>
        <v>45941</v>
      </c>
      <c r="Z31" s="207">
        <f t="shared" ref="Z31:AA31" si="19">IF(Y31="","",Y31+1)</f>
        <v>45942</v>
      </c>
      <c r="AA31" s="177">
        <f t="shared" si="19"/>
        <v>45943</v>
      </c>
    </row>
    <row r="32" spans="1:27" s="31" customFormat="1" ht="15" customHeight="1">
      <c r="A32" s="6">
        <f>IF('1) 日本 - 中国'!A32="", "", '1) 日本 - 中国'!A32)</f>
        <v>40</v>
      </c>
      <c r="B32" s="179" t="str">
        <f>IF('1) 日本 - 中国'!B32="", "", '1) 日本 - 中国'!B32)</f>
        <v>JI HANG</v>
      </c>
      <c r="C32" s="171">
        <f>IF('1) 日本 - 中国'!C32="", "", '1) 日本 - 中国'!C32)</f>
        <v>579</v>
      </c>
      <c r="D32" s="200" t="s">
        <v>78</v>
      </c>
      <c r="E32" s="199">
        <f>IF('1) 日本 - 中国'!E32="", "", '1) 日本 - 中国'!E32)</f>
        <v>579</v>
      </c>
      <c r="F32" s="181" t="s">
        <v>87</v>
      </c>
      <c r="G32" s="207"/>
      <c r="H32" s="177">
        <f>IF('1) 日本 - 中国'!H32="", "", '1) 日本 - 中国'!H32)</f>
        <v>45934</v>
      </c>
      <c r="I32" s="8"/>
      <c r="J32" s="209"/>
      <c r="K32" s="209"/>
      <c r="L32" s="177">
        <f>IF('1) 日本 - 中国'!L32="", "", '1) 日本 - 中国'!L32)</f>
        <v>45937</v>
      </c>
      <c r="M32" s="7">
        <f>IF('1) 日本 - 中国'!M32="", "", '1) 日本 - 中国'!M32)</f>
        <v>45937</v>
      </c>
      <c r="N32" s="177">
        <f>IF('1) 日本 - 中国'!N32="", "", '1) 日本 - 中国'!N32)</f>
        <v>45937</v>
      </c>
      <c r="O32" s="7">
        <f>IF('1) 日本 - 中国'!O32="", "", '1) 日本 - 中国'!O32)</f>
        <v>45938</v>
      </c>
      <c r="P32" s="177">
        <f>IF('1) 日本 - 中国'!P32="", "", '1) 日本 - 中国'!P32)</f>
        <v>45938</v>
      </c>
      <c r="Q32" s="177"/>
      <c r="R32" s="177"/>
      <c r="S32" s="208"/>
      <c r="T32" s="208"/>
      <c r="U32" s="208">
        <f>IF('1) 日本 - 中国'!U32="", "", '1) 日本 - 中国'!U32)</f>
        <v>45941</v>
      </c>
      <c r="V32" s="208"/>
      <c r="W32" s="208">
        <f t="shared" si="16"/>
        <v>45946</v>
      </c>
      <c r="X32" s="208"/>
      <c r="Y32" s="207">
        <f t="shared" si="17"/>
        <v>45948</v>
      </c>
      <c r="Z32" s="207">
        <f t="shared" ref="Z32:AA35" si="20">IF(Y32="","",Y32+1)</f>
        <v>45949</v>
      </c>
      <c r="AA32" s="177">
        <f t="shared" si="20"/>
        <v>45950</v>
      </c>
    </row>
    <row r="33" spans="1:27" s="99" customFormat="1" ht="15" customHeight="1">
      <c r="A33" s="178">
        <f>IF('1) 日本 - 中国'!A33="", "", '1) 日本 - 中国'!A33)</f>
        <v>41</v>
      </c>
      <c r="B33" s="179" t="str">
        <f>IF('1) 日本 - 中国'!B33="", "", '1) 日本 - 中国'!B33)</f>
        <v/>
      </c>
      <c r="C33" s="171" t="str">
        <f>IF('1) 日本 - 中国'!C33="", "", '1) 日本 - 中国'!C33)</f>
        <v/>
      </c>
      <c r="D33" s="200" t="s">
        <v>78</v>
      </c>
      <c r="E33" s="199" t="str">
        <f>IF('1) 日本 - 中国'!E33="", "", '1) 日本 - 中国'!E33)</f>
        <v/>
      </c>
      <c r="F33" s="181" t="s">
        <v>87</v>
      </c>
      <c r="G33" s="207"/>
      <c r="H33" s="177" t="str">
        <f>IF('1) 日本 - 中国'!H33="", "", '1) 日本 - 中国'!H33)</f>
        <v/>
      </c>
      <c r="I33" s="8"/>
      <c r="J33" s="209"/>
      <c r="K33" s="209"/>
      <c r="L33" s="177" t="str">
        <f>IF('1) 日本 - 中国'!L33="", "", '1) 日本 - 中国'!L33)</f>
        <v/>
      </c>
      <c r="M33" s="7" t="str">
        <f>IF('1) 日本 - 中国'!M33="", "", '1) 日本 - 中国'!M33)</f>
        <v/>
      </c>
      <c r="N33" s="177" t="str">
        <f>IF('1) 日本 - 中国'!N33="", "", '1) 日本 - 中国'!N33)</f>
        <v/>
      </c>
      <c r="O33" s="7" t="str">
        <f>IF('1) 日本 - 中国'!O33="", "", '1) 日本 - 中国'!O33)</f>
        <v/>
      </c>
      <c r="P33" s="177" t="str">
        <f>IF('1) 日本 - 中国'!P33="", "", '1) 日本 - 中国'!P33)</f>
        <v/>
      </c>
      <c r="Q33" s="177"/>
      <c r="R33" s="177"/>
      <c r="S33" s="208"/>
      <c r="T33" s="208"/>
      <c r="U33" s="208" t="str">
        <f>IF('1) 日本 - 中国'!U33="", "", '1) 日本 - 中国'!U33)</f>
        <v/>
      </c>
      <c r="V33" s="208"/>
      <c r="W33" s="208" t="str">
        <f t="shared" si="16"/>
        <v/>
      </c>
      <c r="X33" s="208"/>
      <c r="Y33" s="207" t="str">
        <f t="shared" si="17"/>
        <v/>
      </c>
      <c r="Z33" s="207" t="str">
        <f t="shared" si="20"/>
        <v/>
      </c>
      <c r="AA33" s="177" t="str">
        <f t="shared" si="20"/>
        <v/>
      </c>
    </row>
    <row r="34" spans="1:27" s="99" customFormat="1" ht="15" customHeight="1">
      <c r="A34" s="178">
        <f>IF('1) 日本 - 中国'!A34="", "", '1) 日本 - 中国'!A34)</f>
        <v>42</v>
      </c>
      <c r="B34" s="179" t="str">
        <f>IF('1) 日本 - 中国'!B34="", "", '1) 日本 - 中国'!B34)</f>
        <v/>
      </c>
      <c r="C34" s="171" t="str">
        <f>IF('1) 日本 - 中国'!C34="", "", '1) 日本 - 中国'!C34)</f>
        <v/>
      </c>
      <c r="D34" s="200" t="s">
        <v>78</v>
      </c>
      <c r="E34" s="199" t="str">
        <f>IF('1) 日本 - 中国'!E34="", "", '1) 日本 - 中国'!E34)</f>
        <v/>
      </c>
      <c r="F34" s="181" t="s">
        <v>87</v>
      </c>
      <c r="G34" s="207"/>
      <c r="H34" s="177" t="str">
        <f>IF('1) 日本 - 中国'!H34="", "", '1) 日本 - 中国'!H34)</f>
        <v/>
      </c>
      <c r="I34" s="8"/>
      <c r="J34" s="209"/>
      <c r="K34" s="177"/>
      <c r="L34" s="177" t="str">
        <f>IF('1) 日本 - 中国'!L34="", "", '1) 日本 - 中国'!L34)</f>
        <v/>
      </c>
      <c r="M34" s="7" t="str">
        <f>IF('1) 日本 - 中国'!M34="", "", '1) 日本 - 中国'!M34)</f>
        <v/>
      </c>
      <c r="N34" s="177" t="str">
        <f>IF('1) 日本 - 中国'!N34="", "", '1) 日本 - 中国'!N34)</f>
        <v/>
      </c>
      <c r="O34" s="7" t="str">
        <f>IF('1) 日本 - 中国'!O34="", "", '1) 日本 - 中国'!O34)</f>
        <v/>
      </c>
      <c r="P34" s="177" t="str">
        <f>IF('1) 日本 - 中国'!P34="", "", '1) 日本 - 中国'!P34)</f>
        <v/>
      </c>
      <c r="Q34" s="177"/>
      <c r="R34" s="177"/>
      <c r="S34" s="177"/>
      <c r="T34" s="177"/>
      <c r="U34" s="177" t="str">
        <f>IF('1) 日本 - 中国'!U34="", "", '1) 日本 - 中国'!U34)</f>
        <v/>
      </c>
      <c r="V34" s="177"/>
      <c r="W34" s="177" t="str">
        <f t="shared" ref="W34:W37" si="21">IF(U34="","",U34+5)</f>
        <v/>
      </c>
      <c r="X34" s="177"/>
      <c r="Y34" s="207" t="str">
        <f>IF(W34="","",W34+2)</f>
        <v/>
      </c>
      <c r="Z34" s="207" t="str">
        <f t="shared" si="20"/>
        <v/>
      </c>
      <c r="AA34" s="177" t="str">
        <f t="shared" si="20"/>
        <v/>
      </c>
    </row>
    <row r="35" spans="1:27" s="99" customFormat="1" ht="15" customHeight="1">
      <c r="A35" s="6">
        <f>IF('1) 日本 - 中国'!A35="", "", '1) 日本 - 中国'!A35)</f>
        <v>43</v>
      </c>
      <c r="B35" s="179" t="str">
        <f>IF('1) 日本 - 中国'!B35="", "", '1) 日本 - 中国'!B35)</f>
        <v/>
      </c>
      <c r="C35" s="171" t="str">
        <f>IF('1) 日本 - 中国'!C35="", "", '1) 日本 - 中国'!C35)</f>
        <v/>
      </c>
      <c r="D35" s="200" t="s">
        <v>78</v>
      </c>
      <c r="E35" s="199" t="str">
        <f>IF('1) 日本 - 中国'!E35="", "", '1) 日本 - 中国'!E35)</f>
        <v/>
      </c>
      <c r="F35" s="181" t="s">
        <v>87</v>
      </c>
      <c r="G35" s="207"/>
      <c r="H35" s="177" t="str">
        <f>IF('1) 日本 - 中国'!H35="", "", '1) 日本 - 中国'!H35)</f>
        <v/>
      </c>
      <c r="I35" s="8"/>
      <c r="J35" s="209"/>
      <c r="K35" s="177"/>
      <c r="L35" s="177" t="str">
        <f>IF('1) 日本 - 中国'!L35="", "", '1) 日本 - 中国'!L35)</f>
        <v/>
      </c>
      <c r="M35" s="7" t="str">
        <f>IF('1) 日本 - 中国'!M35="", "", '1) 日本 - 中国'!M35)</f>
        <v/>
      </c>
      <c r="N35" s="177" t="str">
        <f>IF('1) 日本 - 中国'!N35="", "", '1) 日本 - 中国'!N35)</f>
        <v/>
      </c>
      <c r="O35" s="7" t="str">
        <f>IF('1) 日本 - 中国'!O35="", "", '1) 日本 - 中国'!O35)</f>
        <v/>
      </c>
      <c r="P35" s="177" t="str">
        <f>IF('1) 日本 - 中国'!P35="", "", '1) 日本 - 中国'!P35)</f>
        <v/>
      </c>
      <c r="Q35" s="177"/>
      <c r="R35" s="177"/>
      <c r="S35" s="208"/>
      <c r="T35" s="208"/>
      <c r="U35" s="208" t="str">
        <f>IF('1) 日本 - 中国'!U35="", "", '1) 日本 - 中国'!U35)</f>
        <v/>
      </c>
      <c r="V35" s="208"/>
      <c r="W35" s="208" t="str">
        <f t="shared" si="21"/>
        <v/>
      </c>
      <c r="X35" s="208"/>
      <c r="Y35" s="207" t="str">
        <f>IF(W35="","",W35+2)</f>
        <v/>
      </c>
      <c r="Z35" s="207" t="str">
        <f t="shared" si="20"/>
        <v/>
      </c>
      <c r="AA35" s="207" t="str">
        <f t="shared" si="20"/>
        <v/>
      </c>
    </row>
    <row r="36" spans="1:27" s="99" customFormat="1" ht="15" customHeight="1">
      <c r="A36" s="178">
        <f>IF('1) 日本 - 中国'!A36="", "", '1) 日本 - 中国'!A36)</f>
        <v>44</v>
      </c>
      <c r="B36" s="179" t="str">
        <f>IF('1) 日本 - 中国'!B36="", "", '1) 日本 - 中国'!B36)</f>
        <v/>
      </c>
      <c r="C36" s="171" t="str">
        <f>IF('1) 日本 - 中国'!C36="", "", '1) 日本 - 中国'!C36)</f>
        <v/>
      </c>
      <c r="D36" s="200" t="s">
        <v>78</v>
      </c>
      <c r="E36" s="199" t="str">
        <f>IF('1) 日本 - 中国'!E36="", "", '1) 日本 - 中国'!E36)</f>
        <v/>
      </c>
      <c r="F36" s="181" t="s">
        <v>87</v>
      </c>
      <c r="G36" s="207"/>
      <c r="H36" s="177" t="str">
        <f>IF('1) 日本 - 中国'!H36="", "", '1) 日本 - 中国'!H36)</f>
        <v/>
      </c>
      <c r="I36" s="8"/>
      <c r="J36" s="209"/>
      <c r="K36" s="177"/>
      <c r="L36" s="177" t="str">
        <f>IF('1) 日本 - 中国'!L36="", "", '1) 日本 - 中国'!L36)</f>
        <v/>
      </c>
      <c r="M36" s="7" t="str">
        <f>IF('1) 日本 - 中国'!M36="", "", '1) 日本 - 中国'!M36)</f>
        <v/>
      </c>
      <c r="N36" s="177" t="str">
        <f>IF('1) 日本 - 中国'!N36="", "", '1) 日本 - 中国'!N36)</f>
        <v/>
      </c>
      <c r="O36" s="7" t="str">
        <f>IF('1) 日本 - 中国'!O36="", "", '1) 日本 - 中国'!O36)</f>
        <v/>
      </c>
      <c r="P36" s="177" t="str">
        <f>IF('1) 日本 - 中国'!P36="", "", '1) 日本 - 中国'!P36)</f>
        <v/>
      </c>
      <c r="Q36" s="177"/>
      <c r="R36" s="177"/>
      <c r="S36" s="177"/>
      <c r="T36" s="177"/>
      <c r="U36" s="177" t="str">
        <f>IF('1) 日本 - 中国'!U36="", "", '1) 日本 - 中国'!U36)</f>
        <v/>
      </c>
      <c r="V36" s="177"/>
      <c r="W36" s="177" t="str">
        <f t="shared" si="21"/>
        <v/>
      </c>
      <c r="X36" s="177"/>
      <c r="Y36" s="177" t="str">
        <f t="shared" ref="Y36" si="22">IF(W36="","",W36+2)</f>
        <v/>
      </c>
      <c r="Z36" s="177" t="str">
        <f>IF(Y36="","",Y36+1)</f>
        <v/>
      </c>
      <c r="AA36" s="177" t="str">
        <f t="shared" ref="AA36" si="23">IF(Z36="","",Z36+1)</f>
        <v/>
      </c>
    </row>
    <row r="37" spans="1:27" s="99" customFormat="1" ht="15" customHeight="1">
      <c r="A37" s="178">
        <f>IF('1) 日本 - 中国'!A37="", "", '1) 日本 - 中国'!A37)</f>
        <v>45</v>
      </c>
      <c r="B37" s="179" t="str">
        <f>IF('1) 日本 - 中国'!B37="", "", '1) 日本 - 中国'!B37)</f>
        <v/>
      </c>
      <c r="C37" s="171" t="str">
        <f>IF('1) 日本 - 中国'!C37="", "", '1) 日本 - 中国'!C37)</f>
        <v/>
      </c>
      <c r="D37" s="200" t="s">
        <v>78</v>
      </c>
      <c r="E37" s="199" t="str">
        <f>IF('1) 日本 - 中国'!E37="", "", '1) 日本 - 中国'!E37)</f>
        <v/>
      </c>
      <c r="F37" s="181" t="s">
        <v>87</v>
      </c>
      <c r="G37" s="207"/>
      <c r="H37" s="177" t="str">
        <f>IF('1) 日本 - 中国'!H37="", "", '1) 日本 - 中国'!H37)</f>
        <v/>
      </c>
      <c r="I37" s="8"/>
      <c r="J37" s="209"/>
      <c r="K37" s="177"/>
      <c r="L37" s="177" t="str">
        <f>IF('1) 日本 - 中国'!L37="", "", '1) 日本 - 中国'!L37)</f>
        <v/>
      </c>
      <c r="M37" s="7" t="str">
        <f>IF('1) 日本 - 中国'!M37="", "", '1) 日本 - 中国'!M37)</f>
        <v/>
      </c>
      <c r="N37" s="177" t="str">
        <f>IF('1) 日本 - 中国'!N37="", "", '1) 日本 - 中国'!N37)</f>
        <v/>
      </c>
      <c r="O37" s="7" t="str">
        <f>IF('1) 日本 - 中国'!O37="", "", '1) 日本 - 中国'!O37)</f>
        <v/>
      </c>
      <c r="P37" s="177" t="str">
        <f>IF('1) 日本 - 中国'!P37="", "", '1) 日本 - 中国'!P37)</f>
        <v/>
      </c>
      <c r="Q37" s="177"/>
      <c r="R37" s="177"/>
      <c r="S37" s="177"/>
      <c r="T37" s="177"/>
      <c r="U37" s="177" t="str">
        <f>IF('1) 日本 - 中国'!U37="", "", '1) 日本 - 中国'!U37)</f>
        <v/>
      </c>
      <c r="V37" s="177"/>
      <c r="W37" s="177" t="str">
        <f t="shared" si="21"/>
        <v/>
      </c>
      <c r="X37" s="177"/>
      <c r="Y37" s="207" t="str">
        <f>IF(W37="","",W37+2)</f>
        <v/>
      </c>
      <c r="Z37" s="207" t="str">
        <f>IF(Y37="","",Y37+1)</f>
        <v/>
      </c>
      <c r="AA37" s="207" t="str">
        <f>IF(Z37="","",Z37+1)</f>
        <v/>
      </c>
    </row>
    <row r="38" spans="1:27" s="99" customFormat="1" ht="15" customHeight="1">
      <c r="A38" s="210">
        <f>IF('1) 日本 - 中国'!A38="", "", '1) 日本 - 中国'!A38)</f>
        <v>46</v>
      </c>
      <c r="B38" s="184" t="str">
        <f>IF('1) 日本 - 中国'!B38="", "", '1) 日本 - 中国'!B38)</f>
        <v/>
      </c>
      <c r="C38" s="185" t="str">
        <f>IF('1) 日本 - 中国'!C38="", "", '1) 日本 - 中国'!C38)</f>
        <v/>
      </c>
      <c r="D38" s="211" t="s">
        <v>78</v>
      </c>
      <c r="E38" s="212" t="str">
        <f>IF('1) 日本 - 中国'!E38="", "", '1) 日本 - 中国'!E38)</f>
        <v/>
      </c>
      <c r="F38" s="188" t="s">
        <v>87</v>
      </c>
      <c r="G38" s="213"/>
      <c r="H38" s="189" t="str">
        <f>IF('1) 日本 - 中国'!H38="", "", '1) 日本 - 中国'!H38)</f>
        <v/>
      </c>
      <c r="I38" s="214"/>
      <c r="J38" s="215"/>
      <c r="K38" s="189"/>
      <c r="L38" s="189" t="str">
        <f>IF('1) 日本 - 中国'!L38="", "", '1) 日本 - 中国'!L38)</f>
        <v/>
      </c>
      <c r="M38" s="216" t="str">
        <f>IF('1) 日本 - 中国'!M38="", "", '1) 日本 - 中国'!M38)</f>
        <v/>
      </c>
      <c r="N38" s="189" t="str">
        <f>IF('1) 日本 - 中国'!N38="", "", '1) 日本 - 中国'!N38)</f>
        <v/>
      </c>
      <c r="O38" s="216" t="str">
        <f>IF('1) 日本 - 中国'!O38="", "", '1) 日本 - 中国'!O38)</f>
        <v/>
      </c>
      <c r="P38" s="189" t="str">
        <f>IF('1) 日本 - 中国'!P38="", "", '1) 日本 - 中国'!P38)</f>
        <v/>
      </c>
      <c r="Q38" s="189"/>
      <c r="R38" s="189"/>
      <c r="S38" s="189"/>
      <c r="T38" s="189"/>
      <c r="U38" s="189" t="str">
        <f>IF('1) 日本 - 中国'!U38="", "", '1) 日本 - 中国'!U38)</f>
        <v/>
      </c>
      <c r="V38" s="189"/>
      <c r="W38" s="189" t="str">
        <f>IF(U38="","",U38+5)</f>
        <v/>
      </c>
      <c r="X38" s="189"/>
      <c r="Y38" s="213" t="str">
        <f>IF(W38="","",W38+2)</f>
        <v/>
      </c>
      <c r="Z38" s="213" t="str">
        <f>IF(Y38="","",Y38+1)</f>
        <v/>
      </c>
      <c r="AA38" s="213" t="str">
        <f>IF(Z38="","",Z38+1)</f>
        <v/>
      </c>
    </row>
    <row r="39" spans="1:27" ht="15" customHeight="1">
      <c r="A39" s="31" t="s">
        <v>67</v>
      </c>
      <c r="B39" s="115"/>
      <c r="C39" s="116"/>
      <c r="D39" s="116"/>
      <c r="E39" s="116"/>
      <c r="F39" s="116"/>
      <c r="G39" s="68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99"/>
      <c r="B40" s="99"/>
      <c r="C40" s="99"/>
      <c r="D40" s="99"/>
      <c r="E40" s="99"/>
      <c r="F40" s="99"/>
      <c r="G40" s="109"/>
      <c r="H40" s="99"/>
      <c r="I40" s="99"/>
      <c r="J40" s="99"/>
      <c r="K40" s="99"/>
      <c r="L40" s="109"/>
      <c r="M40" s="109"/>
      <c r="N40" s="109"/>
      <c r="O40" s="109"/>
      <c r="P40" s="99"/>
      <c r="Q40" s="99"/>
      <c r="R40" s="99"/>
      <c r="S40" s="99"/>
      <c r="T40" s="109"/>
      <c r="U40" s="109"/>
      <c r="V40" s="99"/>
      <c r="W40" s="109"/>
      <c r="X40" s="99"/>
    </row>
    <row r="41" spans="1:27" s="31" customFormat="1" ht="15" customHeight="1">
      <c r="A41" s="99"/>
      <c r="B41" s="99"/>
      <c r="C41" s="99"/>
      <c r="D41" s="99"/>
      <c r="E41" s="99"/>
      <c r="F41" s="99"/>
      <c r="G41" s="109"/>
      <c r="H41" s="99"/>
      <c r="I41" s="99"/>
      <c r="J41" s="99"/>
      <c r="K41" s="99"/>
      <c r="L41" s="109"/>
      <c r="M41" s="109"/>
      <c r="N41" s="109"/>
      <c r="O41" s="109"/>
      <c r="P41" s="99"/>
      <c r="Q41" s="99"/>
      <c r="R41" s="99"/>
      <c r="S41" s="99"/>
      <c r="T41" s="109"/>
      <c r="U41" s="109"/>
      <c r="V41" s="99"/>
      <c r="W41" s="109"/>
      <c r="X41" s="99"/>
    </row>
    <row r="42" spans="1:27" s="31" customFormat="1" ht="15" customHeight="1">
      <c r="G42" s="38"/>
      <c r="H42" s="99"/>
      <c r="I42" s="99"/>
      <c r="J42" s="99"/>
      <c r="K42" s="99"/>
      <c r="L42" s="38"/>
      <c r="M42" s="109"/>
      <c r="N42" s="109"/>
      <c r="O42" s="109"/>
      <c r="P42" s="99"/>
      <c r="Q42" s="99"/>
      <c r="R42" s="99"/>
      <c r="S42" s="99"/>
      <c r="T42" s="109"/>
      <c r="U42" s="109"/>
      <c r="V42" s="99"/>
      <c r="W42" s="109"/>
      <c r="X42" s="99"/>
    </row>
    <row r="43" spans="1:27" s="31" customFormat="1" ht="15" customHeight="1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</row>
    <row r="44" spans="1:27" s="31" customFormat="1" ht="15" customHeight="1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spans="1:27" s="99" customFormat="1" ht="15" customHeight="1">
      <c r="A45" s="118"/>
      <c r="B45" s="119"/>
      <c r="C45" s="120"/>
      <c r="D45" s="120"/>
      <c r="E45" s="120"/>
      <c r="F45" s="120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99" customFormat="1" ht="15" customHeight="1">
      <c r="A46" s="118"/>
      <c r="B46" s="119"/>
      <c r="C46" s="120"/>
      <c r="D46" s="120"/>
      <c r="E46" s="120"/>
      <c r="F46" s="12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99" customFormat="1" ht="15" customHeight="1">
      <c r="A47" s="118"/>
      <c r="B47" s="119"/>
      <c r="C47" s="120"/>
      <c r="D47" s="120"/>
      <c r="E47" s="120"/>
      <c r="F47" s="12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18"/>
      <c r="B48" s="119"/>
      <c r="C48" s="120"/>
      <c r="D48" s="120"/>
      <c r="E48" s="120"/>
      <c r="F48" s="120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18"/>
      <c r="B49" s="119"/>
      <c r="C49" s="120"/>
      <c r="D49" s="120"/>
      <c r="E49" s="120"/>
      <c r="F49" s="120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18"/>
      <c r="B50" s="119"/>
      <c r="C50" s="120"/>
      <c r="D50" s="120"/>
      <c r="E50" s="120"/>
      <c r="F50" s="120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99" customFormat="1" ht="15" customHeight="1">
      <c r="A51" s="118"/>
      <c r="B51" s="119"/>
      <c r="C51" s="120"/>
      <c r="D51" s="120"/>
      <c r="E51" s="120"/>
      <c r="F51" s="12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99" customFormat="1" ht="15" customHeight="1">
      <c r="A52" s="118"/>
      <c r="B52" s="119"/>
      <c r="C52" s="120"/>
      <c r="D52" s="120"/>
      <c r="E52" s="120"/>
      <c r="F52" s="12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99" customFormat="1" ht="15" customHeight="1">
      <c r="A53" s="118"/>
      <c r="B53" s="119"/>
      <c r="C53" s="120"/>
      <c r="D53" s="120"/>
      <c r="E53" s="120"/>
      <c r="F53" s="120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99" customFormat="1" ht="15" customHeight="1">
      <c r="A54" s="118"/>
      <c r="B54" s="119"/>
      <c r="C54" s="120"/>
      <c r="D54" s="120"/>
      <c r="E54" s="120"/>
      <c r="F54" s="120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99" customFormat="1" ht="15" customHeight="1">
      <c r="A55" s="118"/>
      <c r="B55" s="119"/>
      <c r="C55" s="120"/>
      <c r="D55" s="120"/>
      <c r="E55" s="120"/>
      <c r="F55" s="12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99" customFormat="1" ht="15" customHeight="1">
      <c r="A56" s="118"/>
      <c r="B56" s="119"/>
      <c r="C56" s="120"/>
      <c r="D56" s="120"/>
      <c r="E56" s="120"/>
      <c r="F56" s="12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99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99"/>
      <c r="D65" s="99"/>
      <c r="E65" s="99"/>
      <c r="F65" s="99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6"/>
      <c r="B69" s="96"/>
      <c r="C69" s="122"/>
      <c r="D69" s="122"/>
      <c r="E69" s="122"/>
      <c r="F69" s="122"/>
      <c r="G69" s="122"/>
      <c r="H69" s="122"/>
      <c r="I69" s="121"/>
      <c r="J69" s="23"/>
      <c r="K69" s="121"/>
      <c r="L69" s="122"/>
      <c r="M69" s="96"/>
      <c r="N69" s="23"/>
      <c r="O69" s="96"/>
      <c r="P69" s="96"/>
      <c r="Q69" s="23"/>
      <c r="R69" s="23"/>
      <c r="S69" s="23"/>
      <c r="T69" s="23"/>
      <c r="U69" s="23"/>
      <c r="V69" s="23"/>
      <c r="W69" s="23"/>
      <c r="X69" s="23"/>
      <c r="Y69" s="96"/>
      <c r="Z69" s="96"/>
      <c r="AA69" s="96"/>
    </row>
    <row r="70" spans="1:27" ht="15.75" customHeight="1">
      <c r="A70" s="96"/>
      <c r="B70" s="96"/>
      <c r="C70" s="122"/>
      <c r="D70" s="122"/>
      <c r="E70" s="122"/>
      <c r="F70" s="122"/>
      <c r="G70" s="122"/>
      <c r="H70" s="122"/>
      <c r="I70" s="121"/>
      <c r="J70" s="23"/>
      <c r="K70" s="121"/>
      <c r="L70" s="122"/>
      <c r="M70" s="96"/>
      <c r="N70" s="23"/>
      <c r="O70" s="96"/>
      <c r="P70" s="96"/>
      <c r="Q70" s="23"/>
      <c r="R70" s="23"/>
      <c r="S70" s="23"/>
      <c r="T70" s="23"/>
      <c r="U70" s="23"/>
      <c r="V70" s="23"/>
      <c r="W70" s="23"/>
      <c r="X70" s="23"/>
      <c r="Y70" s="96"/>
      <c r="Z70" s="96"/>
      <c r="AA70" s="96"/>
    </row>
    <row r="71" spans="1:27" ht="15.75" customHeight="1">
      <c r="A71" s="123"/>
      <c r="B71" s="123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96"/>
      <c r="B73" s="96"/>
      <c r="C73" s="96"/>
      <c r="D73" s="96"/>
      <c r="E73" s="96"/>
      <c r="F73" s="96"/>
      <c r="G73" s="96"/>
      <c r="H73" s="96"/>
      <c r="I73" s="23"/>
      <c r="J73" s="23"/>
      <c r="K73" s="23"/>
      <c r="L73" s="96"/>
      <c r="M73" s="96"/>
      <c r="N73" s="23"/>
      <c r="O73" s="96"/>
      <c r="P73" s="96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96"/>
      <c r="B74" s="96"/>
      <c r="C74" s="96"/>
      <c r="D74" s="96"/>
      <c r="E74" s="96"/>
      <c r="F74" s="96"/>
      <c r="G74" s="96"/>
      <c r="H74" s="96"/>
      <c r="I74" s="23"/>
      <c r="J74" s="23"/>
      <c r="K74" s="23"/>
      <c r="L74" s="96"/>
      <c r="M74" s="96"/>
      <c r="N74" s="23"/>
      <c r="O74" s="96"/>
      <c r="P74" s="96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="70" zoomScaleNormal="70" zoomScaleSheetLayoutView="70" workbookViewId="0">
      <selection activeCell="D1" sqref="D1"/>
    </sheetView>
  </sheetViews>
  <sheetFormatPr defaultColWidth="7.6328125" defaultRowHeight="15.75" customHeight="1" outlineLevelCol="1"/>
  <cols>
    <col min="1" max="1" width="15.90625" style="21" customWidth="1"/>
    <col min="2" max="3" width="15.90625" style="21" hidden="1" customWidth="1" outlineLevel="1"/>
    <col min="4" max="4" width="15.90625" style="21" customWidth="1" collapsed="1"/>
    <col min="5" max="5" width="2.08984375" style="21" customWidth="1"/>
    <col min="6" max="6" width="7.90625" style="21" customWidth="1"/>
    <col min="7" max="7" width="20.6328125" style="21" customWidth="1"/>
    <col min="8" max="8" width="7" style="21" bestFit="1" customWidth="1"/>
    <col min="9" max="9" width="3.453125" style="21" bestFit="1" customWidth="1"/>
    <col min="10" max="10" width="7" style="21" bestFit="1" customWidth="1"/>
    <col min="11" max="11" width="4.36328125" style="21" bestFit="1" customWidth="1"/>
    <col min="12" max="12" width="15.6328125" style="21" hidden="1" customWidth="1" outlineLevel="1"/>
    <col min="13" max="13" width="15.6328125" style="21" customWidth="1" collapsed="1"/>
    <col min="14" max="14" width="15.6328125" style="21" hidden="1" customWidth="1" outlineLevel="1"/>
    <col min="15" max="15" width="2.08984375" style="21" customWidth="1" collapsed="1"/>
    <col min="16" max="16" width="15.6328125" style="21" hidden="1" customWidth="1" outlineLevel="1"/>
    <col min="17" max="17" width="15.6328125" style="21" customWidth="1" collapsed="1"/>
    <col min="18" max="21" width="15.6328125" style="21" customWidth="1"/>
    <col min="22" max="23" width="15.90625" style="21" hidden="1" customWidth="1" outlineLevel="1"/>
    <col min="24" max="24" width="2.08984375" style="21" customWidth="1" collapsed="1"/>
    <col min="25" max="25" width="15.6328125" style="21" hidden="1" customWidth="1" outlineLevel="1"/>
    <col min="26" max="26" width="15.6328125" style="21" customWidth="1" collapsed="1"/>
    <col min="27" max="27" width="2.08984375" style="21" customWidth="1"/>
    <col min="28" max="28" width="13.90625" style="21" customWidth="1"/>
    <col min="29" max="30" width="13.90625" style="21" hidden="1" customWidth="1" outlineLevel="1"/>
    <col min="31" max="31" width="13.90625" style="21" customWidth="1" collapsed="1"/>
    <col min="32" max="42" width="13.90625" style="21" customWidth="1"/>
    <col min="43" max="16384" width="7.6328125" style="21"/>
  </cols>
  <sheetData>
    <row r="1" spans="1:31" ht="15.75" customHeight="1">
      <c r="C1" s="83"/>
      <c r="D1" s="83"/>
      <c r="E1" s="83"/>
      <c r="F1" s="325" t="s">
        <v>102</v>
      </c>
      <c r="G1" s="325"/>
      <c r="H1" s="325"/>
      <c r="I1" s="325"/>
      <c r="J1" s="325"/>
      <c r="K1" s="325"/>
      <c r="L1" s="325"/>
      <c r="M1" s="30"/>
      <c r="N1" s="84"/>
      <c r="O1" s="84"/>
      <c r="P1" s="85"/>
      <c r="Q1" s="326" t="str">
        <f>'1) 日本 - 中国'!M2</f>
        <v>2025年9月スケジュール</v>
      </c>
      <c r="R1" s="326"/>
      <c r="S1" s="326"/>
      <c r="T1" s="85"/>
      <c r="U1" s="85"/>
      <c r="V1" s="85"/>
      <c r="W1" s="85"/>
      <c r="X1" s="85"/>
      <c r="Z1" s="87"/>
      <c r="AA1" s="87"/>
      <c r="AB1" s="87"/>
      <c r="AC1" s="87"/>
      <c r="AD1" s="87"/>
      <c r="AE1" s="87"/>
    </row>
    <row r="2" spans="1:31" ht="15.75" customHeight="1">
      <c r="C2" s="83"/>
      <c r="D2" s="83"/>
      <c r="E2" s="83"/>
      <c r="F2" s="325"/>
      <c r="G2" s="325"/>
      <c r="H2" s="325"/>
      <c r="I2" s="325"/>
      <c r="J2" s="325"/>
      <c r="K2" s="325"/>
      <c r="L2" s="325"/>
      <c r="M2" s="28"/>
      <c r="N2" s="84"/>
      <c r="O2" s="84"/>
      <c r="P2" s="85"/>
      <c r="Q2" s="326"/>
      <c r="R2" s="326"/>
      <c r="S2" s="326"/>
      <c r="T2" s="85"/>
      <c r="U2" s="85"/>
      <c r="V2" s="85"/>
      <c r="W2" s="85"/>
      <c r="X2" s="85"/>
      <c r="Z2" s="87"/>
      <c r="AA2" s="87"/>
      <c r="AB2" s="87"/>
      <c r="AC2" s="87"/>
      <c r="AD2" s="87"/>
      <c r="AE2" s="87"/>
    </row>
    <row r="3" spans="1:31" ht="15.75" customHeight="1">
      <c r="C3" s="83"/>
      <c r="D3" s="83"/>
      <c r="E3" s="83"/>
      <c r="F3" s="325"/>
      <c r="G3" s="325"/>
      <c r="H3" s="325"/>
      <c r="I3" s="325"/>
      <c r="J3" s="325"/>
      <c r="K3" s="325"/>
      <c r="L3" s="325"/>
      <c r="M3" s="28"/>
      <c r="N3" s="84"/>
      <c r="O3" s="84"/>
      <c r="P3" s="84"/>
      <c r="Q3" s="29"/>
      <c r="R3" s="74" t="s">
        <v>1</v>
      </c>
      <c r="S3" s="75" t="s">
        <v>2</v>
      </c>
      <c r="T3" s="75"/>
      <c r="U3" s="75"/>
      <c r="Y3" s="27"/>
      <c r="Z3" s="27" t="s">
        <v>3</v>
      </c>
      <c r="AA3" s="330">
        <f>'1) 日本 - 中国'!U3</f>
        <v>45889</v>
      </c>
      <c r="AB3" s="330"/>
    </row>
    <row r="4" spans="1:31" ht="15.75" customHeight="1">
      <c r="C4" s="88"/>
      <c r="D4" s="88"/>
      <c r="E4" s="88"/>
      <c r="F4" s="327" t="s">
        <v>103</v>
      </c>
      <c r="G4" s="327"/>
      <c r="H4" s="327"/>
      <c r="I4" s="327"/>
      <c r="J4" s="327"/>
      <c r="K4" s="327"/>
      <c r="L4" s="327"/>
      <c r="M4" s="327"/>
      <c r="N4" s="76"/>
      <c r="O4" s="76"/>
      <c r="P4" s="76"/>
      <c r="Q4" s="76"/>
      <c r="R4" s="76"/>
      <c r="S4" s="75" t="s">
        <v>4</v>
      </c>
      <c r="T4" s="75"/>
      <c r="U4" s="75"/>
      <c r="Y4" s="89"/>
      <c r="Z4" s="89" t="s">
        <v>5</v>
      </c>
      <c r="AA4" s="90" t="str">
        <f>'1) 日本 - 中国'!U4</f>
        <v>No.573</v>
      </c>
      <c r="AD4" s="25"/>
    </row>
    <row r="5" spans="1:31" ht="15.75" customHeight="1" thickBot="1">
      <c r="A5" s="91"/>
      <c r="B5" s="91"/>
      <c r="C5" s="91"/>
      <c r="D5" s="91"/>
      <c r="E5" s="91"/>
      <c r="F5" s="91"/>
      <c r="G5" s="91"/>
      <c r="H5" s="92"/>
      <c r="I5" s="92"/>
      <c r="J5" s="92"/>
      <c r="K5" s="92"/>
      <c r="L5" s="91"/>
      <c r="M5" s="92"/>
      <c r="N5" s="92"/>
      <c r="O5" s="92"/>
      <c r="P5" s="92"/>
      <c r="Q5" s="92"/>
      <c r="R5" s="92"/>
      <c r="S5" s="92"/>
      <c r="T5" s="93"/>
      <c r="U5" s="93"/>
      <c r="V5" s="91"/>
      <c r="W5" s="91"/>
      <c r="X5" s="91"/>
      <c r="Y5" s="91"/>
      <c r="Z5" s="91"/>
      <c r="AA5" s="91"/>
      <c r="AB5" s="91"/>
      <c r="AC5" s="91"/>
      <c r="AD5" s="94"/>
      <c r="AE5" s="91"/>
    </row>
    <row r="6" spans="1:31" ht="15" customHeight="1">
      <c r="L6" s="26"/>
      <c r="Q6" s="95"/>
    </row>
    <row r="7" spans="1:31" ht="15" customHeight="1">
      <c r="A7" s="130" t="s">
        <v>118</v>
      </c>
      <c r="F7" s="130" t="s">
        <v>120</v>
      </c>
      <c r="G7" s="96"/>
      <c r="Q7" s="23"/>
      <c r="AB7" s="31"/>
    </row>
    <row r="8" spans="1:31" ht="15" customHeight="1">
      <c r="A8" s="33" t="s">
        <v>115</v>
      </c>
      <c r="B8" s="33"/>
      <c r="C8" s="33"/>
      <c r="D8" s="33" t="s">
        <v>9</v>
      </c>
      <c r="E8" s="33"/>
      <c r="F8" s="304" t="s">
        <v>6</v>
      </c>
      <c r="G8" s="283" t="s">
        <v>7</v>
      </c>
      <c r="H8" s="283" t="s">
        <v>8</v>
      </c>
      <c r="I8" s="289"/>
      <c r="J8" s="289"/>
      <c r="K8" s="290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109</v>
      </c>
      <c r="B9" s="34"/>
      <c r="C9" s="34"/>
      <c r="D9" s="34" t="s">
        <v>116</v>
      </c>
      <c r="E9" s="34"/>
      <c r="F9" s="304"/>
      <c r="G9" s="284"/>
      <c r="H9" s="284" t="s">
        <v>106</v>
      </c>
      <c r="I9" s="328"/>
      <c r="J9" s="291" t="s">
        <v>108</v>
      </c>
      <c r="K9" s="293"/>
      <c r="L9" s="43"/>
      <c r="M9" s="34" t="s">
        <v>138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109</v>
      </c>
      <c r="AC9" s="34"/>
      <c r="AD9" s="34"/>
      <c r="AE9" s="34" t="s">
        <v>117</v>
      </c>
    </row>
    <row r="10" spans="1:31" s="31" customFormat="1" ht="15" customHeight="1">
      <c r="A10" s="133">
        <f t="shared" ref="A10:A19" si="0">IF(D10="","",D10-6)</f>
        <v>45885</v>
      </c>
      <c r="B10" s="133"/>
      <c r="C10" s="133"/>
      <c r="D10" s="133">
        <f t="shared" ref="D10:D21" si="1">IF(M10="","",M10-4)</f>
        <v>45891</v>
      </c>
      <c r="E10" s="133"/>
      <c r="F10" s="6">
        <f>IF('1) 日本 - 中国'!A10="", "", '1) 日本 - 中国'!A10)</f>
        <v>35</v>
      </c>
      <c r="G10" s="170" t="str">
        <f>IF('1) 日本 - 中国'!B10="", "", '1) 日本 - 中国'!B10)</f>
        <v>ATLANTIC BRIDGE</v>
      </c>
      <c r="H10" s="219">
        <f>IF('1) 日本 - 中国'!C10="", "", '1) 日本 - 中国'!C10)</f>
        <v>2534</v>
      </c>
      <c r="I10" s="200" t="s">
        <v>110</v>
      </c>
      <c r="J10" s="220">
        <f>IF('1) 日本 - 中国'!E10="", "", '1) 日本 - 中国'!E10)</f>
        <v>2534</v>
      </c>
      <c r="K10" s="181" t="s">
        <v>87</v>
      </c>
      <c r="L10" s="175"/>
      <c r="M10" s="175">
        <f>IF('1) 日本 - 中国'!H10="", "", '1) 日本 - 中国'!H10)</f>
        <v>45895</v>
      </c>
      <c r="N10" s="175"/>
      <c r="O10" s="175"/>
      <c r="P10" s="175"/>
      <c r="Q10" s="176">
        <f>IF('1) 日本 - 中国'!L10="", "", '1) 日本 - 中国'!L10)</f>
        <v>45897</v>
      </c>
      <c r="R10" s="177">
        <f>IF('1) 日本 - 中国'!M10="", "", '1) 日本 - 中国'!M10)</f>
        <v>45898</v>
      </c>
      <c r="S10" s="177">
        <f>IF('1) 日本 - 中国'!N10="", "", '1) 日本 - 中国'!N10)</f>
        <v>45898</v>
      </c>
      <c r="T10" s="175">
        <f>IF('1) 日本 - 中国'!O10="", "", '1) 日本 - 中国'!O10)</f>
        <v>45899</v>
      </c>
      <c r="U10" s="177">
        <f>IF('1) 日本 - 中国'!P10="", "", '1) 日本 - 中国'!P10)</f>
        <v>45899</v>
      </c>
      <c r="V10" s="175"/>
      <c r="W10" s="175"/>
      <c r="X10" s="175"/>
      <c r="Y10" s="175"/>
      <c r="Z10" s="175">
        <f>IF('1) 日本 - 中国'!U10="", "", '1) 日本 - 中国'!U10)</f>
        <v>45902</v>
      </c>
      <c r="AA10" s="133"/>
      <c r="AB10" s="133">
        <f t="shared" ref="AB10:AB16" si="2">IF(Z10="","",Z10+4)</f>
        <v>45906</v>
      </c>
      <c r="AC10" s="133"/>
      <c r="AD10" s="133"/>
      <c r="AE10" s="133">
        <f t="shared" ref="AE10:AE16" si="3">IF(AB10="","",AB10+6)</f>
        <v>45912</v>
      </c>
    </row>
    <row r="11" spans="1:31" s="31" customFormat="1" ht="15" customHeight="1">
      <c r="A11" s="177">
        <f t="shared" si="0"/>
        <v>45892</v>
      </c>
      <c r="B11" s="177"/>
      <c r="C11" s="177"/>
      <c r="D11" s="177">
        <f t="shared" si="1"/>
        <v>45898</v>
      </c>
      <c r="E11" s="177"/>
      <c r="F11" s="178">
        <f>IF('1) 日本 - 中国'!A11="", "", '1) 日本 - 中国'!A11)</f>
        <v>36</v>
      </c>
      <c r="G11" s="179" t="str">
        <f>IF('1) 日本 - 中国'!B11="", "", '1) 日本 - 中国'!B11)</f>
        <v>ATLANTIC BRIDGE</v>
      </c>
      <c r="H11" s="219">
        <f>IF('1) 日本 - 中国'!C11="", "", '1) 日本 - 中国'!C11)</f>
        <v>2535</v>
      </c>
      <c r="I11" s="97" t="s">
        <v>111</v>
      </c>
      <c r="J11" s="220">
        <f>IF('1) 日本 - 中国'!E11="", "", '1) 日本 - 中国'!E11)</f>
        <v>2535</v>
      </c>
      <c r="K11" s="181" t="s">
        <v>87</v>
      </c>
      <c r="L11" s="177"/>
      <c r="M11" s="177">
        <f>IF('1) 日本 - 中国'!H11="", "", '1) 日本 - 中国'!H11)</f>
        <v>45902</v>
      </c>
      <c r="N11" s="177"/>
      <c r="O11" s="177"/>
      <c r="P11" s="177"/>
      <c r="Q11" s="177">
        <f>IF('1) 日本 - 中国'!L11="", "", '1) 日本 - 中国'!L11)</f>
        <v>45904</v>
      </c>
      <c r="R11" s="177">
        <f>IF('1) 日本 - 中国'!M11="", "", '1) 日本 - 中国'!M11)</f>
        <v>45905</v>
      </c>
      <c r="S11" s="177">
        <f>IF('1) 日本 - 中国'!N11="", "", '1) 日本 - 中国'!N11)</f>
        <v>45905</v>
      </c>
      <c r="T11" s="177">
        <f>IF('1) 日本 - 中国'!O11="", "", '1) 日本 - 中国'!O11)</f>
        <v>45906</v>
      </c>
      <c r="U11" s="177">
        <f>IF('1) 日本 - 中国'!P11="", "", '1) 日本 - 中国'!P11)</f>
        <v>45906</v>
      </c>
      <c r="V11" s="177"/>
      <c r="W11" s="177"/>
      <c r="X11" s="177"/>
      <c r="Y11" s="177"/>
      <c r="Z11" s="177">
        <f>IF('1) 日本 - 中国'!U11="", "", '1) 日本 - 中国'!U11)</f>
        <v>45909</v>
      </c>
      <c r="AA11" s="177"/>
      <c r="AB11" s="177">
        <f t="shared" si="2"/>
        <v>45913</v>
      </c>
      <c r="AC11" s="177"/>
      <c r="AD11" s="177"/>
      <c r="AE11" s="177">
        <f t="shared" si="3"/>
        <v>45919</v>
      </c>
    </row>
    <row r="12" spans="1:31" s="31" customFormat="1" ht="15" customHeight="1">
      <c r="A12" s="177">
        <f t="shared" si="0"/>
        <v>45899</v>
      </c>
      <c r="B12" s="177"/>
      <c r="C12" s="177"/>
      <c r="D12" s="177">
        <f t="shared" si="1"/>
        <v>45905</v>
      </c>
      <c r="E12" s="177"/>
      <c r="F12" s="178">
        <f>IF('1) 日本 - 中国'!A12="", "", '1) 日本 - 中国'!A12)</f>
        <v>37</v>
      </c>
      <c r="G12" s="179" t="str">
        <f>IF('1) 日本 - 中国'!B12="", "", '1) 日本 - 中国'!B12)</f>
        <v>ATLANTIC BRIDGE</v>
      </c>
      <c r="H12" s="219">
        <f>IF('1) 日本 - 中国'!C12="", "", '1) 日本 - 中国'!C12)</f>
        <v>2536</v>
      </c>
      <c r="I12" s="97" t="s">
        <v>110</v>
      </c>
      <c r="J12" s="220">
        <f>IF('1) 日本 - 中国'!E12="", "", '1) 日本 - 中国'!E12)</f>
        <v>2536</v>
      </c>
      <c r="K12" s="181" t="s">
        <v>87</v>
      </c>
      <c r="L12" s="177"/>
      <c r="M12" s="177">
        <f>IF('1) 日本 - 中国'!H12="", "", '1) 日本 - 中国'!H12)</f>
        <v>45909</v>
      </c>
      <c r="N12" s="177"/>
      <c r="O12" s="177"/>
      <c r="P12" s="177"/>
      <c r="Q12" s="177">
        <f>IF('1) 日本 - 中国'!L12="", "", '1) 日本 - 中国'!L12)</f>
        <v>45911</v>
      </c>
      <c r="R12" s="177">
        <f>IF('1) 日本 - 中国'!M12="", "", '1) 日本 - 中国'!M12)</f>
        <v>45912</v>
      </c>
      <c r="S12" s="177">
        <f>IF('1) 日本 - 中国'!N12="", "", '1) 日本 - 中国'!N12)</f>
        <v>45912</v>
      </c>
      <c r="T12" s="177">
        <f>IF('1) 日本 - 中国'!O12="", "", '1) 日本 - 中国'!O12)</f>
        <v>45913</v>
      </c>
      <c r="U12" s="177">
        <f>IF('1) 日本 - 中国'!P12="", "", '1) 日本 - 中国'!P12)</f>
        <v>45913</v>
      </c>
      <c r="V12" s="177"/>
      <c r="W12" s="177"/>
      <c r="X12" s="177"/>
      <c r="Y12" s="177"/>
      <c r="Z12" s="177">
        <f>IF('1) 日本 - 中国'!U12="", "", '1) 日本 - 中国'!U12)</f>
        <v>45916</v>
      </c>
      <c r="AA12" s="177"/>
      <c r="AB12" s="177">
        <f t="shared" si="2"/>
        <v>45920</v>
      </c>
      <c r="AC12" s="177"/>
      <c r="AD12" s="177"/>
      <c r="AE12" s="177">
        <f t="shared" si="3"/>
        <v>45926</v>
      </c>
    </row>
    <row r="13" spans="1:31" s="31" customFormat="1" ht="15" customHeight="1">
      <c r="A13" s="177">
        <f t="shared" si="0"/>
        <v>45906</v>
      </c>
      <c r="B13" s="177"/>
      <c r="C13" s="177"/>
      <c r="D13" s="177">
        <f t="shared" si="1"/>
        <v>45912</v>
      </c>
      <c r="E13" s="177"/>
      <c r="F13" s="6">
        <f>IF('1) 日本 - 中国'!A13="", "", '1) 日本 - 中国'!A13)</f>
        <v>38</v>
      </c>
      <c r="G13" s="179" t="str">
        <f>IF('1) 日本 - 中国'!B13="", "", '1) 日本 - 中国'!B13)</f>
        <v>ATLANTIC BRIDGE</v>
      </c>
      <c r="H13" s="219">
        <f>IF('1) 日本 - 中国'!C13="", "", '1) 日本 - 中国'!C13)</f>
        <v>2537</v>
      </c>
      <c r="I13" s="97" t="s">
        <v>110</v>
      </c>
      <c r="J13" s="220">
        <f>IF('1) 日本 - 中国'!E13="", "", '1) 日本 - 中国'!E13)</f>
        <v>2537</v>
      </c>
      <c r="K13" s="181" t="s">
        <v>87</v>
      </c>
      <c r="L13" s="177"/>
      <c r="M13" s="177">
        <f>IF('1) 日本 - 中国'!H13="", "", '1) 日本 - 中国'!H13)</f>
        <v>45916</v>
      </c>
      <c r="N13" s="177"/>
      <c r="O13" s="177"/>
      <c r="P13" s="177"/>
      <c r="Q13" s="177">
        <f>IF('1) 日本 - 中国'!L13="", "", '1) 日本 - 中国'!L13)</f>
        <v>45918</v>
      </c>
      <c r="R13" s="177">
        <f>IF('1) 日本 - 中国'!M13="", "", '1) 日本 - 中国'!M13)</f>
        <v>45919</v>
      </c>
      <c r="S13" s="177">
        <f>IF('1) 日本 - 中国'!N13="", "", '1) 日本 - 中国'!N13)</f>
        <v>45919</v>
      </c>
      <c r="T13" s="177">
        <f>IF('1) 日本 - 中国'!O13="", "", '1) 日本 - 中国'!O13)</f>
        <v>45920</v>
      </c>
      <c r="U13" s="177">
        <f>IF('1) 日本 - 中国'!P13="", "", '1) 日本 - 中国'!P13)</f>
        <v>45920</v>
      </c>
      <c r="V13" s="177"/>
      <c r="W13" s="177"/>
      <c r="X13" s="177"/>
      <c r="Y13" s="177"/>
      <c r="Z13" s="177">
        <f>IF('1) 日本 - 中国'!U13="", "", '1) 日本 - 中国'!U13)</f>
        <v>45923</v>
      </c>
      <c r="AA13" s="177"/>
      <c r="AB13" s="177">
        <f t="shared" si="2"/>
        <v>45927</v>
      </c>
      <c r="AC13" s="177"/>
      <c r="AD13" s="177"/>
      <c r="AE13" s="177">
        <f t="shared" si="3"/>
        <v>45933</v>
      </c>
    </row>
    <row r="14" spans="1:31" s="99" customFormat="1" ht="15" customHeight="1">
      <c r="A14" s="177">
        <f t="shared" si="0"/>
        <v>45913</v>
      </c>
      <c r="B14" s="177"/>
      <c r="C14" s="177"/>
      <c r="D14" s="177">
        <f t="shared" si="1"/>
        <v>45919</v>
      </c>
      <c r="E14" s="177"/>
      <c r="F14" s="6">
        <f>IF('1) 日本 - 中国'!A14="", "", '1) 日本 - 中国'!A14)</f>
        <v>39</v>
      </c>
      <c r="G14" s="179" t="str">
        <f>IF('1) 日本 - 中国'!B14="", "", '1) 日本 - 中国'!B14)</f>
        <v>ATLANTIC BRIDGE</v>
      </c>
      <c r="H14" s="219">
        <f>IF('1) 日本 - 中国'!C14="", "", '1) 日本 - 中国'!C14)</f>
        <v>2538</v>
      </c>
      <c r="I14" s="97" t="s">
        <v>110</v>
      </c>
      <c r="J14" s="220">
        <f>IF('1) 日本 - 中国'!E14="", "", '1) 日本 - 中国'!E14)</f>
        <v>2538</v>
      </c>
      <c r="K14" s="181" t="s">
        <v>87</v>
      </c>
      <c r="L14" s="177"/>
      <c r="M14" s="177">
        <f>IF('1) 日本 - 中国'!H14="", "", '1) 日本 - 中国'!H14)</f>
        <v>45923</v>
      </c>
      <c r="N14" s="177"/>
      <c r="O14" s="177"/>
      <c r="P14" s="177"/>
      <c r="Q14" s="177">
        <f>IF('1) 日本 - 中国'!L14="", "", '1) 日本 - 中国'!L14)</f>
        <v>45925</v>
      </c>
      <c r="R14" s="177">
        <f>IF('1) 日本 - 中国'!M14="", "", '1) 日本 - 中国'!M14)</f>
        <v>45926</v>
      </c>
      <c r="S14" s="177">
        <f>IF('1) 日本 - 中国'!N14="", "", '1) 日本 - 中国'!N14)</f>
        <v>45926</v>
      </c>
      <c r="T14" s="177">
        <f>IF('1) 日本 - 中国'!O14="", "", '1) 日本 - 中国'!O14)</f>
        <v>45927</v>
      </c>
      <c r="U14" s="177">
        <f>IF('1) 日本 - 中国'!P14="", "", '1) 日本 - 中国'!P14)</f>
        <v>45927</v>
      </c>
      <c r="V14" s="177"/>
      <c r="W14" s="177"/>
      <c r="X14" s="177"/>
      <c r="Y14" s="177"/>
      <c r="Z14" s="177">
        <f>IF('1) 日本 - 中国'!U14="", "", '1) 日本 - 中国'!U14)</f>
        <v>45930</v>
      </c>
      <c r="AA14" s="177"/>
      <c r="AB14" s="177">
        <f t="shared" si="2"/>
        <v>45934</v>
      </c>
      <c r="AC14" s="177"/>
      <c r="AD14" s="177"/>
      <c r="AE14" s="177">
        <f t="shared" si="3"/>
        <v>45940</v>
      </c>
    </row>
    <row r="15" spans="1:31" s="31" customFormat="1" ht="15" customHeight="1">
      <c r="A15" s="177">
        <f t="shared" si="0"/>
        <v>45920</v>
      </c>
      <c r="B15" s="177"/>
      <c r="C15" s="177"/>
      <c r="D15" s="177">
        <f t="shared" si="1"/>
        <v>45926</v>
      </c>
      <c r="E15" s="177"/>
      <c r="F15" s="6">
        <f>IF('1) 日本 - 中国'!A15="", "", '1) 日本 - 中国'!A15)</f>
        <v>40</v>
      </c>
      <c r="G15" s="179" t="str">
        <f>IF('1) 日本 - 中国'!B15="", "", '1) 日本 - 中国'!B15)</f>
        <v>ATLANTIC BRIDGE</v>
      </c>
      <c r="H15" s="219">
        <f>IF('1) 日本 - 中国'!C15="", "", '1) 日本 - 中国'!C15)</f>
        <v>2539</v>
      </c>
      <c r="I15" s="97" t="s">
        <v>110</v>
      </c>
      <c r="J15" s="220">
        <f>IF('1) 日本 - 中国'!E15="", "", '1) 日本 - 中国'!E15)</f>
        <v>2539</v>
      </c>
      <c r="K15" s="181" t="s">
        <v>87</v>
      </c>
      <c r="L15" s="177"/>
      <c r="M15" s="177">
        <f>IF('1) 日本 - 中国'!H15="", "", '1) 日本 - 中国'!H15)</f>
        <v>45930</v>
      </c>
      <c r="N15" s="177"/>
      <c r="O15" s="177"/>
      <c r="P15" s="177"/>
      <c r="Q15" s="177">
        <f>IF('1) 日本 - 中国'!L15="", "", '1) 日本 - 中国'!L15)</f>
        <v>45932</v>
      </c>
      <c r="R15" s="177">
        <f>IF('1) 日本 - 中国'!M15="", "", '1) 日本 - 中国'!M15)</f>
        <v>45933</v>
      </c>
      <c r="S15" s="177">
        <f>IF('1) 日本 - 中国'!N15="", "", '1) 日本 - 中国'!N15)</f>
        <v>45933</v>
      </c>
      <c r="T15" s="177">
        <f>IF('1) 日本 - 中国'!O15="", "", '1) 日本 - 中国'!O15)</f>
        <v>45934</v>
      </c>
      <c r="U15" s="177">
        <f>IF('1) 日本 - 中国'!P15="", "", '1) 日本 - 中国'!P15)</f>
        <v>45934</v>
      </c>
      <c r="V15" s="177"/>
      <c r="W15" s="177"/>
      <c r="X15" s="177"/>
      <c r="Y15" s="177"/>
      <c r="Z15" s="177">
        <f>IF('1) 日本 - 中国'!U15="", "", '1) 日本 - 中国'!U15)</f>
        <v>45937</v>
      </c>
      <c r="AA15" s="177"/>
      <c r="AB15" s="177">
        <f t="shared" si="2"/>
        <v>45941</v>
      </c>
      <c r="AC15" s="177"/>
      <c r="AD15" s="177"/>
      <c r="AE15" s="177">
        <f t="shared" si="3"/>
        <v>45947</v>
      </c>
    </row>
    <row r="16" spans="1:31" s="99" customFormat="1" ht="15" customHeight="1">
      <c r="A16" s="177">
        <f t="shared" si="0"/>
        <v>45927</v>
      </c>
      <c r="B16" s="177"/>
      <c r="C16" s="177"/>
      <c r="D16" s="177">
        <f t="shared" si="1"/>
        <v>45933</v>
      </c>
      <c r="E16" s="177"/>
      <c r="F16" s="6">
        <f>IF('1) 日本 - 中国'!A16="", "", '1) 日本 - 中国'!A16)</f>
        <v>41</v>
      </c>
      <c r="G16" s="179" t="str">
        <f>IF('1) 日本 - 中国'!B16="", "", '1) 日本 - 中国'!B16)</f>
        <v/>
      </c>
      <c r="H16" s="219" t="str">
        <f>IF('1) 日本 - 中国'!C16="", "", '1) 日本 - 中国'!C16)</f>
        <v/>
      </c>
      <c r="I16" s="97" t="s">
        <v>110</v>
      </c>
      <c r="J16" s="220" t="str">
        <f>IF('1) 日本 - 中国'!E16="", "", '1) 日本 - 中国'!E16)</f>
        <v/>
      </c>
      <c r="K16" s="181" t="s">
        <v>87</v>
      </c>
      <c r="L16" s="177"/>
      <c r="M16" s="177">
        <f>IF('1) 日本 - 中国'!H16="", "", '1) 日本 - 中国'!H16)</f>
        <v>45937</v>
      </c>
      <c r="N16" s="177"/>
      <c r="O16" s="177"/>
      <c r="P16" s="177"/>
      <c r="Q16" s="177">
        <f>IF('1) 日本 - 中国'!L16="", "", '1) 日本 - 中国'!L16)</f>
        <v>45939</v>
      </c>
      <c r="R16" s="177">
        <f>IF('1) 日本 - 中国'!M16="", "", '1) 日本 - 中国'!M16)</f>
        <v>45940</v>
      </c>
      <c r="S16" s="177">
        <f>IF('1) 日本 - 中国'!N16="", "", '1) 日本 - 中国'!N16)</f>
        <v>45940</v>
      </c>
      <c r="T16" s="177">
        <f>IF('1) 日本 - 中国'!O16="", "", '1) 日本 - 中国'!O16)</f>
        <v>45941</v>
      </c>
      <c r="U16" s="177">
        <f>IF('1) 日本 - 中国'!P16="", "", '1) 日本 - 中国'!P16)</f>
        <v>45941</v>
      </c>
      <c r="V16" s="177"/>
      <c r="W16" s="177"/>
      <c r="X16" s="177"/>
      <c r="Y16" s="177"/>
      <c r="Z16" s="177">
        <f>IF('1) 日本 - 中国'!U16="", "", '1) 日本 - 中国'!U16)</f>
        <v>45944</v>
      </c>
      <c r="AA16" s="177"/>
      <c r="AB16" s="177">
        <f t="shared" si="2"/>
        <v>45948</v>
      </c>
      <c r="AC16" s="177"/>
      <c r="AD16" s="177"/>
      <c r="AE16" s="177">
        <f t="shared" si="3"/>
        <v>45954</v>
      </c>
    </row>
    <row r="17" spans="1:31" s="99" customFormat="1" ht="15" customHeight="1">
      <c r="A17" s="177" t="str">
        <f t="shared" si="0"/>
        <v/>
      </c>
      <c r="B17" s="177"/>
      <c r="C17" s="177"/>
      <c r="D17" s="177" t="str">
        <f t="shared" si="1"/>
        <v/>
      </c>
      <c r="E17" s="177"/>
      <c r="F17" s="6">
        <f>IF('1) 日本 - 中国'!A17="", "", '1) 日本 - 中国'!A17)</f>
        <v>42</v>
      </c>
      <c r="G17" s="179" t="str">
        <f>IF('1) 日本 - 中国'!B17="", "", '1) 日本 - 中国'!B17)</f>
        <v/>
      </c>
      <c r="H17" s="219" t="str">
        <f>IF('1) 日本 - 中国'!C17="", "", '1) 日本 - 中国'!C17)</f>
        <v/>
      </c>
      <c r="I17" s="97" t="s">
        <v>110</v>
      </c>
      <c r="J17" s="220" t="str">
        <f>IF('1) 日本 - 中国'!E17="", "", '1) 日本 - 中国'!E17)</f>
        <v/>
      </c>
      <c r="K17" s="181" t="s">
        <v>87</v>
      </c>
      <c r="L17" s="177"/>
      <c r="M17" s="177" t="str">
        <f>IF('1) 日本 - 中国'!H17="", "", '1) 日本 - 中国'!H17)</f>
        <v/>
      </c>
      <c r="N17" s="177"/>
      <c r="O17" s="176"/>
      <c r="P17" s="177"/>
      <c r="Q17" s="177" t="str">
        <f>IF('1) 日本 - 中国'!L17="", "", '1) 日本 - 中国'!L17)</f>
        <v/>
      </c>
      <c r="R17" s="177" t="str">
        <f>IF('1) 日本 - 中国'!M17="", "", '1) 日本 - 中国'!M17)</f>
        <v/>
      </c>
      <c r="S17" s="177" t="str">
        <f>IF('1) 日本 - 中国'!N17="", "", '1) 日本 - 中国'!N17)</f>
        <v/>
      </c>
      <c r="T17" s="176" t="str">
        <f>IF('1) 日本 - 中国'!O17="", "", '1) 日本 - 中国'!O17)</f>
        <v/>
      </c>
      <c r="U17" s="177" t="str">
        <f>IF('1) 日本 - 中国'!P17="", "", '1) 日本 - 中国'!P17)</f>
        <v/>
      </c>
      <c r="V17" s="177"/>
      <c r="W17" s="177"/>
      <c r="X17" s="177"/>
      <c r="Y17" s="177"/>
      <c r="Z17" s="201" t="str">
        <f>IF('1) 日本 - 中国'!U17="", "", '1) 日本 - 中国'!U17)</f>
        <v/>
      </c>
      <c r="AA17" s="177"/>
      <c r="AB17" s="177" t="str">
        <f t="shared" ref="AB17:AB21" si="4">IF(Z17="","",Z17+4)</f>
        <v/>
      </c>
      <c r="AC17" s="177"/>
      <c r="AD17" s="177"/>
      <c r="AE17" s="177" t="str">
        <f t="shared" ref="AE17:AE21" si="5">IF(AB17="","",AB17+6)</f>
        <v/>
      </c>
    </row>
    <row r="18" spans="1:31" s="99" customFormat="1" ht="15" customHeight="1">
      <c r="A18" s="177" t="str">
        <f t="shared" si="0"/>
        <v/>
      </c>
      <c r="B18" s="177"/>
      <c r="C18" s="177"/>
      <c r="D18" s="177" t="str">
        <f t="shared" si="1"/>
        <v/>
      </c>
      <c r="E18" s="177"/>
      <c r="F18" s="6">
        <f>IF('1) 日本 - 中国'!A18="", "", '1) 日本 - 中国'!A18)</f>
        <v>43</v>
      </c>
      <c r="G18" s="179" t="str">
        <f>IF('1) 日本 - 中国'!B18="", "", '1) 日本 - 中国'!B18)</f>
        <v/>
      </c>
      <c r="H18" s="219" t="str">
        <f>IF('1) 日本 - 中国'!C18="", "", '1) 日本 - 中国'!C18)</f>
        <v/>
      </c>
      <c r="I18" s="97" t="s">
        <v>110</v>
      </c>
      <c r="J18" s="220" t="str">
        <f>IF('1) 日本 - 中国'!E18="", "", '1) 日本 - 中国'!E18)</f>
        <v/>
      </c>
      <c r="K18" s="181" t="s">
        <v>87</v>
      </c>
      <c r="L18" s="177"/>
      <c r="M18" s="177" t="str">
        <f>IF('1) 日本 - 中国'!H18="", "", '1) 日本 - 中国'!H18)</f>
        <v/>
      </c>
      <c r="N18" s="177"/>
      <c r="O18" s="177"/>
      <c r="P18" s="177"/>
      <c r="Q18" s="177" t="str">
        <f>IF('1) 日本 - 中国'!L18="", "", '1) 日本 - 中国'!L18)</f>
        <v/>
      </c>
      <c r="R18" s="177" t="str">
        <f>IF('1) 日本 - 中国'!M18="", "", '1) 日本 - 中国'!M18)</f>
        <v/>
      </c>
      <c r="S18" s="177" t="str">
        <f>IF('1) 日本 - 中国'!N18="", "", '1) 日本 - 中国'!N18)</f>
        <v/>
      </c>
      <c r="T18" s="177" t="str">
        <f>IF('1) 日本 - 中国'!O18="", "", '1) 日本 - 中国'!O18)</f>
        <v/>
      </c>
      <c r="U18" s="177" t="str">
        <f>IF('1) 日本 - 中国'!P18="", "", '1) 日本 - 中国'!P18)</f>
        <v/>
      </c>
      <c r="V18" s="177"/>
      <c r="W18" s="177"/>
      <c r="X18" s="177"/>
      <c r="Y18" s="177"/>
      <c r="Z18" s="201" t="str">
        <f>IF('1) 日本 - 中国'!U18="", "", '1) 日本 - 中国'!U18)</f>
        <v/>
      </c>
      <c r="AA18" s="177"/>
      <c r="AB18" s="177" t="str">
        <f t="shared" si="4"/>
        <v/>
      </c>
      <c r="AC18" s="177"/>
      <c r="AD18" s="177"/>
      <c r="AE18" s="177" t="str">
        <f t="shared" si="5"/>
        <v/>
      </c>
    </row>
    <row r="19" spans="1:31" s="99" customFormat="1" ht="15" customHeight="1">
      <c r="A19" s="177" t="str">
        <f t="shared" si="0"/>
        <v/>
      </c>
      <c r="B19" s="177"/>
      <c r="C19" s="177"/>
      <c r="D19" s="177" t="str">
        <f t="shared" si="1"/>
        <v/>
      </c>
      <c r="E19" s="177"/>
      <c r="F19" s="6">
        <f>IF('1) 日本 - 中国'!A19="", "", '1) 日本 - 中国'!A19)</f>
        <v>44</v>
      </c>
      <c r="G19" s="179" t="str">
        <f>IF('1) 日本 - 中国'!B19="", "", '1) 日本 - 中国'!B19)</f>
        <v/>
      </c>
      <c r="H19" s="219" t="str">
        <f>IF('1) 日本 - 中国'!C19="", "", '1) 日本 - 中国'!C19)</f>
        <v/>
      </c>
      <c r="I19" s="97" t="s">
        <v>110</v>
      </c>
      <c r="J19" s="220" t="str">
        <f>IF('1) 日本 - 中国'!E19="", "", '1) 日本 - 中国'!E19)</f>
        <v/>
      </c>
      <c r="K19" s="181" t="s">
        <v>87</v>
      </c>
      <c r="L19" s="177"/>
      <c r="M19" s="177" t="str">
        <f>IF('1) 日本 - 中国'!H19="", "", '1) 日本 - 中国'!H19)</f>
        <v/>
      </c>
      <c r="N19" s="177"/>
      <c r="O19" s="177"/>
      <c r="P19" s="177"/>
      <c r="Q19" s="177" t="str">
        <f>IF('1) 日本 - 中国'!L19="", "", '1) 日本 - 中国'!L19)</f>
        <v/>
      </c>
      <c r="R19" s="177" t="str">
        <f>IF('1) 日本 - 中国'!M19="", "", '1) 日本 - 中国'!M19)</f>
        <v/>
      </c>
      <c r="S19" s="177" t="str">
        <f>IF('1) 日本 - 中国'!N19="", "", '1) 日本 - 中国'!N19)</f>
        <v/>
      </c>
      <c r="T19" s="177" t="str">
        <f>IF('1) 日本 - 中国'!O19="", "", '1) 日本 - 中国'!O19)</f>
        <v/>
      </c>
      <c r="U19" s="177" t="str">
        <f>IF('1) 日本 - 中国'!P19="", "", '1) 日本 - 中国'!P19)</f>
        <v/>
      </c>
      <c r="V19" s="177"/>
      <c r="W19" s="177"/>
      <c r="X19" s="177"/>
      <c r="Y19" s="177"/>
      <c r="Z19" s="201" t="str">
        <f>IF('1) 日本 - 中国'!U19="", "", '1) 日本 - 中国'!U19)</f>
        <v/>
      </c>
      <c r="AA19" s="177"/>
      <c r="AB19" s="177" t="str">
        <f t="shared" si="4"/>
        <v/>
      </c>
      <c r="AC19" s="177"/>
      <c r="AD19" s="177"/>
      <c r="AE19" s="177" t="str">
        <f t="shared" si="5"/>
        <v/>
      </c>
    </row>
    <row r="20" spans="1:31" s="99" customFormat="1" ht="15" customHeight="1">
      <c r="A20" s="177" t="str">
        <f t="shared" ref="A20" si="6">IF(D20="","",D20-6)</f>
        <v/>
      </c>
      <c r="B20" s="177"/>
      <c r="C20" s="177"/>
      <c r="D20" s="177" t="str">
        <f t="shared" si="1"/>
        <v/>
      </c>
      <c r="E20" s="177"/>
      <c r="F20" s="6">
        <f>IF('1) 日本 - 中国'!A20="", "", '1) 日本 - 中国'!A20)</f>
        <v>45</v>
      </c>
      <c r="G20" s="179" t="str">
        <f>IF('1) 日本 - 中国'!B20="", "", '1) 日本 - 中国'!B20)</f>
        <v/>
      </c>
      <c r="H20" s="219" t="str">
        <f>IF('1) 日本 - 中国'!C20="", "", '1) 日本 - 中国'!C20)</f>
        <v/>
      </c>
      <c r="I20" s="97" t="s">
        <v>110</v>
      </c>
      <c r="J20" s="220" t="str">
        <f>IF('1) 日本 - 中国'!E20="", "", '1) 日本 - 中国'!E20)</f>
        <v/>
      </c>
      <c r="K20" s="181" t="s">
        <v>87</v>
      </c>
      <c r="L20" s="177"/>
      <c r="M20" s="177" t="str">
        <f>IF('1) 日本 - 中国'!H20="", "", '1) 日本 - 中国'!H20)</f>
        <v/>
      </c>
      <c r="N20" s="177"/>
      <c r="O20" s="177"/>
      <c r="P20" s="177"/>
      <c r="Q20" s="177" t="str">
        <f>IF('1) 日本 - 中国'!L20="", "", '1) 日本 - 中国'!L20)</f>
        <v/>
      </c>
      <c r="R20" s="177" t="str">
        <f>IF('1) 日本 - 中国'!M20="", "", '1) 日本 - 中国'!M20)</f>
        <v/>
      </c>
      <c r="S20" s="177" t="str">
        <f>IF('1) 日本 - 中国'!N20="", "", '1) 日本 - 中国'!N20)</f>
        <v/>
      </c>
      <c r="T20" s="177" t="str">
        <f>IF('1) 日本 - 中国'!O20="", "", '1) 日本 - 中国'!O20)</f>
        <v/>
      </c>
      <c r="U20" s="177" t="str">
        <f>IF('1) 日本 - 中国'!P20="", "", '1) 日本 - 中国'!P20)</f>
        <v/>
      </c>
      <c r="V20" s="177"/>
      <c r="W20" s="177"/>
      <c r="X20" s="177"/>
      <c r="Y20" s="177"/>
      <c r="Z20" s="201" t="str">
        <f>IF('1) 日本 - 中国'!U20="", "", '1) 日本 - 中国'!U20)</f>
        <v/>
      </c>
      <c r="AA20" s="177"/>
      <c r="AB20" s="177" t="str">
        <f t="shared" si="4"/>
        <v/>
      </c>
      <c r="AC20" s="177"/>
      <c r="AD20" s="177"/>
      <c r="AE20" s="177" t="str">
        <f t="shared" si="5"/>
        <v/>
      </c>
    </row>
    <row r="21" spans="1:31" s="99" customFormat="1" ht="15" customHeight="1">
      <c r="A21" s="189" t="str">
        <f>IF(D21="","",D21-6)</f>
        <v/>
      </c>
      <c r="B21" s="189"/>
      <c r="C21" s="189"/>
      <c r="D21" s="189" t="str">
        <f t="shared" si="1"/>
        <v/>
      </c>
      <c r="E21" s="189"/>
      <c r="F21" s="183">
        <f>IF('1) 日本 - 中国'!A21="", "", '1) 日本 - 中国'!A21)</f>
        <v>46</v>
      </c>
      <c r="G21" s="184" t="str">
        <f>IF('1) 日本 - 中国'!B21="", "", '1) 日本 - 中国'!B21)</f>
        <v/>
      </c>
      <c r="H21" s="221" t="str">
        <f>IF('1) 日本 - 中国'!C21="", "", '1) 日本 - 中国'!C21)</f>
        <v/>
      </c>
      <c r="I21" s="186" t="s">
        <v>110</v>
      </c>
      <c r="J21" s="224" t="str">
        <f>IF('1) 日本 - 中国'!E21="", "", '1) 日本 - 中国'!E21)</f>
        <v/>
      </c>
      <c r="K21" s="188" t="s">
        <v>87</v>
      </c>
      <c r="L21" s="189"/>
      <c r="M21" s="189" t="str">
        <f>IF('1) 日本 - 中国'!H21="", "", '1) 日本 - 中国'!H21)</f>
        <v/>
      </c>
      <c r="N21" s="189"/>
      <c r="O21" s="189"/>
      <c r="P21" s="189"/>
      <c r="Q21" s="189" t="str">
        <f>IF('1) 日本 - 中国'!L21="", "", '1) 日本 - 中国'!L21)</f>
        <v/>
      </c>
      <c r="R21" s="189" t="str">
        <f>IF('1) 日本 - 中国'!M21="", "", '1) 日本 - 中国'!M21)</f>
        <v/>
      </c>
      <c r="S21" s="189" t="str">
        <f>IF('1) 日本 - 中国'!N21="", "", '1) 日本 - 中国'!N21)</f>
        <v/>
      </c>
      <c r="T21" s="189" t="str">
        <f>IF('1) 日本 - 中国'!O21="", "", '1) 日本 - 中国'!O21)</f>
        <v/>
      </c>
      <c r="U21" s="189" t="str">
        <f>IF('1) 日本 - 中国'!P21="", "", '1) 日本 - 中国'!P21)</f>
        <v/>
      </c>
      <c r="V21" s="189"/>
      <c r="W21" s="189"/>
      <c r="X21" s="189"/>
      <c r="Y21" s="189"/>
      <c r="Z21" s="202" t="str">
        <f>IF('1) 日本 - 中国'!U21="", "", '1) 日本 - 中国'!U21)</f>
        <v/>
      </c>
      <c r="AA21" s="189"/>
      <c r="AB21" s="189" t="str">
        <f t="shared" si="4"/>
        <v/>
      </c>
      <c r="AC21" s="189"/>
      <c r="AD21" s="189"/>
      <c r="AE21" s="189" t="str">
        <f t="shared" si="5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30" t="str">
        <f>A7</f>
        <v>日本 - 上海 - ホーチミン</v>
      </c>
      <c r="F24" s="130" t="s">
        <v>122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305" t="s">
        <v>6</v>
      </c>
      <c r="G25" s="285" t="s">
        <v>7</v>
      </c>
      <c r="H25" s="285" t="s">
        <v>8</v>
      </c>
      <c r="I25" s="294"/>
      <c r="J25" s="294"/>
      <c r="K25" s="295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305"/>
      <c r="G26" s="286"/>
      <c r="H26" s="286" t="s">
        <v>106</v>
      </c>
      <c r="I26" s="324"/>
      <c r="J26" s="298" t="s">
        <v>107</v>
      </c>
      <c r="K26" s="297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31" customFormat="1" ht="15" customHeight="1">
      <c r="A27" s="133" t="e">
        <f t="shared" ref="A27:A38" si="7">IF(D27="","",D27-6)</f>
        <v>#VALUE!</v>
      </c>
      <c r="B27" s="193"/>
      <c r="C27" s="193"/>
      <c r="D27" s="133" t="e">
        <f t="shared" ref="D27:D38" si="8">IF(M27="","",M27-8)</f>
        <v>#VALUE!</v>
      </c>
      <c r="E27" s="193"/>
      <c r="F27" s="191">
        <f>IF('1) 日本 - 中国'!A27="", "", '1) 日本 - 中国'!A27)</f>
        <v>35</v>
      </c>
      <c r="G27" s="192" t="str">
        <f>IF('1) 日本 - 中国'!B27="", "", '1) 日本 - 中国'!B27)</f>
        <v>No Service</v>
      </c>
      <c r="H27" s="217" t="str">
        <f>IF('1) 日本 - 中国'!C27="", "", '1) 日本 - 中国'!C27)</f>
        <v/>
      </c>
      <c r="I27" s="97" t="s">
        <v>78</v>
      </c>
      <c r="J27" s="218" t="str">
        <f>IF('1) 日本 - 中国'!E27="", "", '1) 日本 - 中国'!E27)</f>
        <v/>
      </c>
      <c r="K27" s="181" t="s">
        <v>87</v>
      </c>
      <c r="L27" s="193"/>
      <c r="M27" s="133" t="str">
        <f>IF('1) 日本 - 中国'!H27="", "", '1) 日本 - 中国'!H27)</f>
        <v>SKIP</v>
      </c>
      <c r="N27" s="205"/>
      <c r="O27" s="133"/>
      <c r="P27" s="133"/>
      <c r="Q27" s="133" t="str">
        <f>IF('1) 日本 - 中国'!L27="", "", '1) 日本 - 中国'!L27)</f>
        <v>SKIP</v>
      </c>
      <c r="R27" s="205" t="str">
        <f>IF('1) 日本 - 中国'!M27="", "", '1) 日本 - 中国'!M27)</f>
        <v>SKIP</v>
      </c>
      <c r="S27" s="133" t="str">
        <f>IF('1) 日本 - 中国'!N27="", "", '1) 日本 - 中国'!N27)</f>
        <v>SKIP</v>
      </c>
      <c r="T27" s="205" t="str">
        <f>IF('1) 日本 - 中国'!O27="", "", '1) 日本 - 中国'!O27)</f>
        <v>SKIP</v>
      </c>
      <c r="U27" s="133" t="str">
        <f>IF('1) 日本 - 中国'!P27="", "", '1) 日本 - 中国'!P27)</f>
        <v>SKIP</v>
      </c>
      <c r="V27" s="133"/>
      <c r="W27" s="133"/>
      <c r="X27" s="206"/>
      <c r="Y27" s="206"/>
      <c r="Z27" s="133" t="str">
        <f>IF('1) 日本 - 中国'!U27="", "", '1) 日本 - 中国'!U27)</f>
        <v>SKIP</v>
      </c>
      <c r="AA27" s="206"/>
      <c r="AB27" s="133" t="e">
        <f t="shared" ref="AB27:AB38" si="9">IF(Z27="","",Z27+7)</f>
        <v>#VALUE!</v>
      </c>
      <c r="AC27" s="193"/>
      <c r="AD27" s="193"/>
      <c r="AE27" s="133" t="e">
        <f t="shared" ref="AE27:AE38" si="10">IF(AB27="","",AB27+6)</f>
        <v>#VALUE!</v>
      </c>
    </row>
    <row r="28" spans="1:31" s="31" customFormat="1" ht="15" customHeight="1">
      <c r="A28" s="177">
        <f t="shared" si="7"/>
        <v>45893</v>
      </c>
      <c r="B28" s="207"/>
      <c r="C28" s="207"/>
      <c r="D28" s="177">
        <f t="shared" si="8"/>
        <v>45899</v>
      </c>
      <c r="E28" s="207"/>
      <c r="F28" s="178">
        <f>IF('1) 日本 - 中国'!A28="", "", '1) 日本 - 中国'!A28)</f>
        <v>36</v>
      </c>
      <c r="G28" s="179" t="str">
        <f>IF('1) 日本 - 中国'!B28="", "", '1) 日本 - 中国'!B28)</f>
        <v>JI HANG</v>
      </c>
      <c r="H28" s="219">
        <f>IF('1) 日本 - 中国'!C28="", "", '1) 日本 - 中国'!C28)</f>
        <v>575</v>
      </c>
      <c r="I28" s="97" t="s">
        <v>78</v>
      </c>
      <c r="J28" s="220">
        <f>IF('1) 日本 - 中国'!E28="", "", '1) 日本 - 中国'!E28)</f>
        <v>575</v>
      </c>
      <c r="K28" s="181" t="s">
        <v>87</v>
      </c>
      <c r="L28" s="177"/>
      <c r="M28" s="177">
        <f>IF('1) 日本 - 中国'!H28="", "", '1) 日本 - 中国'!H28)</f>
        <v>45907</v>
      </c>
      <c r="N28" s="207"/>
      <c r="O28" s="177"/>
      <c r="P28" s="177"/>
      <c r="Q28" s="177" t="str">
        <f>IF('1) 日本 - 中国'!L28="", "", '1) 日本 - 中国'!L28)</f>
        <v>SKIP</v>
      </c>
      <c r="R28" s="7" t="str">
        <f>IF('1) 日本 - 中国'!M28="", "", '1) 日本 - 中国'!M28)</f>
        <v>SKIP</v>
      </c>
      <c r="S28" s="177" t="str">
        <f>IF('1) 日本 - 中国'!N28="", "", '1) 日本 - 中国'!N28)</f>
        <v>SKIP</v>
      </c>
      <c r="T28" s="208">
        <f>IF('1) 日本 - 中国'!O28="", "", '1) 日本 - 中国'!O28)</f>
        <v>45910</v>
      </c>
      <c r="U28" s="177">
        <f>IF('1) 日本 - 中国'!P28="", "", '1) 日本 - 中国'!P28)</f>
        <v>45910</v>
      </c>
      <c r="V28" s="177"/>
      <c r="W28" s="177"/>
      <c r="X28" s="208"/>
      <c r="Y28" s="208"/>
      <c r="Z28" s="177" t="str">
        <f>IF('1) 日本 - 中国'!U28="", "", '1) 日本 - 中国'!U28)</f>
        <v>SKIP</v>
      </c>
      <c r="AA28" s="208"/>
      <c r="AB28" s="177" t="e">
        <f t="shared" si="9"/>
        <v>#VALUE!</v>
      </c>
      <c r="AC28" s="207"/>
      <c r="AD28" s="207"/>
      <c r="AE28" s="177" t="e">
        <f t="shared" si="10"/>
        <v>#VALUE!</v>
      </c>
    </row>
    <row r="29" spans="1:31" s="31" customFormat="1" ht="15" customHeight="1">
      <c r="A29" s="177">
        <f t="shared" si="7"/>
        <v>45899</v>
      </c>
      <c r="B29" s="207"/>
      <c r="C29" s="207"/>
      <c r="D29" s="177">
        <f t="shared" si="8"/>
        <v>45905</v>
      </c>
      <c r="E29" s="207"/>
      <c r="F29" s="178">
        <f>IF('1) 日本 - 中国'!A29="", "", '1) 日本 - 中国'!A29)</f>
        <v>37</v>
      </c>
      <c r="G29" s="179" t="str">
        <f>IF('1) 日本 - 中国'!B29="", "", '1) 日本 - 中国'!B29)</f>
        <v>JI HANG</v>
      </c>
      <c r="H29" s="219">
        <f>IF('1) 日本 - 中国'!C29="", "", '1) 日本 - 中国'!C29)</f>
        <v>576</v>
      </c>
      <c r="I29" s="97" t="s">
        <v>78</v>
      </c>
      <c r="J29" s="220">
        <f>IF('1) 日本 - 中国'!E29="", "", '1) 日本 - 中国'!E29)</f>
        <v>576</v>
      </c>
      <c r="K29" s="181" t="s">
        <v>87</v>
      </c>
      <c r="L29" s="207"/>
      <c r="M29" s="177">
        <f>IF('1) 日本 - 中国'!H29="", "", '1) 日本 - 中国'!H29)</f>
        <v>45913</v>
      </c>
      <c r="N29" s="7"/>
      <c r="O29" s="177"/>
      <c r="P29" s="177"/>
      <c r="Q29" s="177">
        <f>IF('1) 日本 - 中国'!L29="", "", '1) 日本 - 中国'!L29)</f>
        <v>45916</v>
      </c>
      <c r="R29" s="7">
        <f>IF('1) 日本 - 中国'!M29="", "", '1) 日本 - 中国'!M29)</f>
        <v>45916</v>
      </c>
      <c r="S29" s="177">
        <f>IF('1) 日本 - 中国'!N29="", "", '1) 日本 - 中国'!N29)</f>
        <v>45916</v>
      </c>
      <c r="T29" s="7">
        <f>IF('1) 日本 - 中国'!O29="", "", '1) 日本 - 中国'!O29)</f>
        <v>45917</v>
      </c>
      <c r="U29" s="177">
        <f>IF('1) 日本 - 中国'!P29="", "", '1) 日本 - 中国'!P29)</f>
        <v>45917</v>
      </c>
      <c r="V29" s="177"/>
      <c r="W29" s="177"/>
      <c r="X29" s="177"/>
      <c r="Y29" s="177"/>
      <c r="Z29" s="177">
        <f>IF('1) 日本 - 中国'!U29="", "", '1) 日本 - 中国'!U29)</f>
        <v>45920</v>
      </c>
      <c r="AA29" s="177"/>
      <c r="AB29" s="177">
        <f t="shared" si="9"/>
        <v>45927</v>
      </c>
      <c r="AC29" s="207"/>
      <c r="AD29" s="207"/>
      <c r="AE29" s="177">
        <f t="shared" si="10"/>
        <v>45933</v>
      </c>
    </row>
    <row r="30" spans="1:31" s="31" customFormat="1" ht="15" customHeight="1">
      <c r="A30" s="177">
        <f t="shared" si="7"/>
        <v>45906</v>
      </c>
      <c r="B30" s="177"/>
      <c r="C30" s="177"/>
      <c r="D30" s="177">
        <f t="shared" si="8"/>
        <v>45912</v>
      </c>
      <c r="E30" s="177"/>
      <c r="F30" s="178">
        <f>IF('1) 日本 - 中国'!A30="", "", '1) 日本 - 中国'!A30)</f>
        <v>38</v>
      </c>
      <c r="G30" s="179" t="str">
        <f>IF('1) 日本 - 中国'!B30="", "", '1) 日本 - 中国'!B30)</f>
        <v>JI HANG</v>
      </c>
      <c r="H30" s="219">
        <f>IF('1) 日本 - 中国'!C30="", "", '1) 日本 - 中国'!C30)</f>
        <v>577</v>
      </c>
      <c r="I30" s="97" t="s">
        <v>78</v>
      </c>
      <c r="J30" s="220">
        <f>IF('1) 日本 - 中国'!E30="", "", '1) 日本 - 中国'!E30)</f>
        <v>577</v>
      </c>
      <c r="K30" s="181" t="s">
        <v>87</v>
      </c>
      <c r="L30" s="177"/>
      <c r="M30" s="177">
        <f>IF('1) 日本 - 中国'!H30="", "", '1) 日本 - 中国'!H30)</f>
        <v>45920</v>
      </c>
      <c r="N30" s="207"/>
      <c r="O30" s="177"/>
      <c r="P30" s="177"/>
      <c r="Q30" s="177">
        <f>IF('1) 日本 - 中国'!L30="", "", '1) 日本 - 中国'!L30)</f>
        <v>45923</v>
      </c>
      <c r="R30" s="7">
        <f>IF('1) 日本 - 中国'!M30="", "", '1) 日本 - 中国'!M30)</f>
        <v>45923</v>
      </c>
      <c r="S30" s="177">
        <f>IF('1) 日本 - 中国'!N30="", "", '1) 日本 - 中国'!N30)</f>
        <v>45923</v>
      </c>
      <c r="T30" s="7">
        <f>IF('1) 日本 - 中国'!O30="", "", '1) 日本 - 中国'!O30)</f>
        <v>45924</v>
      </c>
      <c r="U30" s="177">
        <f>IF('1) 日本 - 中国'!P30="", "", '1) 日本 - 中国'!P30)</f>
        <v>45924</v>
      </c>
      <c r="V30" s="177"/>
      <c r="W30" s="177"/>
      <c r="X30" s="177"/>
      <c r="Y30" s="177"/>
      <c r="Z30" s="177">
        <f>IF('1) 日本 - 中国'!U30="", "", '1) 日本 - 中国'!U30)</f>
        <v>45927</v>
      </c>
      <c r="AA30" s="177"/>
      <c r="AB30" s="177">
        <f t="shared" si="9"/>
        <v>45934</v>
      </c>
      <c r="AC30" s="177"/>
      <c r="AD30" s="177"/>
      <c r="AE30" s="177">
        <f t="shared" si="10"/>
        <v>45940</v>
      </c>
    </row>
    <row r="31" spans="1:31" s="31" customFormat="1" ht="15" customHeight="1">
      <c r="A31" s="207">
        <f t="shared" si="7"/>
        <v>45913</v>
      </c>
      <c r="B31" s="207"/>
      <c r="C31" s="207"/>
      <c r="D31" s="207">
        <f t="shared" si="8"/>
        <v>45919</v>
      </c>
      <c r="E31" s="207"/>
      <c r="F31" s="6">
        <f>IF('1) 日本 - 中国'!A31="", "", '1) 日本 - 中国'!A31)</f>
        <v>39</v>
      </c>
      <c r="G31" s="179" t="str">
        <f>IF('1) 日本 - 中国'!B31="", "", '1) 日本 - 中国'!B31)</f>
        <v>JI HANG</v>
      </c>
      <c r="H31" s="219">
        <f>IF('1) 日本 - 中国'!C31="", "", '1) 日本 - 中国'!C31)</f>
        <v>578</v>
      </c>
      <c r="I31" s="97" t="s">
        <v>78</v>
      </c>
      <c r="J31" s="220">
        <f>IF('1) 日本 - 中国'!E31="", "", '1) 日本 - 中国'!E31)</f>
        <v>578</v>
      </c>
      <c r="K31" s="181" t="s">
        <v>87</v>
      </c>
      <c r="L31" s="207"/>
      <c r="M31" s="177">
        <f>IF('1) 日本 - 中国'!H31="", "", '1) 日本 - 中国'!H31)</f>
        <v>45927</v>
      </c>
      <c r="N31" s="8"/>
      <c r="O31" s="209"/>
      <c r="P31" s="209"/>
      <c r="Q31" s="177">
        <f>IF('1) 日本 - 中国'!L31="", "", '1) 日本 - 中国'!L31)</f>
        <v>45930</v>
      </c>
      <c r="R31" s="7">
        <f>IF('1) 日本 - 中国'!M31="", "", '1) 日本 - 中国'!M31)</f>
        <v>45930</v>
      </c>
      <c r="S31" s="177">
        <f>IF('1) 日本 - 中国'!N31="", "", '1) 日本 - 中国'!N31)</f>
        <v>45930</v>
      </c>
      <c r="T31" s="7">
        <f>IF('1) 日本 - 中国'!O31="", "", '1) 日本 - 中国'!O31)</f>
        <v>45931</v>
      </c>
      <c r="U31" s="177">
        <f>IF('1) 日本 - 中国'!P31="", "", '1) 日本 - 中国'!P31)</f>
        <v>45931</v>
      </c>
      <c r="V31" s="177"/>
      <c r="W31" s="177"/>
      <c r="X31" s="208"/>
      <c r="Y31" s="208"/>
      <c r="Z31" s="208">
        <f>IF('1) 日本 - 中国'!U31="", "", '1) 日本 - 中国'!U31)</f>
        <v>45934</v>
      </c>
      <c r="AA31" s="208"/>
      <c r="AB31" s="207">
        <f t="shared" si="9"/>
        <v>45941</v>
      </c>
      <c r="AC31" s="207"/>
      <c r="AD31" s="207"/>
      <c r="AE31" s="177">
        <f t="shared" si="10"/>
        <v>45947</v>
      </c>
    </row>
    <row r="32" spans="1:31" s="31" customFormat="1" ht="15" customHeight="1">
      <c r="A32" s="207">
        <f t="shared" si="7"/>
        <v>45920</v>
      </c>
      <c r="B32" s="207"/>
      <c r="C32" s="207"/>
      <c r="D32" s="207">
        <f t="shared" si="8"/>
        <v>45926</v>
      </c>
      <c r="E32" s="207"/>
      <c r="F32" s="6">
        <f>IF('1) 日本 - 中国'!A32="", "", '1) 日本 - 中国'!A32)</f>
        <v>40</v>
      </c>
      <c r="G32" s="179" t="str">
        <f>IF('1) 日本 - 中国'!B32="", "", '1) 日本 - 中国'!B32)</f>
        <v>JI HANG</v>
      </c>
      <c r="H32" s="219">
        <f>IF('1) 日本 - 中国'!C32="", "", '1) 日本 - 中国'!C32)</f>
        <v>579</v>
      </c>
      <c r="I32" s="97" t="s">
        <v>78</v>
      </c>
      <c r="J32" s="220">
        <f>IF('1) 日本 - 中国'!E32="", "", '1) 日本 - 中国'!E32)</f>
        <v>579</v>
      </c>
      <c r="K32" s="181" t="s">
        <v>87</v>
      </c>
      <c r="L32" s="207"/>
      <c r="M32" s="177">
        <f>IF('1) 日本 - 中国'!H32="", "", '1) 日本 - 中国'!H32)</f>
        <v>45934</v>
      </c>
      <c r="N32" s="8"/>
      <c r="O32" s="209"/>
      <c r="P32" s="209"/>
      <c r="Q32" s="177">
        <f>IF('1) 日本 - 中国'!L32="", "", '1) 日本 - 中国'!L32)</f>
        <v>45937</v>
      </c>
      <c r="R32" s="7">
        <f>IF('1) 日本 - 中国'!M32="", "", '1) 日本 - 中国'!M32)</f>
        <v>45937</v>
      </c>
      <c r="S32" s="177">
        <f>IF('1) 日本 - 中国'!N32="", "", '1) 日本 - 中国'!N32)</f>
        <v>45937</v>
      </c>
      <c r="T32" s="7">
        <f>IF('1) 日本 - 中国'!O32="", "", '1) 日本 - 中国'!O32)</f>
        <v>45938</v>
      </c>
      <c r="U32" s="177">
        <f>IF('1) 日本 - 中国'!P32="", "", '1) 日本 - 中国'!P32)</f>
        <v>45938</v>
      </c>
      <c r="V32" s="177"/>
      <c r="W32" s="177"/>
      <c r="X32" s="208"/>
      <c r="Y32" s="208"/>
      <c r="Z32" s="208">
        <f>IF('1) 日本 - 中国'!U32="", "", '1) 日本 - 中国'!U32)</f>
        <v>45941</v>
      </c>
      <c r="AA32" s="208"/>
      <c r="AB32" s="207">
        <f t="shared" si="9"/>
        <v>45948</v>
      </c>
      <c r="AC32" s="207"/>
      <c r="AD32" s="207"/>
      <c r="AE32" s="177">
        <f t="shared" si="10"/>
        <v>45954</v>
      </c>
    </row>
    <row r="33" spans="1:31" s="99" customFormat="1" ht="15" customHeight="1">
      <c r="A33" s="207" t="str">
        <f t="shared" si="7"/>
        <v/>
      </c>
      <c r="B33" s="207"/>
      <c r="C33" s="207"/>
      <c r="D33" s="207" t="str">
        <f t="shared" si="8"/>
        <v/>
      </c>
      <c r="E33" s="207"/>
      <c r="F33" s="178">
        <f>IF('1) 日本 - 中国'!A33="", "", '1) 日本 - 中国'!A33)</f>
        <v>41</v>
      </c>
      <c r="G33" s="179" t="str">
        <f>IF('1) 日本 - 中国'!B33="", "", '1) 日本 - 中国'!B33)</f>
        <v/>
      </c>
      <c r="H33" s="219" t="str">
        <f>IF('1) 日本 - 中国'!C33="", "", '1) 日本 - 中国'!C33)</f>
        <v/>
      </c>
      <c r="I33" s="97" t="s">
        <v>78</v>
      </c>
      <c r="J33" s="220" t="str">
        <f>IF('1) 日本 - 中国'!E33="", "", '1) 日本 - 中国'!E33)</f>
        <v/>
      </c>
      <c r="K33" s="181" t="s">
        <v>87</v>
      </c>
      <c r="L33" s="207"/>
      <c r="M33" s="177" t="str">
        <f>IF('1) 日本 - 中国'!H33="", "", '1) 日本 - 中国'!H33)</f>
        <v/>
      </c>
      <c r="N33" s="8"/>
      <c r="O33" s="209"/>
      <c r="P33" s="209"/>
      <c r="Q33" s="177" t="str">
        <f>IF('1) 日本 - 中国'!L33="", "", '1) 日本 - 中国'!L33)</f>
        <v/>
      </c>
      <c r="R33" s="7" t="str">
        <f>IF('1) 日本 - 中国'!M33="", "", '1) 日本 - 中国'!M33)</f>
        <v/>
      </c>
      <c r="S33" s="177" t="str">
        <f>IF('1) 日本 - 中国'!N33="", "", '1) 日本 - 中国'!N33)</f>
        <v/>
      </c>
      <c r="T33" s="7" t="str">
        <f>IF('1) 日本 - 中国'!O33="", "", '1) 日本 - 中国'!O33)</f>
        <v/>
      </c>
      <c r="U33" s="177" t="str">
        <f>IF('1) 日本 - 中国'!P33="", "", '1) 日本 - 中国'!P33)</f>
        <v/>
      </c>
      <c r="V33" s="177"/>
      <c r="W33" s="177"/>
      <c r="X33" s="208"/>
      <c r="Y33" s="208"/>
      <c r="Z33" s="208" t="str">
        <f>IF('1) 日本 - 中国'!U33="", "", '1) 日本 - 中国'!U33)</f>
        <v/>
      </c>
      <c r="AA33" s="208"/>
      <c r="AB33" s="207" t="str">
        <f t="shared" si="9"/>
        <v/>
      </c>
      <c r="AC33" s="207"/>
      <c r="AD33" s="207"/>
      <c r="AE33" s="177" t="str">
        <f t="shared" si="10"/>
        <v/>
      </c>
    </row>
    <row r="34" spans="1:31" s="99" customFormat="1" ht="15" customHeight="1">
      <c r="A34" s="207" t="str">
        <f t="shared" si="7"/>
        <v/>
      </c>
      <c r="B34" s="207"/>
      <c r="C34" s="207"/>
      <c r="D34" s="207" t="str">
        <f t="shared" si="8"/>
        <v/>
      </c>
      <c r="E34" s="207"/>
      <c r="F34" s="178">
        <f>IF('1) 日本 - 中国'!A34="", "", '1) 日本 - 中国'!A34)</f>
        <v>42</v>
      </c>
      <c r="G34" s="179" t="str">
        <f>IF('1) 日本 - 中国'!B34="", "", '1) 日本 - 中国'!B34)</f>
        <v/>
      </c>
      <c r="H34" s="219" t="str">
        <f>IF('1) 日本 - 中国'!C34="", "", '1) 日本 - 中国'!C34)</f>
        <v/>
      </c>
      <c r="I34" s="97" t="s">
        <v>78</v>
      </c>
      <c r="J34" s="220" t="str">
        <f>IF('1) 日本 - 中国'!E34="", "", '1) 日本 - 中国'!E34)</f>
        <v/>
      </c>
      <c r="K34" s="181" t="s">
        <v>87</v>
      </c>
      <c r="L34" s="207"/>
      <c r="M34" s="177" t="str">
        <f>IF('1) 日本 - 中国'!H34="", "", '1) 日本 - 中国'!H34)</f>
        <v/>
      </c>
      <c r="N34" s="8"/>
      <c r="O34" s="209"/>
      <c r="P34" s="177"/>
      <c r="Q34" s="177" t="str">
        <f>IF('1) 日本 - 中国'!L34="", "", '1) 日本 - 中国'!L34)</f>
        <v/>
      </c>
      <c r="R34" s="7" t="str">
        <f>IF('1) 日本 - 中国'!M34="", "", '1) 日本 - 中国'!M34)</f>
        <v/>
      </c>
      <c r="S34" s="177" t="str">
        <f>IF('1) 日本 - 中国'!N34="", "", '1) 日本 - 中国'!N34)</f>
        <v/>
      </c>
      <c r="T34" s="7" t="str">
        <f>IF('1) 日本 - 中国'!O34="", "", '1) 日本 - 中国'!O34)</f>
        <v/>
      </c>
      <c r="U34" s="177" t="str">
        <f>IF('1) 日本 - 中国'!P34="", "", '1) 日本 - 中国'!P34)</f>
        <v/>
      </c>
      <c r="V34" s="177"/>
      <c r="W34" s="177"/>
      <c r="X34" s="177"/>
      <c r="Y34" s="177"/>
      <c r="Z34" s="177" t="str">
        <f>IF('1) 日本 - 中国'!U34="", "", '1) 日本 - 中国'!U34)</f>
        <v/>
      </c>
      <c r="AA34" s="208"/>
      <c r="AB34" s="207" t="str">
        <f t="shared" si="9"/>
        <v/>
      </c>
      <c r="AC34" s="207"/>
      <c r="AD34" s="207"/>
      <c r="AE34" s="177" t="str">
        <f t="shared" si="10"/>
        <v/>
      </c>
    </row>
    <row r="35" spans="1:31" s="99" customFormat="1" ht="15" customHeight="1">
      <c r="A35" s="207" t="str">
        <f t="shared" si="7"/>
        <v/>
      </c>
      <c r="B35" s="207"/>
      <c r="C35" s="207"/>
      <c r="D35" s="207" t="str">
        <f t="shared" si="8"/>
        <v/>
      </c>
      <c r="E35" s="207"/>
      <c r="F35" s="6">
        <f>IF('1) 日本 - 中国'!A35="", "", '1) 日本 - 中国'!A35)</f>
        <v>43</v>
      </c>
      <c r="G35" s="179" t="str">
        <f>IF('1) 日本 - 中国'!B35="", "", '1) 日本 - 中国'!B35)</f>
        <v/>
      </c>
      <c r="H35" s="219" t="str">
        <f>IF('1) 日本 - 中国'!C35="", "", '1) 日本 - 中国'!C35)</f>
        <v/>
      </c>
      <c r="I35" s="97" t="s">
        <v>78</v>
      </c>
      <c r="J35" s="220" t="str">
        <f>IF('1) 日本 - 中国'!E35="", "", '1) 日本 - 中国'!E35)</f>
        <v/>
      </c>
      <c r="K35" s="181" t="s">
        <v>87</v>
      </c>
      <c r="L35" s="207"/>
      <c r="M35" s="177" t="str">
        <f>IF('1) 日本 - 中国'!H35="", "", '1) 日本 - 中国'!H35)</f>
        <v/>
      </c>
      <c r="N35" s="8"/>
      <c r="O35" s="209"/>
      <c r="P35" s="177"/>
      <c r="Q35" s="177" t="str">
        <f>IF('1) 日本 - 中国'!L35="", "", '1) 日本 - 中国'!L35)</f>
        <v/>
      </c>
      <c r="R35" s="7" t="str">
        <f>IF('1) 日本 - 中国'!M35="", "", '1) 日本 - 中国'!M35)</f>
        <v/>
      </c>
      <c r="S35" s="177" t="str">
        <f>IF('1) 日本 - 中国'!N35="", "", '1) 日本 - 中国'!N35)</f>
        <v/>
      </c>
      <c r="T35" s="7" t="str">
        <f>IF('1) 日本 - 中国'!O35="", "", '1) 日本 - 中国'!O35)</f>
        <v/>
      </c>
      <c r="U35" s="177" t="str">
        <f>IF('1) 日本 - 中国'!P35="", "", '1) 日本 - 中国'!P35)</f>
        <v/>
      </c>
      <c r="V35" s="177"/>
      <c r="W35" s="177"/>
      <c r="X35" s="208"/>
      <c r="Y35" s="208"/>
      <c r="Z35" s="208" t="str">
        <f>IF('1) 日本 - 中国'!U35="", "", '1) 日本 - 中国'!U35)</f>
        <v/>
      </c>
      <c r="AA35" s="177"/>
      <c r="AB35" s="207" t="str">
        <f t="shared" si="9"/>
        <v/>
      </c>
      <c r="AC35" s="207"/>
      <c r="AD35" s="207"/>
      <c r="AE35" s="177" t="str">
        <f t="shared" si="10"/>
        <v/>
      </c>
    </row>
    <row r="36" spans="1:31" s="99" customFormat="1" ht="15" customHeight="1">
      <c r="A36" s="177" t="str">
        <f t="shared" si="7"/>
        <v/>
      </c>
      <c r="B36" s="177"/>
      <c r="C36" s="177"/>
      <c r="D36" s="177" t="str">
        <f t="shared" si="8"/>
        <v/>
      </c>
      <c r="E36" s="177"/>
      <c r="F36" s="178">
        <f>IF('1) 日本 - 中国'!A36="", "", '1) 日本 - 中国'!A36)</f>
        <v>44</v>
      </c>
      <c r="G36" s="179" t="str">
        <f>IF('1) 日本 - 中国'!B36="", "", '1) 日本 - 中国'!B36)</f>
        <v/>
      </c>
      <c r="H36" s="219" t="str">
        <f>IF('1) 日本 - 中国'!C36="", "", '1) 日本 - 中国'!C36)</f>
        <v/>
      </c>
      <c r="I36" s="97" t="s">
        <v>78</v>
      </c>
      <c r="J36" s="220" t="str">
        <f>IF('1) 日本 - 中国'!E36="", "", '1) 日本 - 中国'!E36)</f>
        <v/>
      </c>
      <c r="K36" s="181" t="s">
        <v>87</v>
      </c>
      <c r="L36" s="207"/>
      <c r="M36" s="177" t="str">
        <f>IF('1) 日本 - 中国'!H36="", "", '1) 日本 - 中国'!H36)</f>
        <v/>
      </c>
      <c r="N36" s="8"/>
      <c r="O36" s="209"/>
      <c r="P36" s="177"/>
      <c r="Q36" s="177" t="str">
        <f>IF('1) 日本 - 中国'!L36="", "", '1) 日本 - 中国'!L36)</f>
        <v/>
      </c>
      <c r="R36" s="7" t="str">
        <f>IF('1) 日本 - 中国'!M36="", "", '1) 日本 - 中国'!M36)</f>
        <v/>
      </c>
      <c r="S36" s="177" t="str">
        <f>IF('1) 日本 - 中国'!N36="", "", '1) 日本 - 中国'!N36)</f>
        <v/>
      </c>
      <c r="T36" s="7" t="str">
        <f>IF('1) 日本 - 中国'!O36="", "", '1) 日本 - 中国'!O36)</f>
        <v/>
      </c>
      <c r="U36" s="177" t="str">
        <f>IF('1) 日本 - 中国'!P36="", "", '1) 日本 - 中国'!P36)</f>
        <v/>
      </c>
      <c r="V36" s="177"/>
      <c r="W36" s="177"/>
      <c r="X36" s="177"/>
      <c r="Y36" s="177"/>
      <c r="Z36" s="177" t="str">
        <f>IF('1) 日本 - 中国'!U36="", "", '1) 日本 - 中国'!U36)</f>
        <v/>
      </c>
      <c r="AA36" s="177"/>
      <c r="AB36" s="177" t="str">
        <f t="shared" si="9"/>
        <v/>
      </c>
      <c r="AC36" s="177"/>
      <c r="AD36" s="177"/>
      <c r="AE36" s="177" t="str">
        <f t="shared" si="10"/>
        <v/>
      </c>
    </row>
    <row r="37" spans="1:31" s="99" customFormat="1" ht="15" customHeight="1">
      <c r="A37" s="207" t="str">
        <f t="shared" si="7"/>
        <v/>
      </c>
      <c r="B37" s="207"/>
      <c r="C37" s="207"/>
      <c r="D37" s="207" t="str">
        <f t="shared" si="8"/>
        <v/>
      </c>
      <c r="E37" s="207"/>
      <c r="F37" s="178">
        <f>IF('1) 日本 - 中国'!A37="", "", '1) 日本 - 中国'!A37)</f>
        <v>45</v>
      </c>
      <c r="G37" s="179" t="str">
        <f>IF('1) 日本 - 中国'!B37="", "", '1) 日本 - 中国'!B37)</f>
        <v/>
      </c>
      <c r="H37" s="219" t="str">
        <f>IF('1) 日本 - 中国'!C37="", "", '1) 日本 - 中国'!C37)</f>
        <v/>
      </c>
      <c r="I37" s="97" t="s">
        <v>78</v>
      </c>
      <c r="J37" s="220" t="str">
        <f>IF('1) 日本 - 中国'!E37="", "", '1) 日本 - 中国'!E37)</f>
        <v/>
      </c>
      <c r="K37" s="181" t="s">
        <v>87</v>
      </c>
      <c r="L37" s="207"/>
      <c r="M37" s="177" t="str">
        <f>IF('1) 日本 - 中国'!H37="", "", '1) 日本 - 中国'!H37)</f>
        <v/>
      </c>
      <c r="N37" s="8"/>
      <c r="O37" s="209"/>
      <c r="P37" s="177"/>
      <c r="Q37" s="177" t="str">
        <f>IF('1) 日本 - 中国'!L37="", "", '1) 日本 - 中国'!L37)</f>
        <v/>
      </c>
      <c r="R37" s="7" t="str">
        <f>IF('1) 日本 - 中国'!M37="", "", '1) 日本 - 中国'!M37)</f>
        <v/>
      </c>
      <c r="S37" s="177" t="str">
        <f>IF('1) 日本 - 中国'!N37="", "", '1) 日本 - 中国'!N37)</f>
        <v/>
      </c>
      <c r="T37" s="7" t="str">
        <f>IF('1) 日本 - 中国'!O37="", "", '1) 日本 - 中国'!O37)</f>
        <v/>
      </c>
      <c r="U37" s="177" t="str">
        <f>IF('1) 日本 - 中国'!P37="", "", '1) 日本 - 中国'!P37)</f>
        <v/>
      </c>
      <c r="V37" s="177"/>
      <c r="W37" s="177"/>
      <c r="X37" s="177"/>
      <c r="Y37" s="177"/>
      <c r="Z37" s="177" t="str">
        <f>IF('1) 日本 - 中国'!U37="", "", '1) 日本 - 中国'!U37)</f>
        <v/>
      </c>
      <c r="AA37" s="208"/>
      <c r="AB37" s="207" t="str">
        <f t="shared" si="9"/>
        <v/>
      </c>
      <c r="AC37" s="207"/>
      <c r="AD37" s="207"/>
      <c r="AE37" s="177" t="str">
        <f t="shared" si="10"/>
        <v/>
      </c>
    </row>
    <row r="38" spans="1:31" s="99" customFormat="1" ht="15" customHeight="1">
      <c r="A38" s="213" t="str">
        <f t="shared" si="7"/>
        <v/>
      </c>
      <c r="B38" s="213"/>
      <c r="C38" s="213"/>
      <c r="D38" s="213" t="str">
        <f t="shared" si="8"/>
        <v/>
      </c>
      <c r="E38" s="213"/>
      <c r="F38" s="210">
        <f>IF('1) 日本 - 中国'!A38="", "", '1) 日本 - 中国'!A38)</f>
        <v>46</v>
      </c>
      <c r="G38" s="184" t="str">
        <f>IF('1) 日本 - 中国'!B38="", "", '1) 日本 - 中国'!B38)</f>
        <v/>
      </c>
      <c r="H38" s="221" t="str">
        <f>IF('1) 日本 - 中国'!C38="", "", '1) 日本 - 中国'!C38)</f>
        <v/>
      </c>
      <c r="I38" s="211" t="s">
        <v>78</v>
      </c>
      <c r="J38" s="222" t="str">
        <f>IF('1) 日本 - 中国'!E38="", "", '1) 日本 - 中国'!E38)</f>
        <v/>
      </c>
      <c r="K38" s="188" t="s">
        <v>87</v>
      </c>
      <c r="L38" s="213"/>
      <c r="M38" s="189" t="str">
        <f>IF('1) 日本 - 中国'!H38="", "", '1) 日本 - 中国'!H38)</f>
        <v/>
      </c>
      <c r="N38" s="214"/>
      <c r="O38" s="215"/>
      <c r="P38" s="189"/>
      <c r="Q38" s="189" t="str">
        <f>IF('1) 日本 - 中国'!L38="", "", '1) 日本 - 中国'!L38)</f>
        <v/>
      </c>
      <c r="R38" s="216" t="str">
        <f>IF('1) 日本 - 中国'!M38="", "", '1) 日本 - 中国'!M38)</f>
        <v/>
      </c>
      <c r="S38" s="189" t="str">
        <f>IF('1) 日本 - 中国'!N38="", "", '1) 日本 - 中国'!N38)</f>
        <v/>
      </c>
      <c r="T38" s="216" t="str">
        <f>IF('1) 日本 - 中国'!O38="", "", '1) 日本 - 中国'!O38)</f>
        <v/>
      </c>
      <c r="U38" s="189" t="str">
        <f>IF('1) 日本 - 中国'!P38="", "", '1) 日本 - 中国'!P38)</f>
        <v/>
      </c>
      <c r="V38" s="189"/>
      <c r="W38" s="189"/>
      <c r="X38" s="189"/>
      <c r="Y38" s="189"/>
      <c r="Z38" s="189" t="str">
        <f>IF('1) 日本 - 中国'!U38="", "", '1) 日本 - 中国'!U38)</f>
        <v/>
      </c>
      <c r="AA38" s="223"/>
      <c r="AB38" s="213" t="str">
        <f t="shared" si="9"/>
        <v/>
      </c>
      <c r="AC38" s="213"/>
      <c r="AD38" s="213"/>
      <c r="AE38" s="189" t="str">
        <f t="shared" si="10"/>
        <v/>
      </c>
    </row>
    <row r="39" spans="1:31" ht="15" customHeight="1">
      <c r="F39" s="31" t="s">
        <v>67</v>
      </c>
      <c r="G39" s="115"/>
      <c r="H39" s="116"/>
      <c r="I39" s="116"/>
      <c r="J39" s="116"/>
      <c r="K39" s="116"/>
      <c r="L39" s="68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9"/>
      <c r="G40" s="99"/>
      <c r="H40" s="99"/>
      <c r="I40" s="99"/>
      <c r="J40" s="99"/>
      <c r="K40" s="99"/>
      <c r="L40" s="109"/>
      <c r="M40" s="99"/>
      <c r="N40" s="99"/>
      <c r="O40" s="99"/>
      <c r="P40" s="99"/>
      <c r="Q40" s="109"/>
      <c r="R40" s="109"/>
      <c r="S40" s="109"/>
      <c r="T40" s="109"/>
      <c r="U40" s="99"/>
      <c r="V40" s="99"/>
      <c r="W40" s="99"/>
      <c r="X40" s="99"/>
      <c r="Y40" s="109"/>
      <c r="Z40" s="109"/>
      <c r="AA40" s="109"/>
    </row>
    <row r="41" spans="1:31" s="31" customFormat="1" ht="15" customHeight="1">
      <c r="F41" s="99"/>
      <c r="G41" s="99"/>
      <c r="H41" s="99"/>
      <c r="I41" s="99"/>
      <c r="J41" s="99"/>
      <c r="K41" s="99"/>
      <c r="L41" s="109"/>
      <c r="M41" s="99"/>
      <c r="N41" s="99"/>
      <c r="O41" s="99"/>
      <c r="P41" s="99"/>
      <c r="Q41" s="109"/>
      <c r="R41" s="109"/>
      <c r="S41" s="109"/>
      <c r="T41" s="109"/>
      <c r="U41" s="99"/>
      <c r="V41" s="99"/>
      <c r="W41" s="99"/>
      <c r="X41" s="99"/>
      <c r="Y41" s="109"/>
      <c r="Z41" s="109"/>
      <c r="AA41" s="109"/>
    </row>
    <row r="42" spans="1:31" s="31" customFormat="1" ht="15" customHeight="1">
      <c r="L42" s="38"/>
      <c r="M42" s="99"/>
      <c r="N42" s="99"/>
      <c r="O42" s="99"/>
      <c r="P42" s="99"/>
      <c r="Q42" s="38"/>
      <c r="R42" s="109"/>
      <c r="S42" s="109"/>
      <c r="T42" s="109"/>
      <c r="U42" s="99"/>
      <c r="V42" s="99"/>
      <c r="W42" s="99"/>
      <c r="X42" s="99"/>
      <c r="Y42" s="109"/>
      <c r="Z42" s="109"/>
      <c r="AA42" s="38"/>
    </row>
    <row r="43" spans="1:31" s="31" customFormat="1" ht="15" customHeight="1"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31" s="31" customFormat="1" ht="15" customHeight="1"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31" s="99" customFormat="1" ht="15" customHeight="1">
      <c r="F45" s="118"/>
      <c r="G45" s="119"/>
      <c r="H45" s="120"/>
      <c r="I45" s="120"/>
      <c r="J45" s="120"/>
      <c r="K45" s="12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9" customFormat="1" ht="15" customHeight="1">
      <c r="F46" s="118"/>
      <c r="G46" s="119"/>
      <c r="H46" s="120"/>
      <c r="I46" s="120"/>
      <c r="J46" s="120"/>
      <c r="K46" s="1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9" customFormat="1" ht="15" customHeight="1">
      <c r="F47" s="118"/>
      <c r="G47" s="119"/>
      <c r="H47" s="120"/>
      <c r="I47" s="120"/>
      <c r="J47" s="120"/>
      <c r="K47" s="12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8"/>
      <c r="G48" s="119"/>
      <c r="H48" s="120"/>
      <c r="I48" s="120"/>
      <c r="J48" s="120"/>
      <c r="K48" s="12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8"/>
      <c r="G49" s="119"/>
      <c r="H49" s="120"/>
      <c r="I49" s="120"/>
      <c r="J49" s="120"/>
      <c r="K49" s="12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8"/>
      <c r="G50" s="119"/>
      <c r="H50" s="120"/>
      <c r="I50" s="120"/>
      <c r="J50" s="120"/>
      <c r="K50" s="12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9" customFormat="1" ht="15" customHeight="1">
      <c r="F51" s="118"/>
      <c r="G51" s="119"/>
      <c r="H51" s="120"/>
      <c r="I51" s="120"/>
      <c r="J51" s="120"/>
      <c r="K51" s="12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9" customFormat="1" ht="15" customHeight="1">
      <c r="F52" s="118"/>
      <c r="G52" s="119"/>
      <c r="H52" s="120"/>
      <c r="I52" s="120"/>
      <c r="J52" s="120"/>
      <c r="K52" s="12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9" customFormat="1" ht="15" customHeight="1">
      <c r="F53" s="118"/>
      <c r="G53" s="119"/>
      <c r="H53" s="120"/>
      <c r="I53" s="120"/>
      <c r="J53" s="120"/>
      <c r="K53" s="1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9" customFormat="1" ht="15" customHeight="1">
      <c r="F54" s="118"/>
      <c r="G54" s="119"/>
      <c r="H54" s="120"/>
      <c r="I54" s="120"/>
      <c r="J54" s="120"/>
      <c r="K54" s="120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9" customFormat="1" ht="15" customHeight="1">
      <c r="F55" s="118"/>
      <c r="G55" s="119"/>
      <c r="H55" s="120"/>
      <c r="I55" s="120"/>
      <c r="J55" s="120"/>
      <c r="K55" s="1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9" customFormat="1" ht="15" customHeight="1">
      <c r="F56" s="118"/>
      <c r="G56" s="119"/>
      <c r="H56" s="120"/>
      <c r="I56" s="120"/>
      <c r="J56" s="120"/>
      <c r="K56" s="12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9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9"/>
      <c r="I65" s="99"/>
      <c r="J65" s="99"/>
      <c r="K65" s="99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6"/>
      <c r="B69" s="96"/>
      <c r="C69" s="96"/>
      <c r="D69" s="96"/>
      <c r="E69" s="121"/>
      <c r="F69" s="96"/>
      <c r="G69" s="96"/>
      <c r="H69" s="122"/>
      <c r="I69" s="122"/>
      <c r="J69" s="122"/>
      <c r="K69" s="122"/>
      <c r="L69" s="122"/>
      <c r="M69" s="122"/>
      <c r="N69" s="121"/>
      <c r="O69" s="23"/>
      <c r="P69" s="121"/>
      <c r="Q69" s="122"/>
      <c r="R69" s="96"/>
      <c r="S69" s="23"/>
      <c r="T69" s="96"/>
      <c r="U69" s="96"/>
      <c r="V69" s="23"/>
      <c r="W69" s="23"/>
      <c r="X69" s="23"/>
      <c r="Y69" s="23"/>
      <c r="Z69" s="23"/>
      <c r="AA69" s="23"/>
      <c r="AB69" s="96"/>
      <c r="AC69" s="96"/>
    </row>
    <row r="70" spans="1:29" ht="15.75" customHeight="1">
      <c r="A70" s="96"/>
      <c r="B70" s="96"/>
      <c r="C70" s="96"/>
      <c r="D70" s="96"/>
      <c r="E70" s="121"/>
      <c r="F70" s="96"/>
      <c r="G70" s="96"/>
      <c r="H70" s="122"/>
      <c r="I70" s="122"/>
      <c r="J70" s="122"/>
      <c r="K70" s="122"/>
      <c r="L70" s="122"/>
      <c r="M70" s="122"/>
      <c r="N70" s="121"/>
      <c r="O70" s="23"/>
      <c r="P70" s="121"/>
      <c r="Q70" s="122"/>
      <c r="R70" s="96"/>
      <c r="S70" s="23"/>
      <c r="T70" s="96"/>
      <c r="U70" s="96"/>
      <c r="V70" s="23"/>
      <c r="W70" s="23"/>
      <c r="X70" s="23"/>
      <c r="Y70" s="23"/>
      <c r="Z70" s="23"/>
      <c r="AA70" s="23"/>
      <c r="AB70" s="96"/>
      <c r="AC70" s="96"/>
    </row>
    <row r="71" spans="1:29" ht="15.75" customHeight="1">
      <c r="E71" s="22"/>
      <c r="F71" s="123"/>
      <c r="G71" s="123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6"/>
      <c r="G73" s="96"/>
      <c r="H73" s="96"/>
      <c r="I73" s="96"/>
      <c r="J73" s="96"/>
      <c r="K73" s="96"/>
      <c r="L73" s="96"/>
      <c r="M73" s="96"/>
      <c r="N73" s="23"/>
      <c r="O73" s="23"/>
      <c r="P73" s="23"/>
      <c r="Q73" s="96"/>
      <c r="R73" s="96"/>
      <c r="S73" s="23"/>
      <c r="T73" s="96"/>
      <c r="U73" s="96"/>
      <c r="V73" s="23"/>
      <c r="W73" s="23"/>
      <c r="X73" s="23"/>
      <c r="Y73" s="23"/>
      <c r="Z73" s="23"/>
      <c r="AA73" s="23"/>
    </row>
    <row r="74" spans="1:29" ht="15.75" customHeight="1">
      <c r="E74" s="23"/>
      <c r="F74" s="96"/>
      <c r="G74" s="96"/>
      <c r="H74" s="96"/>
      <c r="I74" s="96"/>
      <c r="J74" s="96"/>
      <c r="K74" s="96"/>
      <c r="L74" s="96"/>
      <c r="M74" s="96"/>
      <c r="N74" s="23"/>
      <c r="O74" s="23"/>
      <c r="P74" s="23"/>
      <c r="Q74" s="96"/>
      <c r="R74" s="96"/>
      <c r="S74" s="23"/>
      <c r="T74" s="96"/>
      <c r="U74" s="96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topLeftCell="A7" zoomScale="70" zoomScaleNormal="70" zoomScaleSheetLayoutView="70" workbookViewId="0">
      <selection activeCell="D1" sqref="D1"/>
    </sheetView>
  </sheetViews>
  <sheetFormatPr defaultColWidth="7.6328125" defaultRowHeight="15.75" customHeight="1" outlineLevelCol="1"/>
  <cols>
    <col min="1" max="1" width="15.90625" style="21" customWidth="1"/>
    <col min="2" max="3" width="15.90625" style="21" hidden="1" customWidth="1" outlineLevel="1"/>
    <col min="4" max="4" width="15.90625" style="21" customWidth="1" collapsed="1"/>
    <col min="5" max="5" width="2.08984375" style="21" customWidth="1"/>
    <col min="6" max="6" width="7.90625" style="21" customWidth="1"/>
    <col min="7" max="7" width="20.6328125" style="21" customWidth="1"/>
    <col min="8" max="8" width="7" style="21" bestFit="1" customWidth="1"/>
    <col min="9" max="9" width="3.453125" style="21" bestFit="1" customWidth="1"/>
    <col min="10" max="10" width="7" style="21" bestFit="1" customWidth="1"/>
    <col min="11" max="11" width="4.36328125" style="21" bestFit="1" customWidth="1"/>
    <col min="12" max="12" width="15.6328125" style="21" hidden="1" customWidth="1" outlineLevel="1"/>
    <col min="13" max="13" width="15.6328125" style="21" customWidth="1" collapsed="1"/>
    <col min="14" max="14" width="15.6328125" style="21" hidden="1" customWidth="1" outlineLevel="1"/>
    <col min="15" max="15" width="2.08984375" style="21" customWidth="1" collapsed="1"/>
    <col min="16" max="16" width="15.6328125" style="21" hidden="1" customWidth="1" outlineLevel="1"/>
    <col min="17" max="17" width="15.6328125" style="21" customWidth="1" collapsed="1"/>
    <col min="18" max="21" width="15.6328125" style="21" customWidth="1"/>
    <col min="22" max="23" width="15.90625" style="21" hidden="1" customWidth="1" outlineLevel="1"/>
    <col min="24" max="24" width="2.08984375" style="21" customWidth="1" collapsed="1"/>
    <col min="25" max="25" width="15.6328125" style="21" hidden="1" customWidth="1" outlineLevel="1"/>
    <col min="26" max="26" width="15.6328125" style="21" customWidth="1" collapsed="1"/>
    <col min="27" max="27" width="2.08984375" style="21" customWidth="1"/>
    <col min="28" max="28" width="13.90625" style="21" customWidth="1"/>
    <col min="29" max="30" width="13.90625" style="21" hidden="1" customWidth="1" outlineLevel="1"/>
    <col min="31" max="31" width="13.90625" style="21" customWidth="1" collapsed="1"/>
    <col min="32" max="42" width="13.90625" style="21" customWidth="1"/>
    <col min="43" max="16384" width="7.6328125" style="21"/>
  </cols>
  <sheetData>
    <row r="1" spans="1:31" ht="15.75" customHeight="1">
      <c r="C1" s="83"/>
      <c r="D1" s="83"/>
      <c r="E1" s="83"/>
      <c r="F1" s="325" t="s">
        <v>102</v>
      </c>
      <c r="G1" s="325"/>
      <c r="H1" s="325"/>
      <c r="I1" s="325"/>
      <c r="J1" s="325"/>
      <c r="K1" s="325"/>
      <c r="L1" s="325"/>
      <c r="M1" s="30"/>
      <c r="N1" s="84"/>
      <c r="O1" s="84"/>
      <c r="P1" s="85"/>
      <c r="Q1" s="326" t="str">
        <f>'1) 日本 - 中国'!M2</f>
        <v>2025年9月スケジュール</v>
      </c>
      <c r="R1" s="326"/>
      <c r="S1" s="326"/>
      <c r="T1" s="85"/>
      <c r="U1" s="85"/>
      <c r="V1" s="85"/>
      <c r="W1" s="85"/>
      <c r="X1" s="85"/>
      <c r="Z1" s="87"/>
      <c r="AA1" s="87"/>
      <c r="AB1" s="87"/>
      <c r="AC1" s="87"/>
      <c r="AD1" s="87"/>
      <c r="AE1" s="87"/>
    </row>
    <row r="2" spans="1:31" ht="15.75" customHeight="1">
      <c r="C2" s="83"/>
      <c r="D2" s="83"/>
      <c r="E2" s="83"/>
      <c r="F2" s="325"/>
      <c r="G2" s="325"/>
      <c r="H2" s="325"/>
      <c r="I2" s="325"/>
      <c r="J2" s="325"/>
      <c r="K2" s="325"/>
      <c r="L2" s="325"/>
      <c r="M2" s="28"/>
      <c r="N2" s="84"/>
      <c r="O2" s="84"/>
      <c r="P2" s="85"/>
      <c r="Q2" s="326"/>
      <c r="R2" s="326"/>
      <c r="S2" s="326"/>
      <c r="T2" s="85"/>
      <c r="U2" s="85"/>
      <c r="V2" s="85"/>
      <c r="W2" s="85"/>
      <c r="X2" s="85"/>
      <c r="Z2" s="87"/>
      <c r="AA2" s="87"/>
      <c r="AB2" s="87"/>
      <c r="AC2" s="87"/>
      <c r="AD2" s="87"/>
      <c r="AE2" s="87"/>
    </row>
    <row r="3" spans="1:31" ht="15.75" customHeight="1">
      <c r="C3" s="83"/>
      <c r="D3" s="83"/>
      <c r="E3" s="83"/>
      <c r="F3" s="325"/>
      <c r="G3" s="325"/>
      <c r="H3" s="325"/>
      <c r="I3" s="325"/>
      <c r="J3" s="325"/>
      <c r="K3" s="325"/>
      <c r="L3" s="325"/>
      <c r="M3" s="28"/>
      <c r="N3" s="84"/>
      <c r="O3" s="84"/>
      <c r="P3" s="84"/>
      <c r="Q3" s="29"/>
      <c r="R3" s="74" t="s">
        <v>1</v>
      </c>
      <c r="S3" s="75" t="s">
        <v>2</v>
      </c>
      <c r="T3" s="75"/>
      <c r="U3" s="75"/>
      <c r="Y3" s="27"/>
      <c r="Z3" s="27" t="s">
        <v>3</v>
      </c>
      <c r="AA3" s="330">
        <f>'1) 日本 - 中国'!U3</f>
        <v>45889</v>
      </c>
      <c r="AB3" s="330"/>
    </row>
    <row r="4" spans="1:31" ht="15.75" customHeight="1">
      <c r="C4" s="88"/>
      <c r="D4" s="88"/>
      <c r="E4" s="88"/>
      <c r="F4" s="327" t="s">
        <v>103</v>
      </c>
      <c r="G4" s="327"/>
      <c r="H4" s="327"/>
      <c r="I4" s="327"/>
      <c r="J4" s="327"/>
      <c r="K4" s="327"/>
      <c r="L4" s="327"/>
      <c r="M4" s="327"/>
      <c r="N4" s="76"/>
      <c r="O4" s="76"/>
      <c r="P4" s="76"/>
      <c r="Q4" s="76"/>
      <c r="R4" s="76"/>
      <c r="S4" s="75" t="s">
        <v>4</v>
      </c>
      <c r="T4" s="75"/>
      <c r="U4" s="75"/>
      <c r="Y4" s="89"/>
      <c r="Z4" s="89" t="s">
        <v>5</v>
      </c>
      <c r="AA4" s="90" t="str">
        <f>'1) 日本 - 中国'!U4</f>
        <v>No.573</v>
      </c>
      <c r="AD4" s="25"/>
    </row>
    <row r="5" spans="1:31" ht="15.75" customHeight="1" thickBot="1">
      <c r="A5" s="91"/>
      <c r="B5" s="91"/>
      <c r="C5" s="91"/>
      <c r="D5" s="91"/>
      <c r="E5" s="91"/>
      <c r="F5" s="91"/>
      <c r="G5" s="91"/>
      <c r="H5" s="92"/>
      <c r="I5" s="92"/>
      <c r="J5" s="92"/>
      <c r="K5" s="92"/>
      <c r="L5" s="91"/>
      <c r="M5" s="92"/>
      <c r="N5" s="92"/>
      <c r="O5" s="92"/>
      <c r="P5" s="92"/>
      <c r="Q5" s="92"/>
      <c r="R5" s="92"/>
      <c r="S5" s="92"/>
      <c r="T5" s="93"/>
      <c r="U5" s="93"/>
      <c r="V5" s="91"/>
      <c r="W5" s="91"/>
      <c r="X5" s="91"/>
      <c r="Y5" s="91"/>
      <c r="Z5" s="91"/>
      <c r="AA5" s="91"/>
      <c r="AB5" s="91"/>
      <c r="AC5" s="91"/>
      <c r="AD5" s="94"/>
      <c r="AE5" s="91"/>
    </row>
    <row r="6" spans="1:31" ht="15" customHeight="1">
      <c r="L6" s="26"/>
      <c r="Q6" s="95"/>
    </row>
    <row r="7" spans="1:31" ht="15" customHeight="1">
      <c r="A7" s="130" t="s">
        <v>113</v>
      </c>
      <c r="F7" s="130" t="s">
        <v>120</v>
      </c>
      <c r="G7" s="96"/>
      <c r="Q7" s="23"/>
      <c r="AB7" s="31"/>
    </row>
    <row r="8" spans="1:31" ht="15" customHeight="1">
      <c r="A8" s="33" t="s">
        <v>104</v>
      </c>
      <c r="B8" s="33"/>
      <c r="C8" s="33"/>
      <c r="D8" s="33" t="s">
        <v>9</v>
      </c>
      <c r="E8" s="33"/>
      <c r="F8" s="304" t="s">
        <v>6</v>
      </c>
      <c r="G8" s="283" t="s">
        <v>7</v>
      </c>
      <c r="H8" s="283" t="s">
        <v>8</v>
      </c>
      <c r="I8" s="289"/>
      <c r="J8" s="289"/>
      <c r="K8" s="290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105</v>
      </c>
      <c r="E9" s="34"/>
      <c r="F9" s="304"/>
      <c r="G9" s="284"/>
      <c r="H9" s="284" t="s">
        <v>106</v>
      </c>
      <c r="I9" s="328"/>
      <c r="J9" s="291" t="s">
        <v>108</v>
      </c>
      <c r="K9" s="293"/>
      <c r="L9" s="43"/>
      <c r="M9" s="34" t="s">
        <v>138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112</v>
      </c>
      <c r="AC9" s="34"/>
      <c r="AD9" s="34"/>
      <c r="AE9" s="34" t="s">
        <v>114</v>
      </c>
    </row>
    <row r="10" spans="1:31" s="31" customFormat="1" ht="15" customHeight="1">
      <c r="A10" s="133">
        <f t="shared" ref="A10:A16" si="0">IF(D10="","",D10-8)</f>
        <v>45882</v>
      </c>
      <c r="B10" s="133"/>
      <c r="C10" s="133"/>
      <c r="D10" s="133">
        <f t="shared" ref="D10:D16" si="1">IF(M10="","",M10-5)</f>
        <v>45890</v>
      </c>
      <c r="E10" s="133"/>
      <c r="F10" s="59">
        <f>IF('1) 日本 - 中国'!A10="", "", '1) 日本 - 中国'!A10)</f>
        <v>35</v>
      </c>
      <c r="G10" s="192" t="str">
        <f>IF('1) 日本 - 中国'!B10="", "", '1) 日本 - 中国'!B10)</f>
        <v>ATLANTIC BRIDGE</v>
      </c>
      <c r="H10" s="69">
        <f>IF('1) 日本 - 中国'!C10="", "", '1) 日本 - 中国'!C10)</f>
        <v>2534</v>
      </c>
      <c r="I10" s="97" t="s">
        <v>110</v>
      </c>
      <c r="J10" s="199">
        <f>IF('1) 日本 - 中国'!E10="", "", '1) 日本 - 中国'!E10)</f>
        <v>2534</v>
      </c>
      <c r="K10" s="181" t="s">
        <v>87</v>
      </c>
      <c r="L10" s="175"/>
      <c r="M10" s="175">
        <f>IF('1) 日本 - 中国'!H10="", "", '1) 日本 - 中国'!H10)</f>
        <v>45895</v>
      </c>
      <c r="N10" s="175"/>
      <c r="O10" s="175"/>
      <c r="P10" s="175"/>
      <c r="Q10" s="176">
        <f>IF('1) 日本 - 中国'!L10="", "", '1) 日本 - 中国'!L10)</f>
        <v>45897</v>
      </c>
      <c r="R10" s="177">
        <f>IF('1) 日本 - 中国'!M10="", "", '1) 日本 - 中国'!M10)</f>
        <v>45898</v>
      </c>
      <c r="S10" s="177">
        <f>IF('1) 日本 - 中国'!N10="", "", '1) 日本 - 中国'!N10)</f>
        <v>45898</v>
      </c>
      <c r="T10" s="175">
        <f>IF('1) 日本 - 中国'!O10="", "", '1) 日本 - 中国'!O10)</f>
        <v>45899</v>
      </c>
      <c r="U10" s="177">
        <f>IF('1) 日本 - 中国'!P10="", "", '1) 日本 - 中国'!P10)</f>
        <v>45899</v>
      </c>
      <c r="V10" s="175"/>
      <c r="W10" s="175"/>
      <c r="X10" s="175"/>
      <c r="Y10" s="175"/>
      <c r="Z10" s="175">
        <f>IF('1) 日本 - 中国'!U10="", "", '1) 日本 - 中国'!U10)</f>
        <v>45902</v>
      </c>
      <c r="AA10" s="133"/>
      <c r="AB10" s="133">
        <f t="shared" ref="AB10:AB21" si="2">IF(Z10="","",Z10+5)</f>
        <v>45907</v>
      </c>
      <c r="AC10" s="133"/>
      <c r="AD10" s="133"/>
      <c r="AE10" s="133">
        <f t="shared" ref="AE10:AE21" si="3">IF(AB10="","",AB10+8)</f>
        <v>45915</v>
      </c>
    </row>
    <row r="11" spans="1:31" s="31" customFormat="1" ht="15" customHeight="1">
      <c r="A11" s="177">
        <f t="shared" si="0"/>
        <v>45889</v>
      </c>
      <c r="B11" s="177"/>
      <c r="C11" s="177"/>
      <c r="D11" s="177">
        <f t="shared" si="1"/>
        <v>45897</v>
      </c>
      <c r="E11" s="177"/>
      <c r="F11" s="178">
        <f>IF('1) 日本 - 中国'!A11="", "", '1) 日本 - 中国'!A11)</f>
        <v>36</v>
      </c>
      <c r="G11" s="179" t="str">
        <f>IF('1) 日本 - 中国'!B11="", "", '1) 日本 - 中国'!B11)</f>
        <v>ATLANTIC BRIDGE</v>
      </c>
      <c r="H11" s="171">
        <f>IF('1) 日本 - 中国'!C11="", "", '1) 日本 - 中国'!C11)</f>
        <v>2535</v>
      </c>
      <c r="I11" s="200" t="s">
        <v>111</v>
      </c>
      <c r="J11" s="199">
        <f>IF('1) 日本 - 中国'!E11="", "", '1) 日本 - 中国'!E11)</f>
        <v>2535</v>
      </c>
      <c r="K11" s="181" t="s">
        <v>87</v>
      </c>
      <c r="L11" s="177"/>
      <c r="M11" s="177">
        <f>IF('1) 日本 - 中国'!H11="", "", '1) 日本 - 中国'!H11)</f>
        <v>45902</v>
      </c>
      <c r="N11" s="177"/>
      <c r="O11" s="177"/>
      <c r="P11" s="177"/>
      <c r="Q11" s="177">
        <f>IF('1) 日本 - 中国'!L11="", "", '1) 日本 - 中国'!L11)</f>
        <v>45904</v>
      </c>
      <c r="R11" s="177">
        <f>IF('1) 日本 - 中国'!M11="", "", '1) 日本 - 中国'!M11)</f>
        <v>45905</v>
      </c>
      <c r="S11" s="177">
        <f>IF('1) 日本 - 中国'!N11="", "", '1) 日本 - 中国'!N11)</f>
        <v>45905</v>
      </c>
      <c r="T11" s="177">
        <f>IF('1) 日本 - 中国'!O11="", "", '1) 日本 - 中国'!O11)</f>
        <v>45906</v>
      </c>
      <c r="U11" s="177">
        <f>IF('1) 日本 - 中国'!P11="", "", '1) 日本 - 中国'!P11)</f>
        <v>45906</v>
      </c>
      <c r="V11" s="177"/>
      <c r="W11" s="177"/>
      <c r="X11" s="177"/>
      <c r="Y11" s="177"/>
      <c r="Z11" s="177">
        <f>IF('1) 日本 - 中国'!U11="", "", '1) 日本 - 中国'!U11)</f>
        <v>45909</v>
      </c>
      <c r="AA11" s="177"/>
      <c r="AB11" s="177">
        <f t="shared" si="2"/>
        <v>45914</v>
      </c>
      <c r="AC11" s="177"/>
      <c r="AD11" s="177"/>
      <c r="AE11" s="177">
        <f t="shared" si="3"/>
        <v>45922</v>
      </c>
    </row>
    <row r="12" spans="1:31" s="31" customFormat="1" ht="15" customHeight="1">
      <c r="A12" s="177">
        <f t="shared" si="0"/>
        <v>45896</v>
      </c>
      <c r="B12" s="177"/>
      <c r="C12" s="177"/>
      <c r="D12" s="177">
        <f t="shared" si="1"/>
        <v>45904</v>
      </c>
      <c r="E12" s="177"/>
      <c r="F12" s="178">
        <f>IF('1) 日本 - 中国'!A12="", "", '1) 日本 - 中国'!A12)</f>
        <v>37</v>
      </c>
      <c r="G12" s="179" t="str">
        <f>IF('1) 日本 - 中国'!B12="", "", '1) 日本 - 中国'!B12)</f>
        <v>ATLANTIC BRIDGE</v>
      </c>
      <c r="H12" s="171">
        <f>IF('1) 日本 - 中国'!C12="", "", '1) 日本 - 中国'!C12)</f>
        <v>2536</v>
      </c>
      <c r="I12" s="200" t="s">
        <v>110</v>
      </c>
      <c r="J12" s="199">
        <f>IF('1) 日本 - 中国'!E12="", "", '1) 日本 - 中国'!E12)</f>
        <v>2536</v>
      </c>
      <c r="K12" s="181" t="s">
        <v>87</v>
      </c>
      <c r="L12" s="177"/>
      <c r="M12" s="177">
        <f>IF('1) 日本 - 中国'!H12="", "", '1) 日本 - 中国'!H12)</f>
        <v>45909</v>
      </c>
      <c r="N12" s="177"/>
      <c r="O12" s="177"/>
      <c r="P12" s="177"/>
      <c r="Q12" s="177">
        <f>IF('1) 日本 - 中国'!L12="", "", '1) 日本 - 中国'!L12)</f>
        <v>45911</v>
      </c>
      <c r="R12" s="177">
        <f>IF('1) 日本 - 中国'!M12="", "", '1) 日本 - 中国'!M12)</f>
        <v>45912</v>
      </c>
      <c r="S12" s="177">
        <f>IF('1) 日本 - 中国'!N12="", "", '1) 日本 - 中国'!N12)</f>
        <v>45912</v>
      </c>
      <c r="T12" s="177">
        <f>IF('1) 日本 - 中国'!O12="", "", '1) 日本 - 中国'!O12)</f>
        <v>45913</v>
      </c>
      <c r="U12" s="177">
        <f>IF('1) 日本 - 中国'!P12="", "", '1) 日本 - 中国'!P12)</f>
        <v>45913</v>
      </c>
      <c r="V12" s="177"/>
      <c r="W12" s="177"/>
      <c r="X12" s="177"/>
      <c r="Y12" s="177"/>
      <c r="Z12" s="177">
        <f>IF('1) 日本 - 中国'!U12="", "", '1) 日本 - 中国'!U12)</f>
        <v>45916</v>
      </c>
      <c r="AA12" s="177"/>
      <c r="AB12" s="177">
        <f t="shared" si="2"/>
        <v>45921</v>
      </c>
      <c r="AC12" s="177"/>
      <c r="AD12" s="177"/>
      <c r="AE12" s="177">
        <f t="shared" si="3"/>
        <v>45929</v>
      </c>
    </row>
    <row r="13" spans="1:31" s="31" customFormat="1" ht="15" customHeight="1">
      <c r="A13" s="177">
        <f t="shared" si="0"/>
        <v>45903</v>
      </c>
      <c r="B13" s="177"/>
      <c r="C13" s="177"/>
      <c r="D13" s="177">
        <f t="shared" si="1"/>
        <v>45911</v>
      </c>
      <c r="E13" s="177"/>
      <c r="F13" s="6">
        <f>IF('1) 日本 - 中国'!A13="", "", '1) 日本 - 中国'!A13)</f>
        <v>38</v>
      </c>
      <c r="G13" s="179" t="str">
        <f>IF('1) 日本 - 中国'!B13="", "", '1) 日本 - 中国'!B13)</f>
        <v>ATLANTIC BRIDGE</v>
      </c>
      <c r="H13" s="171">
        <f>IF('1) 日本 - 中国'!C13="", "", '1) 日本 - 中国'!C13)</f>
        <v>2537</v>
      </c>
      <c r="I13" s="200" t="s">
        <v>110</v>
      </c>
      <c r="J13" s="199">
        <f>IF('1) 日本 - 中国'!E13="", "", '1) 日本 - 中国'!E13)</f>
        <v>2537</v>
      </c>
      <c r="K13" s="181" t="s">
        <v>87</v>
      </c>
      <c r="L13" s="177"/>
      <c r="M13" s="177">
        <f>IF('1) 日本 - 中国'!H13="", "", '1) 日本 - 中国'!H13)</f>
        <v>45916</v>
      </c>
      <c r="N13" s="177"/>
      <c r="O13" s="177"/>
      <c r="P13" s="177"/>
      <c r="Q13" s="177">
        <f>IF('1) 日本 - 中国'!L13="", "", '1) 日本 - 中国'!L13)</f>
        <v>45918</v>
      </c>
      <c r="R13" s="177">
        <f>IF('1) 日本 - 中国'!M13="", "", '1) 日本 - 中国'!M13)</f>
        <v>45919</v>
      </c>
      <c r="S13" s="177">
        <f>IF('1) 日本 - 中国'!N13="", "", '1) 日本 - 中国'!N13)</f>
        <v>45919</v>
      </c>
      <c r="T13" s="177">
        <f>IF('1) 日本 - 中国'!O13="", "", '1) 日本 - 中国'!O13)</f>
        <v>45920</v>
      </c>
      <c r="U13" s="177">
        <f>IF('1) 日本 - 中国'!P13="", "", '1) 日本 - 中国'!P13)</f>
        <v>45920</v>
      </c>
      <c r="V13" s="177"/>
      <c r="W13" s="177"/>
      <c r="X13" s="177"/>
      <c r="Y13" s="177"/>
      <c r="Z13" s="177">
        <f>IF('1) 日本 - 中国'!U13="", "", '1) 日本 - 中国'!U13)</f>
        <v>45923</v>
      </c>
      <c r="AA13" s="177"/>
      <c r="AB13" s="177">
        <f t="shared" si="2"/>
        <v>45928</v>
      </c>
      <c r="AC13" s="177"/>
      <c r="AD13" s="177"/>
      <c r="AE13" s="177">
        <f t="shared" si="3"/>
        <v>45936</v>
      </c>
    </row>
    <row r="14" spans="1:31" s="99" customFormat="1" ht="15" customHeight="1">
      <c r="A14" s="177">
        <f t="shared" si="0"/>
        <v>45910</v>
      </c>
      <c r="B14" s="177"/>
      <c r="C14" s="177"/>
      <c r="D14" s="177">
        <f t="shared" si="1"/>
        <v>45918</v>
      </c>
      <c r="E14" s="177"/>
      <c r="F14" s="6">
        <f>IF('1) 日本 - 中国'!A14="", "", '1) 日本 - 中国'!A14)</f>
        <v>39</v>
      </c>
      <c r="G14" s="179" t="str">
        <f>IF('1) 日本 - 中国'!B14="", "", '1) 日本 - 中国'!B14)</f>
        <v>ATLANTIC BRIDGE</v>
      </c>
      <c r="H14" s="171">
        <f>IF('1) 日本 - 中国'!C14="", "", '1) 日本 - 中国'!C14)</f>
        <v>2538</v>
      </c>
      <c r="I14" s="200" t="s">
        <v>110</v>
      </c>
      <c r="J14" s="199">
        <f>IF('1) 日本 - 中国'!E14="", "", '1) 日本 - 中国'!E14)</f>
        <v>2538</v>
      </c>
      <c r="K14" s="181" t="s">
        <v>87</v>
      </c>
      <c r="L14" s="177"/>
      <c r="M14" s="177">
        <f>IF('1) 日本 - 中国'!H14="", "", '1) 日本 - 中国'!H14)</f>
        <v>45923</v>
      </c>
      <c r="N14" s="177"/>
      <c r="O14" s="177"/>
      <c r="P14" s="177"/>
      <c r="Q14" s="177">
        <f>IF('1) 日本 - 中国'!L14="", "", '1) 日本 - 中国'!L14)</f>
        <v>45925</v>
      </c>
      <c r="R14" s="177">
        <f>IF('1) 日本 - 中国'!M14="", "", '1) 日本 - 中国'!M14)</f>
        <v>45926</v>
      </c>
      <c r="S14" s="177">
        <f>IF('1) 日本 - 中国'!N14="", "", '1) 日本 - 中国'!N14)</f>
        <v>45926</v>
      </c>
      <c r="T14" s="177">
        <f>IF('1) 日本 - 中国'!O14="", "", '1) 日本 - 中国'!O14)</f>
        <v>45927</v>
      </c>
      <c r="U14" s="177">
        <f>IF('1) 日本 - 中国'!P14="", "", '1) 日本 - 中国'!P14)</f>
        <v>45927</v>
      </c>
      <c r="V14" s="177"/>
      <c r="W14" s="177"/>
      <c r="X14" s="177"/>
      <c r="Y14" s="177"/>
      <c r="Z14" s="177">
        <f>IF('1) 日本 - 中国'!U14="", "", '1) 日本 - 中国'!U14)</f>
        <v>45930</v>
      </c>
      <c r="AA14" s="177"/>
      <c r="AB14" s="177">
        <f t="shared" si="2"/>
        <v>45935</v>
      </c>
      <c r="AC14" s="177"/>
      <c r="AD14" s="177"/>
      <c r="AE14" s="177">
        <f t="shared" si="3"/>
        <v>45943</v>
      </c>
    </row>
    <row r="15" spans="1:31" s="31" customFormat="1" ht="15" customHeight="1">
      <c r="A15" s="177">
        <f t="shared" si="0"/>
        <v>45917</v>
      </c>
      <c r="B15" s="177"/>
      <c r="C15" s="177"/>
      <c r="D15" s="177">
        <f t="shared" si="1"/>
        <v>45925</v>
      </c>
      <c r="E15" s="177"/>
      <c r="F15" s="6">
        <f>IF('1) 日本 - 中国'!A15="", "", '1) 日本 - 中国'!A15)</f>
        <v>40</v>
      </c>
      <c r="G15" s="179" t="str">
        <f>IF('1) 日本 - 中国'!B15="", "", '1) 日本 - 中国'!B15)</f>
        <v>ATLANTIC BRIDGE</v>
      </c>
      <c r="H15" s="171">
        <f>IF('1) 日本 - 中国'!C15="", "", '1) 日本 - 中国'!C15)</f>
        <v>2539</v>
      </c>
      <c r="I15" s="200" t="s">
        <v>110</v>
      </c>
      <c r="J15" s="199">
        <f>IF('1) 日本 - 中国'!E15="", "", '1) 日本 - 中国'!E15)</f>
        <v>2539</v>
      </c>
      <c r="K15" s="181" t="s">
        <v>87</v>
      </c>
      <c r="L15" s="177"/>
      <c r="M15" s="177">
        <f>IF('1) 日本 - 中国'!H15="", "", '1) 日本 - 中国'!H15)</f>
        <v>45930</v>
      </c>
      <c r="N15" s="177"/>
      <c r="O15" s="177"/>
      <c r="P15" s="177"/>
      <c r="Q15" s="177">
        <f>IF('1) 日本 - 中国'!L15="", "", '1) 日本 - 中国'!L15)</f>
        <v>45932</v>
      </c>
      <c r="R15" s="177">
        <f>IF('1) 日本 - 中国'!M15="", "", '1) 日本 - 中国'!M15)</f>
        <v>45933</v>
      </c>
      <c r="S15" s="177">
        <f>IF('1) 日本 - 中国'!N15="", "", '1) 日本 - 中国'!N15)</f>
        <v>45933</v>
      </c>
      <c r="T15" s="177">
        <f>IF('1) 日本 - 中国'!O15="", "", '1) 日本 - 中国'!O15)</f>
        <v>45934</v>
      </c>
      <c r="U15" s="177">
        <f>IF('1) 日本 - 中国'!P15="", "", '1) 日本 - 中国'!P15)</f>
        <v>45934</v>
      </c>
      <c r="V15" s="177"/>
      <c r="W15" s="177"/>
      <c r="X15" s="177"/>
      <c r="Y15" s="177"/>
      <c r="Z15" s="177">
        <f>IF('1) 日本 - 中国'!U15="", "", '1) 日本 - 中国'!U15)</f>
        <v>45937</v>
      </c>
      <c r="AA15" s="177"/>
      <c r="AB15" s="177">
        <f t="shared" si="2"/>
        <v>45942</v>
      </c>
      <c r="AC15" s="177"/>
      <c r="AD15" s="177"/>
      <c r="AE15" s="177">
        <f t="shared" si="3"/>
        <v>45950</v>
      </c>
    </row>
    <row r="16" spans="1:31" s="99" customFormat="1" ht="15" customHeight="1">
      <c r="A16" s="177">
        <f t="shared" si="0"/>
        <v>45924</v>
      </c>
      <c r="B16" s="177"/>
      <c r="C16" s="177"/>
      <c r="D16" s="177">
        <f t="shared" si="1"/>
        <v>45932</v>
      </c>
      <c r="E16" s="177"/>
      <c r="F16" s="6">
        <f>IF('1) 日本 - 中国'!A16="", "", '1) 日本 - 中国'!A16)</f>
        <v>41</v>
      </c>
      <c r="G16" s="179" t="str">
        <f>IF('1) 日本 - 中国'!B16="", "", '1) 日本 - 中国'!B16)</f>
        <v/>
      </c>
      <c r="H16" s="171" t="str">
        <f>IF('1) 日本 - 中国'!C16="", "", '1) 日本 - 中国'!C16)</f>
        <v/>
      </c>
      <c r="I16" s="200" t="s">
        <v>110</v>
      </c>
      <c r="J16" s="199" t="str">
        <f>IF('1) 日本 - 中国'!E16="", "", '1) 日本 - 中国'!E16)</f>
        <v/>
      </c>
      <c r="K16" s="181" t="s">
        <v>87</v>
      </c>
      <c r="L16" s="177"/>
      <c r="M16" s="177">
        <f>IF('1) 日本 - 中国'!H16="", "", '1) 日本 - 中国'!H16)</f>
        <v>45937</v>
      </c>
      <c r="N16" s="177"/>
      <c r="O16" s="177"/>
      <c r="P16" s="177"/>
      <c r="Q16" s="177">
        <f>IF('1) 日本 - 中国'!L16="", "", '1) 日本 - 中国'!L16)</f>
        <v>45939</v>
      </c>
      <c r="R16" s="177">
        <f>IF('1) 日本 - 中国'!M16="", "", '1) 日本 - 中国'!M16)</f>
        <v>45940</v>
      </c>
      <c r="S16" s="177">
        <f>IF('1) 日本 - 中国'!N16="", "", '1) 日本 - 中国'!N16)</f>
        <v>45940</v>
      </c>
      <c r="T16" s="177">
        <f>IF('1) 日本 - 中国'!O16="", "", '1) 日本 - 中国'!O16)</f>
        <v>45941</v>
      </c>
      <c r="U16" s="177">
        <f>IF('1) 日本 - 中国'!P16="", "", '1) 日本 - 中国'!P16)</f>
        <v>45941</v>
      </c>
      <c r="V16" s="177"/>
      <c r="W16" s="177"/>
      <c r="X16" s="177"/>
      <c r="Y16" s="177"/>
      <c r="Z16" s="177">
        <f>IF('1) 日本 - 中国'!U16="", "", '1) 日本 - 中国'!U16)</f>
        <v>45944</v>
      </c>
      <c r="AA16" s="177"/>
      <c r="AB16" s="177">
        <f t="shared" si="2"/>
        <v>45949</v>
      </c>
      <c r="AC16" s="177"/>
      <c r="AD16" s="177"/>
      <c r="AE16" s="177">
        <f t="shared" si="3"/>
        <v>45957</v>
      </c>
    </row>
    <row r="17" spans="1:31" s="99" customFormat="1" ht="15" customHeight="1">
      <c r="A17" s="177" t="str">
        <f t="shared" ref="A17:A21" si="4">IF(D17="","",D17-8)</f>
        <v/>
      </c>
      <c r="B17" s="177"/>
      <c r="C17" s="177"/>
      <c r="D17" s="177" t="str">
        <f t="shared" ref="D17:D21" si="5">IF(M17="","",M17-5)</f>
        <v/>
      </c>
      <c r="E17" s="177"/>
      <c r="F17" s="6">
        <f>IF('1) 日本 - 中国'!A17="", "", '1) 日本 - 中国'!A17)</f>
        <v>42</v>
      </c>
      <c r="G17" s="179" t="str">
        <f>IF('1) 日本 - 中国'!B17="", "", '1) 日本 - 中国'!B17)</f>
        <v/>
      </c>
      <c r="H17" s="171" t="str">
        <f>IF('1) 日本 - 中国'!C17="", "", '1) 日本 - 中国'!C17)</f>
        <v/>
      </c>
      <c r="I17" s="200" t="s">
        <v>110</v>
      </c>
      <c r="J17" s="199" t="str">
        <f>IF('1) 日本 - 中国'!E17="", "", '1) 日本 - 中国'!E17)</f>
        <v/>
      </c>
      <c r="K17" s="181" t="s">
        <v>87</v>
      </c>
      <c r="L17" s="177"/>
      <c r="M17" s="177" t="str">
        <f>IF('1) 日本 - 中国'!H17="", "", '1) 日本 - 中国'!H17)</f>
        <v/>
      </c>
      <c r="N17" s="177"/>
      <c r="O17" s="176"/>
      <c r="P17" s="177"/>
      <c r="Q17" s="177" t="str">
        <f>IF('1) 日本 - 中国'!L17="", "", '1) 日本 - 中国'!L17)</f>
        <v/>
      </c>
      <c r="R17" s="177" t="str">
        <f>IF('1) 日本 - 中国'!M17="", "", '1) 日本 - 中国'!M17)</f>
        <v/>
      </c>
      <c r="S17" s="177" t="str">
        <f>IF('1) 日本 - 中国'!N17="", "", '1) 日本 - 中国'!N17)</f>
        <v/>
      </c>
      <c r="T17" s="176" t="str">
        <f>IF('1) 日本 - 中国'!O17="", "", '1) 日本 - 中国'!O17)</f>
        <v/>
      </c>
      <c r="U17" s="177" t="str">
        <f>IF('1) 日本 - 中国'!P17="", "", '1) 日本 - 中国'!P17)</f>
        <v/>
      </c>
      <c r="V17" s="177"/>
      <c r="W17" s="177"/>
      <c r="X17" s="177"/>
      <c r="Y17" s="177"/>
      <c r="Z17" s="201" t="str">
        <f>IF('1) 日本 - 中国'!U17="", "", '1) 日本 - 中国'!U17)</f>
        <v/>
      </c>
      <c r="AA17" s="177"/>
      <c r="AB17" s="177" t="str">
        <f t="shared" si="2"/>
        <v/>
      </c>
      <c r="AC17" s="177"/>
      <c r="AD17" s="177"/>
      <c r="AE17" s="177" t="str">
        <f t="shared" si="3"/>
        <v/>
      </c>
    </row>
    <row r="18" spans="1:31" s="99" customFormat="1" ht="15" customHeight="1">
      <c r="A18" s="177" t="str">
        <f t="shared" si="4"/>
        <v/>
      </c>
      <c r="B18" s="177"/>
      <c r="C18" s="177"/>
      <c r="D18" s="177" t="str">
        <f t="shared" si="5"/>
        <v/>
      </c>
      <c r="E18" s="177"/>
      <c r="F18" s="6">
        <f>IF('1) 日本 - 中国'!A18="", "", '1) 日本 - 中国'!A18)</f>
        <v>43</v>
      </c>
      <c r="G18" s="179" t="str">
        <f>IF('1) 日本 - 中国'!B18="", "", '1) 日本 - 中国'!B18)</f>
        <v/>
      </c>
      <c r="H18" s="171" t="str">
        <f>IF('1) 日本 - 中国'!C18="", "", '1) 日本 - 中国'!C18)</f>
        <v/>
      </c>
      <c r="I18" s="200" t="s">
        <v>110</v>
      </c>
      <c r="J18" s="199" t="str">
        <f>IF('1) 日本 - 中国'!E18="", "", '1) 日本 - 中国'!E18)</f>
        <v/>
      </c>
      <c r="K18" s="181" t="s">
        <v>87</v>
      </c>
      <c r="L18" s="177"/>
      <c r="M18" s="177" t="str">
        <f>IF('1) 日本 - 中国'!H18="", "", '1) 日本 - 中国'!H18)</f>
        <v/>
      </c>
      <c r="N18" s="177"/>
      <c r="O18" s="177"/>
      <c r="P18" s="177"/>
      <c r="Q18" s="177" t="str">
        <f>IF('1) 日本 - 中国'!L18="", "", '1) 日本 - 中国'!L18)</f>
        <v/>
      </c>
      <c r="R18" s="177" t="str">
        <f>IF('1) 日本 - 中国'!M18="", "", '1) 日本 - 中国'!M18)</f>
        <v/>
      </c>
      <c r="S18" s="177" t="str">
        <f>IF('1) 日本 - 中国'!N18="", "", '1) 日本 - 中国'!N18)</f>
        <v/>
      </c>
      <c r="T18" s="177" t="str">
        <f>IF('1) 日本 - 中国'!O18="", "", '1) 日本 - 中国'!O18)</f>
        <v/>
      </c>
      <c r="U18" s="177" t="str">
        <f>IF('1) 日本 - 中国'!P18="", "", '1) 日本 - 中国'!P18)</f>
        <v/>
      </c>
      <c r="V18" s="177"/>
      <c r="W18" s="177"/>
      <c r="X18" s="177"/>
      <c r="Y18" s="177"/>
      <c r="Z18" s="201" t="str">
        <f>IF('1) 日本 - 中国'!U18="", "", '1) 日本 - 中国'!U18)</f>
        <v/>
      </c>
      <c r="AA18" s="177"/>
      <c r="AB18" s="177" t="str">
        <f t="shared" si="2"/>
        <v/>
      </c>
      <c r="AC18" s="177"/>
      <c r="AD18" s="177"/>
      <c r="AE18" s="177" t="str">
        <f t="shared" si="3"/>
        <v/>
      </c>
    </row>
    <row r="19" spans="1:31" s="99" customFormat="1" ht="15" customHeight="1">
      <c r="A19" s="177" t="str">
        <f t="shared" si="4"/>
        <v/>
      </c>
      <c r="B19" s="177"/>
      <c r="C19" s="177"/>
      <c r="D19" s="177" t="str">
        <f t="shared" si="5"/>
        <v/>
      </c>
      <c r="E19" s="177"/>
      <c r="F19" s="6">
        <f>IF('1) 日本 - 中国'!A19="", "", '1) 日本 - 中国'!A19)</f>
        <v>44</v>
      </c>
      <c r="G19" s="179" t="str">
        <f>IF('1) 日本 - 中国'!B19="", "", '1) 日本 - 中国'!B19)</f>
        <v/>
      </c>
      <c r="H19" s="171" t="str">
        <f>IF('1) 日本 - 中国'!C19="", "", '1) 日本 - 中国'!C19)</f>
        <v/>
      </c>
      <c r="I19" s="200" t="s">
        <v>110</v>
      </c>
      <c r="J19" s="199" t="str">
        <f>IF('1) 日本 - 中国'!E19="", "", '1) 日本 - 中国'!E19)</f>
        <v/>
      </c>
      <c r="K19" s="181" t="s">
        <v>87</v>
      </c>
      <c r="L19" s="177"/>
      <c r="M19" s="177" t="str">
        <f>IF('1) 日本 - 中国'!H19="", "", '1) 日本 - 中国'!H19)</f>
        <v/>
      </c>
      <c r="N19" s="177"/>
      <c r="O19" s="177"/>
      <c r="P19" s="177"/>
      <c r="Q19" s="177" t="str">
        <f>IF('1) 日本 - 中国'!L19="", "", '1) 日本 - 中国'!L19)</f>
        <v/>
      </c>
      <c r="R19" s="177" t="str">
        <f>IF('1) 日本 - 中国'!M19="", "", '1) 日本 - 中国'!M19)</f>
        <v/>
      </c>
      <c r="S19" s="177" t="str">
        <f>IF('1) 日本 - 中国'!N19="", "", '1) 日本 - 中国'!N19)</f>
        <v/>
      </c>
      <c r="T19" s="177" t="str">
        <f>IF('1) 日本 - 中国'!O19="", "", '1) 日本 - 中国'!O19)</f>
        <v/>
      </c>
      <c r="U19" s="177" t="str">
        <f>IF('1) 日本 - 中国'!P19="", "", '1) 日本 - 中国'!P19)</f>
        <v/>
      </c>
      <c r="V19" s="177"/>
      <c r="W19" s="177"/>
      <c r="X19" s="177"/>
      <c r="Y19" s="177"/>
      <c r="Z19" s="201" t="str">
        <f>IF('1) 日本 - 中国'!U19="", "", '1) 日本 - 中国'!U19)</f>
        <v/>
      </c>
      <c r="AA19" s="177"/>
      <c r="AB19" s="177" t="str">
        <f t="shared" si="2"/>
        <v/>
      </c>
      <c r="AC19" s="177"/>
      <c r="AD19" s="177"/>
      <c r="AE19" s="177" t="str">
        <f t="shared" si="3"/>
        <v/>
      </c>
    </row>
    <row r="20" spans="1:31" s="99" customFormat="1" ht="15" customHeight="1">
      <c r="A20" s="177" t="str">
        <f t="shared" si="4"/>
        <v/>
      </c>
      <c r="B20" s="177"/>
      <c r="C20" s="177"/>
      <c r="D20" s="177" t="str">
        <f t="shared" si="5"/>
        <v/>
      </c>
      <c r="E20" s="177"/>
      <c r="F20" s="6">
        <f>IF('1) 日本 - 中国'!A20="", "", '1) 日本 - 中国'!A20)</f>
        <v>45</v>
      </c>
      <c r="G20" s="179" t="str">
        <f>IF('1) 日本 - 中国'!B20="", "", '1) 日本 - 中国'!B20)</f>
        <v/>
      </c>
      <c r="H20" s="171" t="str">
        <f>IF('1) 日本 - 中国'!C20="", "", '1) 日本 - 中国'!C20)</f>
        <v/>
      </c>
      <c r="I20" s="200" t="s">
        <v>110</v>
      </c>
      <c r="J20" s="199" t="str">
        <f>IF('1) 日本 - 中国'!E20="", "", '1) 日本 - 中国'!E20)</f>
        <v/>
      </c>
      <c r="K20" s="181" t="s">
        <v>87</v>
      </c>
      <c r="L20" s="177"/>
      <c r="M20" s="177" t="str">
        <f>IF('1) 日本 - 中国'!H20="", "", '1) 日本 - 中国'!H20)</f>
        <v/>
      </c>
      <c r="N20" s="177"/>
      <c r="O20" s="177"/>
      <c r="P20" s="177"/>
      <c r="Q20" s="177" t="str">
        <f>IF('1) 日本 - 中国'!L20="", "", '1) 日本 - 中国'!L20)</f>
        <v/>
      </c>
      <c r="R20" s="177" t="str">
        <f>IF('1) 日本 - 中国'!M20="", "", '1) 日本 - 中国'!M20)</f>
        <v/>
      </c>
      <c r="S20" s="177" t="str">
        <f>IF('1) 日本 - 中国'!N20="", "", '1) 日本 - 中国'!N20)</f>
        <v/>
      </c>
      <c r="T20" s="177" t="str">
        <f>IF('1) 日本 - 中国'!O20="", "", '1) 日本 - 中国'!O20)</f>
        <v/>
      </c>
      <c r="U20" s="177" t="str">
        <f>IF('1) 日本 - 中国'!P20="", "", '1) 日本 - 中国'!P20)</f>
        <v/>
      </c>
      <c r="V20" s="177"/>
      <c r="W20" s="177"/>
      <c r="X20" s="177"/>
      <c r="Y20" s="177"/>
      <c r="Z20" s="201" t="str">
        <f>IF('1) 日本 - 中国'!U20="", "", '1) 日本 - 中国'!U20)</f>
        <v/>
      </c>
      <c r="AA20" s="177"/>
      <c r="AB20" s="177" t="str">
        <f t="shared" si="2"/>
        <v/>
      </c>
      <c r="AC20" s="177"/>
      <c r="AD20" s="177"/>
      <c r="AE20" s="177" t="str">
        <f t="shared" si="3"/>
        <v/>
      </c>
    </row>
    <row r="21" spans="1:31" s="99" customFormat="1" ht="15" customHeight="1">
      <c r="A21" s="189" t="str">
        <f t="shared" si="4"/>
        <v/>
      </c>
      <c r="B21" s="189"/>
      <c r="C21" s="189"/>
      <c r="D21" s="189" t="str">
        <f t="shared" si="5"/>
        <v/>
      </c>
      <c r="E21" s="189"/>
      <c r="F21" s="183">
        <f>IF('1) 日本 - 中国'!A21="", "", '1) 日本 - 中国'!A21)</f>
        <v>46</v>
      </c>
      <c r="G21" s="184" t="str">
        <f>IF('1) 日本 - 中国'!B21="", "", '1) 日本 - 中国'!B21)</f>
        <v/>
      </c>
      <c r="H21" s="185" t="str">
        <f>IF('1) 日本 - 中国'!C21="", "", '1) 日本 - 中国'!C21)</f>
        <v/>
      </c>
      <c r="I21" s="186" t="s">
        <v>110</v>
      </c>
      <c r="J21" s="187" t="str">
        <f>IF('1) 日本 - 中国'!E21="", "", '1) 日本 - 中国'!E21)</f>
        <v/>
      </c>
      <c r="K21" s="188" t="s">
        <v>87</v>
      </c>
      <c r="L21" s="189"/>
      <c r="M21" s="189" t="str">
        <f>IF('1) 日本 - 中国'!H21="", "", '1) 日本 - 中国'!H21)</f>
        <v/>
      </c>
      <c r="N21" s="189"/>
      <c r="O21" s="189"/>
      <c r="P21" s="189"/>
      <c r="Q21" s="189" t="str">
        <f>IF('1) 日本 - 中国'!L21="", "", '1) 日本 - 中国'!L21)</f>
        <v/>
      </c>
      <c r="R21" s="189" t="str">
        <f>IF('1) 日本 - 中国'!M21="", "", '1) 日本 - 中国'!M21)</f>
        <v/>
      </c>
      <c r="S21" s="189" t="str">
        <f>IF('1) 日本 - 中国'!N21="", "", '1) 日本 - 中国'!N21)</f>
        <v/>
      </c>
      <c r="T21" s="189" t="str">
        <f>IF('1) 日本 - 中国'!O21="", "", '1) 日本 - 中国'!O21)</f>
        <v/>
      </c>
      <c r="U21" s="189" t="str">
        <f>IF('1) 日本 - 中国'!P21="", "", '1) 日本 - 中国'!P21)</f>
        <v/>
      </c>
      <c r="V21" s="189"/>
      <c r="W21" s="189"/>
      <c r="X21" s="189"/>
      <c r="Y21" s="189"/>
      <c r="Z21" s="202" t="str">
        <f>IF('1) 日本 - 中国'!U21="", "", '1) 日本 - 中国'!U21)</f>
        <v/>
      </c>
      <c r="AA21" s="189"/>
      <c r="AB21" s="189" t="str">
        <f t="shared" si="2"/>
        <v/>
      </c>
      <c r="AC21" s="189"/>
      <c r="AD21" s="189"/>
      <c r="AE21" s="189" t="str">
        <f t="shared" si="3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9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30" t="str">
        <f>A7</f>
        <v>日本 - 上海 - レムチャバン</v>
      </c>
      <c r="F24" s="130" t="s">
        <v>121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305" t="s">
        <v>6</v>
      </c>
      <c r="G25" s="285" t="s">
        <v>7</v>
      </c>
      <c r="H25" s="285" t="s">
        <v>8</v>
      </c>
      <c r="I25" s="294"/>
      <c r="J25" s="294"/>
      <c r="K25" s="295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305"/>
      <c r="G26" s="286"/>
      <c r="H26" s="286" t="s">
        <v>106</v>
      </c>
      <c r="I26" s="324"/>
      <c r="J26" s="298" t="s">
        <v>107</v>
      </c>
      <c r="K26" s="297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141</v>
      </c>
      <c r="AC26" s="50"/>
      <c r="AD26" s="50"/>
      <c r="AE26" s="40" t="str">
        <f>AE9</f>
        <v>翌週月/MON</v>
      </c>
    </row>
    <row r="27" spans="1:31" s="31" customFormat="1" ht="15" customHeight="1">
      <c r="A27" s="133" t="e">
        <f t="shared" ref="A27:A38" si="6">IF(D27="","",D27-8)</f>
        <v>#VALUE!</v>
      </c>
      <c r="B27" s="204"/>
      <c r="C27" s="204"/>
      <c r="D27" s="133" t="e">
        <f t="shared" ref="D27:D36" si="7">IF(M27="","",M27-2)</f>
        <v>#VALUE!</v>
      </c>
      <c r="E27" s="204"/>
      <c r="F27" s="203">
        <f>IF('1) 日本 - 中国'!A27="", "", '1) 日本 - 中国'!A27)</f>
        <v>35</v>
      </c>
      <c r="G27" s="170" t="str">
        <f>IF('1) 日本 - 中国'!B27="", "", '1) 日本 - 中国'!B27)</f>
        <v>No Service</v>
      </c>
      <c r="H27" s="171" t="str">
        <f>IF('1) 日本 - 中国'!C27="", "", '1) 日本 - 中国'!C27)</f>
        <v/>
      </c>
      <c r="I27" s="200" t="s">
        <v>78</v>
      </c>
      <c r="J27" s="199" t="str">
        <f>IF('1) 日本 - 中国'!E27="", "", '1) 日本 - 中国'!E27)</f>
        <v/>
      </c>
      <c r="K27" s="181" t="s">
        <v>87</v>
      </c>
      <c r="L27" s="204"/>
      <c r="M27" s="133" t="str">
        <f>IF('1) 日本 - 中国'!H27="", "", '1) 日本 - 中国'!H27)</f>
        <v>SKIP</v>
      </c>
      <c r="N27" s="205"/>
      <c r="O27" s="133"/>
      <c r="P27" s="133"/>
      <c r="Q27" s="133" t="str">
        <f>IF('1) 日本 - 中国'!L27="", "", '1) 日本 - 中国'!L27)</f>
        <v>SKIP</v>
      </c>
      <c r="R27" s="205" t="str">
        <f>IF('1) 日本 - 中国'!M27="", "", '1) 日本 - 中国'!M27)</f>
        <v>SKIP</v>
      </c>
      <c r="S27" s="133" t="str">
        <f>IF('1) 日本 - 中国'!N27="", "", '1) 日本 - 中国'!N27)</f>
        <v>SKIP</v>
      </c>
      <c r="T27" s="205" t="str">
        <f>IF('1) 日本 - 中国'!O27="", "", '1) 日本 - 中国'!O27)</f>
        <v>SKIP</v>
      </c>
      <c r="U27" s="133" t="str">
        <f>IF('1) 日本 - 中国'!P27="", "", '1) 日本 - 中国'!P27)</f>
        <v>SKIP</v>
      </c>
      <c r="V27" s="133"/>
      <c r="W27" s="133"/>
      <c r="X27" s="206"/>
      <c r="Y27" s="206"/>
      <c r="Z27" s="133" t="str">
        <f>IF('1) 日本 - 中国'!U27="", "", '1) 日本 - 中国'!U27)</f>
        <v>SKIP</v>
      </c>
      <c r="AA27" s="206"/>
      <c r="AB27" s="133" t="e">
        <f t="shared" ref="AB27:AB38" si="8">IF(Z27="","",Z27+8)</f>
        <v>#VALUE!</v>
      </c>
      <c r="AC27" s="204"/>
      <c r="AD27" s="204"/>
      <c r="AE27" s="133" t="e">
        <f t="shared" ref="AE27:AE38" si="9">IF(AB27="","",AB27+8)</f>
        <v>#VALUE!</v>
      </c>
    </row>
    <row r="28" spans="1:31" s="31" customFormat="1" ht="15" customHeight="1">
      <c r="A28" s="177">
        <f t="shared" si="6"/>
        <v>45897</v>
      </c>
      <c r="B28" s="207"/>
      <c r="C28" s="207"/>
      <c r="D28" s="177">
        <f t="shared" si="7"/>
        <v>45905</v>
      </c>
      <c r="E28" s="207"/>
      <c r="F28" s="178">
        <f>IF('1) 日本 - 中国'!A28="", "", '1) 日本 - 中国'!A28)</f>
        <v>36</v>
      </c>
      <c r="G28" s="179" t="str">
        <f>IF('1) 日本 - 中国'!B28="", "", '1) 日本 - 中国'!B28)</f>
        <v>JI HANG</v>
      </c>
      <c r="H28" s="171">
        <f>IF('1) 日本 - 中国'!C28="", "", '1) 日本 - 中国'!C28)</f>
        <v>575</v>
      </c>
      <c r="I28" s="200" t="s">
        <v>78</v>
      </c>
      <c r="J28" s="199">
        <f>IF('1) 日本 - 中国'!E28="", "", '1) 日本 - 中国'!E28)</f>
        <v>575</v>
      </c>
      <c r="K28" s="181" t="s">
        <v>87</v>
      </c>
      <c r="L28" s="177"/>
      <c r="M28" s="177">
        <f>IF('1) 日本 - 中国'!H28="", "", '1) 日本 - 中国'!H28)</f>
        <v>45907</v>
      </c>
      <c r="N28" s="207"/>
      <c r="O28" s="177"/>
      <c r="P28" s="177"/>
      <c r="Q28" s="177" t="str">
        <f>IF('1) 日本 - 中国'!L28="", "", '1) 日本 - 中国'!L28)</f>
        <v>SKIP</v>
      </c>
      <c r="R28" s="7" t="str">
        <f>IF('1) 日本 - 中国'!M28="", "", '1) 日本 - 中国'!M28)</f>
        <v>SKIP</v>
      </c>
      <c r="S28" s="177" t="str">
        <f>IF('1) 日本 - 中国'!N28="", "", '1) 日本 - 中国'!N28)</f>
        <v>SKIP</v>
      </c>
      <c r="T28" s="208">
        <f>IF('1) 日本 - 中国'!O28="", "", '1) 日本 - 中国'!O28)</f>
        <v>45910</v>
      </c>
      <c r="U28" s="177">
        <f>IF('1) 日本 - 中国'!P28="", "", '1) 日本 - 中国'!P28)</f>
        <v>45910</v>
      </c>
      <c r="V28" s="177"/>
      <c r="W28" s="177"/>
      <c r="X28" s="208"/>
      <c r="Y28" s="208"/>
      <c r="Z28" s="177" t="str">
        <f>IF('1) 日本 - 中国'!U28="", "", '1) 日本 - 中国'!U28)</f>
        <v>SKIP</v>
      </c>
      <c r="AA28" s="208"/>
      <c r="AB28" s="177" t="e">
        <f t="shared" si="8"/>
        <v>#VALUE!</v>
      </c>
      <c r="AC28" s="207"/>
      <c r="AD28" s="207"/>
      <c r="AE28" s="177" t="e">
        <f t="shared" si="9"/>
        <v>#VALUE!</v>
      </c>
    </row>
    <row r="29" spans="1:31" s="31" customFormat="1" ht="15" customHeight="1">
      <c r="A29" s="177">
        <f t="shared" si="6"/>
        <v>45903</v>
      </c>
      <c r="B29" s="207"/>
      <c r="C29" s="207"/>
      <c r="D29" s="177">
        <f t="shared" si="7"/>
        <v>45911</v>
      </c>
      <c r="E29" s="207"/>
      <c r="F29" s="178">
        <f>IF('1) 日本 - 中国'!A29="", "", '1) 日本 - 中国'!A29)</f>
        <v>37</v>
      </c>
      <c r="G29" s="179" t="str">
        <f>IF('1) 日本 - 中国'!B29="", "", '1) 日本 - 中国'!B29)</f>
        <v>JI HANG</v>
      </c>
      <c r="H29" s="171">
        <f>IF('1) 日本 - 中国'!C29="", "", '1) 日本 - 中国'!C29)</f>
        <v>576</v>
      </c>
      <c r="I29" s="200" t="s">
        <v>78</v>
      </c>
      <c r="J29" s="199">
        <f>IF('1) 日本 - 中国'!E29="", "", '1) 日本 - 中国'!E29)</f>
        <v>576</v>
      </c>
      <c r="K29" s="181" t="s">
        <v>87</v>
      </c>
      <c r="L29" s="207"/>
      <c r="M29" s="177">
        <f>IF('1) 日本 - 中国'!H29="", "", '1) 日本 - 中国'!H29)</f>
        <v>45913</v>
      </c>
      <c r="N29" s="7"/>
      <c r="O29" s="177"/>
      <c r="P29" s="177"/>
      <c r="Q29" s="177">
        <f>IF('1) 日本 - 中国'!L29="", "", '1) 日本 - 中国'!L29)</f>
        <v>45916</v>
      </c>
      <c r="R29" s="7">
        <f>IF('1) 日本 - 中国'!M29="", "", '1) 日本 - 中国'!M29)</f>
        <v>45916</v>
      </c>
      <c r="S29" s="177">
        <f>IF('1) 日本 - 中国'!N29="", "", '1) 日本 - 中国'!N29)</f>
        <v>45916</v>
      </c>
      <c r="T29" s="7">
        <f>IF('1) 日本 - 中国'!O29="", "", '1) 日本 - 中国'!O29)</f>
        <v>45917</v>
      </c>
      <c r="U29" s="177">
        <f>IF('1) 日本 - 中国'!P29="", "", '1) 日本 - 中国'!P29)</f>
        <v>45917</v>
      </c>
      <c r="V29" s="177"/>
      <c r="W29" s="177"/>
      <c r="X29" s="177"/>
      <c r="Y29" s="177"/>
      <c r="Z29" s="177">
        <f>IF('1) 日本 - 中国'!U29="", "", '1) 日本 - 中国'!U29)</f>
        <v>45920</v>
      </c>
      <c r="AA29" s="177"/>
      <c r="AB29" s="177">
        <f t="shared" si="8"/>
        <v>45928</v>
      </c>
      <c r="AC29" s="207"/>
      <c r="AD29" s="207"/>
      <c r="AE29" s="177">
        <f t="shared" si="9"/>
        <v>45936</v>
      </c>
    </row>
    <row r="30" spans="1:31" s="31" customFormat="1" ht="15" customHeight="1">
      <c r="A30" s="177">
        <f t="shared" si="6"/>
        <v>45910</v>
      </c>
      <c r="B30" s="177"/>
      <c r="C30" s="177"/>
      <c r="D30" s="177">
        <f t="shared" si="7"/>
        <v>45918</v>
      </c>
      <c r="E30" s="177"/>
      <c r="F30" s="178">
        <f>IF('1) 日本 - 中国'!A30="", "", '1) 日本 - 中国'!A30)</f>
        <v>38</v>
      </c>
      <c r="G30" s="179" t="str">
        <f>IF('1) 日本 - 中国'!B30="", "", '1) 日本 - 中国'!B30)</f>
        <v>JI HANG</v>
      </c>
      <c r="H30" s="171">
        <f>IF('1) 日本 - 中国'!C30="", "", '1) 日本 - 中国'!C30)</f>
        <v>577</v>
      </c>
      <c r="I30" s="200" t="s">
        <v>78</v>
      </c>
      <c r="J30" s="199">
        <f>IF('1) 日本 - 中国'!E30="", "", '1) 日本 - 中国'!E30)</f>
        <v>577</v>
      </c>
      <c r="K30" s="181" t="s">
        <v>87</v>
      </c>
      <c r="L30" s="177"/>
      <c r="M30" s="177">
        <f>IF('1) 日本 - 中国'!H30="", "", '1) 日本 - 中国'!H30)</f>
        <v>45920</v>
      </c>
      <c r="N30" s="207"/>
      <c r="O30" s="177"/>
      <c r="P30" s="177"/>
      <c r="Q30" s="177">
        <f>IF('1) 日本 - 中国'!L30="", "", '1) 日本 - 中国'!L30)</f>
        <v>45923</v>
      </c>
      <c r="R30" s="7">
        <f>IF('1) 日本 - 中国'!M30="", "", '1) 日本 - 中国'!M30)</f>
        <v>45923</v>
      </c>
      <c r="S30" s="177">
        <f>IF('1) 日本 - 中国'!N30="", "", '1) 日本 - 中国'!N30)</f>
        <v>45923</v>
      </c>
      <c r="T30" s="7">
        <f>IF('1) 日本 - 中国'!O30="", "", '1) 日本 - 中国'!O30)</f>
        <v>45924</v>
      </c>
      <c r="U30" s="177">
        <f>IF('1) 日本 - 中国'!P30="", "", '1) 日本 - 中国'!P30)</f>
        <v>45924</v>
      </c>
      <c r="V30" s="177"/>
      <c r="W30" s="177"/>
      <c r="X30" s="177"/>
      <c r="Y30" s="177"/>
      <c r="Z30" s="177">
        <f>IF('1) 日本 - 中国'!U30="", "", '1) 日本 - 中国'!U30)</f>
        <v>45927</v>
      </c>
      <c r="AA30" s="177"/>
      <c r="AB30" s="177">
        <f t="shared" si="8"/>
        <v>45935</v>
      </c>
      <c r="AC30" s="177"/>
      <c r="AD30" s="177"/>
      <c r="AE30" s="177">
        <f t="shared" si="9"/>
        <v>45943</v>
      </c>
    </row>
    <row r="31" spans="1:31" s="31" customFormat="1" ht="15" customHeight="1">
      <c r="A31" s="207">
        <f t="shared" si="6"/>
        <v>45917</v>
      </c>
      <c r="B31" s="207"/>
      <c r="C31" s="207"/>
      <c r="D31" s="207">
        <f t="shared" si="7"/>
        <v>45925</v>
      </c>
      <c r="E31" s="207"/>
      <c r="F31" s="6">
        <f>IF('1) 日本 - 中国'!A31="", "", '1) 日本 - 中国'!A31)</f>
        <v>39</v>
      </c>
      <c r="G31" s="179" t="str">
        <f>IF('1) 日本 - 中国'!B31="", "", '1) 日本 - 中国'!B31)</f>
        <v>JI HANG</v>
      </c>
      <c r="H31" s="171">
        <f>IF('1) 日本 - 中国'!C31="", "", '1) 日本 - 中国'!C31)</f>
        <v>578</v>
      </c>
      <c r="I31" s="200" t="s">
        <v>78</v>
      </c>
      <c r="J31" s="199">
        <f>IF('1) 日本 - 中国'!E31="", "", '1) 日本 - 中国'!E31)</f>
        <v>578</v>
      </c>
      <c r="K31" s="181" t="s">
        <v>87</v>
      </c>
      <c r="L31" s="207"/>
      <c r="M31" s="177">
        <f>IF('1) 日本 - 中国'!H31="", "", '1) 日本 - 中国'!H31)</f>
        <v>45927</v>
      </c>
      <c r="N31" s="8"/>
      <c r="O31" s="209"/>
      <c r="P31" s="209"/>
      <c r="Q31" s="177">
        <f>IF('1) 日本 - 中国'!L31="", "", '1) 日本 - 中国'!L31)</f>
        <v>45930</v>
      </c>
      <c r="R31" s="7">
        <f>IF('1) 日本 - 中国'!M31="", "", '1) 日本 - 中国'!M31)</f>
        <v>45930</v>
      </c>
      <c r="S31" s="177">
        <f>IF('1) 日本 - 中国'!N31="", "", '1) 日本 - 中国'!N31)</f>
        <v>45930</v>
      </c>
      <c r="T31" s="7">
        <f>IF('1) 日本 - 中国'!O31="", "", '1) 日本 - 中国'!O31)</f>
        <v>45931</v>
      </c>
      <c r="U31" s="177">
        <f>IF('1) 日本 - 中国'!P31="", "", '1) 日本 - 中国'!P31)</f>
        <v>45931</v>
      </c>
      <c r="V31" s="177"/>
      <c r="W31" s="177"/>
      <c r="X31" s="208"/>
      <c r="Y31" s="208"/>
      <c r="Z31" s="208">
        <f>IF('1) 日本 - 中国'!U31="", "", '1) 日本 - 中国'!U31)</f>
        <v>45934</v>
      </c>
      <c r="AA31" s="208"/>
      <c r="AB31" s="207">
        <f t="shared" si="8"/>
        <v>45942</v>
      </c>
      <c r="AC31" s="207"/>
      <c r="AD31" s="207"/>
      <c r="AE31" s="177">
        <f t="shared" si="9"/>
        <v>45950</v>
      </c>
    </row>
    <row r="32" spans="1:31" s="31" customFormat="1" ht="15" customHeight="1">
      <c r="A32" s="207">
        <f t="shared" si="6"/>
        <v>45924</v>
      </c>
      <c r="B32" s="207"/>
      <c r="C32" s="207"/>
      <c r="D32" s="207">
        <f t="shared" si="7"/>
        <v>45932</v>
      </c>
      <c r="E32" s="207"/>
      <c r="F32" s="6">
        <f>IF('1) 日本 - 中国'!A32="", "", '1) 日本 - 中国'!A32)</f>
        <v>40</v>
      </c>
      <c r="G32" s="179" t="str">
        <f>IF('1) 日本 - 中国'!B32="", "", '1) 日本 - 中国'!B32)</f>
        <v>JI HANG</v>
      </c>
      <c r="H32" s="171">
        <f>IF('1) 日本 - 中国'!C32="", "", '1) 日本 - 中国'!C32)</f>
        <v>579</v>
      </c>
      <c r="I32" s="200" t="s">
        <v>78</v>
      </c>
      <c r="J32" s="199">
        <f>IF('1) 日本 - 中国'!E32="", "", '1) 日本 - 中国'!E32)</f>
        <v>579</v>
      </c>
      <c r="K32" s="181" t="s">
        <v>87</v>
      </c>
      <c r="L32" s="207"/>
      <c r="M32" s="177">
        <f>IF('1) 日本 - 中国'!H32="", "", '1) 日本 - 中国'!H32)</f>
        <v>45934</v>
      </c>
      <c r="N32" s="8"/>
      <c r="O32" s="209"/>
      <c r="P32" s="209"/>
      <c r="Q32" s="177">
        <f>IF('1) 日本 - 中国'!L32="", "", '1) 日本 - 中国'!L32)</f>
        <v>45937</v>
      </c>
      <c r="R32" s="7">
        <f>IF('1) 日本 - 中国'!M32="", "", '1) 日本 - 中国'!M32)</f>
        <v>45937</v>
      </c>
      <c r="S32" s="177">
        <f>IF('1) 日本 - 中国'!N32="", "", '1) 日本 - 中国'!N32)</f>
        <v>45937</v>
      </c>
      <c r="T32" s="7">
        <f>IF('1) 日本 - 中国'!O32="", "", '1) 日本 - 中国'!O32)</f>
        <v>45938</v>
      </c>
      <c r="U32" s="177">
        <f>IF('1) 日本 - 中国'!P32="", "", '1) 日本 - 中国'!P32)</f>
        <v>45938</v>
      </c>
      <c r="V32" s="177"/>
      <c r="W32" s="177"/>
      <c r="X32" s="208"/>
      <c r="Y32" s="208"/>
      <c r="Z32" s="208">
        <f>IF('1) 日本 - 中国'!U32="", "", '1) 日本 - 中国'!U32)</f>
        <v>45941</v>
      </c>
      <c r="AA32" s="208"/>
      <c r="AB32" s="207">
        <f t="shared" si="8"/>
        <v>45949</v>
      </c>
      <c r="AC32" s="207"/>
      <c r="AD32" s="207"/>
      <c r="AE32" s="177">
        <f t="shared" si="9"/>
        <v>45957</v>
      </c>
    </row>
    <row r="33" spans="1:31" s="99" customFormat="1" ht="15" customHeight="1">
      <c r="A33" s="207" t="str">
        <f t="shared" si="6"/>
        <v/>
      </c>
      <c r="B33" s="207"/>
      <c r="C33" s="207"/>
      <c r="D33" s="207" t="str">
        <f t="shared" si="7"/>
        <v/>
      </c>
      <c r="E33" s="207"/>
      <c r="F33" s="178">
        <f>IF('1) 日本 - 中国'!A33="", "", '1) 日本 - 中国'!A33)</f>
        <v>41</v>
      </c>
      <c r="G33" s="179" t="str">
        <f>IF('1) 日本 - 中国'!B33="", "", '1) 日本 - 中国'!B33)</f>
        <v/>
      </c>
      <c r="H33" s="171" t="str">
        <f>IF('1) 日本 - 中国'!C33="", "", '1) 日本 - 中国'!C33)</f>
        <v/>
      </c>
      <c r="I33" s="200" t="s">
        <v>78</v>
      </c>
      <c r="J33" s="199" t="str">
        <f>IF('1) 日本 - 中国'!E33="", "", '1) 日本 - 中国'!E33)</f>
        <v/>
      </c>
      <c r="K33" s="181" t="s">
        <v>87</v>
      </c>
      <c r="L33" s="207"/>
      <c r="M33" s="177" t="str">
        <f>IF('1) 日本 - 中国'!H33="", "", '1) 日本 - 中国'!H33)</f>
        <v/>
      </c>
      <c r="N33" s="8"/>
      <c r="O33" s="209"/>
      <c r="P33" s="209"/>
      <c r="Q33" s="177" t="str">
        <f>IF('1) 日本 - 中国'!L33="", "", '1) 日本 - 中国'!L33)</f>
        <v/>
      </c>
      <c r="R33" s="7" t="str">
        <f>IF('1) 日本 - 中国'!M33="", "", '1) 日本 - 中国'!M33)</f>
        <v/>
      </c>
      <c r="S33" s="177" t="str">
        <f>IF('1) 日本 - 中国'!N33="", "", '1) 日本 - 中国'!N33)</f>
        <v/>
      </c>
      <c r="T33" s="7" t="str">
        <f>IF('1) 日本 - 中国'!O33="", "", '1) 日本 - 中国'!O33)</f>
        <v/>
      </c>
      <c r="U33" s="177" t="str">
        <f>IF('1) 日本 - 中国'!P33="", "", '1) 日本 - 中国'!P33)</f>
        <v/>
      </c>
      <c r="V33" s="177"/>
      <c r="W33" s="177"/>
      <c r="X33" s="208"/>
      <c r="Y33" s="208"/>
      <c r="Z33" s="208" t="str">
        <f>IF('1) 日本 - 中国'!U33="", "", '1) 日本 - 中国'!U33)</f>
        <v/>
      </c>
      <c r="AA33" s="208"/>
      <c r="AB33" s="207" t="str">
        <f t="shared" si="8"/>
        <v/>
      </c>
      <c r="AC33" s="207"/>
      <c r="AD33" s="207"/>
      <c r="AE33" s="177" t="str">
        <f t="shared" si="9"/>
        <v/>
      </c>
    </row>
    <row r="34" spans="1:31" s="99" customFormat="1" ht="15" customHeight="1">
      <c r="A34" s="207" t="str">
        <f t="shared" si="6"/>
        <v/>
      </c>
      <c r="B34" s="207"/>
      <c r="C34" s="207"/>
      <c r="D34" s="207" t="str">
        <f t="shared" si="7"/>
        <v/>
      </c>
      <c r="E34" s="207"/>
      <c r="F34" s="178">
        <f>IF('1) 日本 - 中国'!A34="", "", '1) 日本 - 中国'!A34)</f>
        <v>42</v>
      </c>
      <c r="G34" s="179" t="str">
        <f>IF('1) 日本 - 中国'!B34="", "", '1) 日本 - 中国'!B34)</f>
        <v/>
      </c>
      <c r="H34" s="171" t="str">
        <f>IF('1) 日本 - 中国'!C34="", "", '1) 日本 - 中国'!C34)</f>
        <v/>
      </c>
      <c r="I34" s="200" t="s">
        <v>78</v>
      </c>
      <c r="J34" s="199" t="str">
        <f>IF('1) 日本 - 中国'!E34="", "", '1) 日本 - 中国'!E34)</f>
        <v/>
      </c>
      <c r="K34" s="181" t="s">
        <v>87</v>
      </c>
      <c r="L34" s="207"/>
      <c r="M34" s="177" t="str">
        <f>IF('1) 日本 - 中国'!H34="", "", '1) 日本 - 中国'!H34)</f>
        <v/>
      </c>
      <c r="N34" s="8"/>
      <c r="O34" s="209"/>
      <c r="P34" s="177"/>
      <c r="Q34" s="177" t="str">
        <f>IF('1) 日本 - 中国'!L34="", "", '1) 日本 - 中国'!L34)</f>
        <v/>
      </c>
      <c r="R34" s="7" t="str">
        <f>IF('1) 日本 - 中国'!M34="", "", '1) 日本 - 中国'!M34)</f>
        <v/>
      </c>
      <c r="S34" s="177" t="str">
        <f>IF('1) 日本 - 中国'!N34="", "", '1) 日本 - 中国'!N34)</f>
        <v/>
      </c>
      <c r="T34" s="7" t="str">
        <f>IF('1) 日本 - 中国'!O34="", "", '1) 日本 - 中国'!O34)</f>
        <v/>
      </c>
      <c r="U34" s="177" t="str">
        <f>IF('1) 日本 - 中国'!P34="", "", '1) 日本 - 中国'!P34)</f>
        <v/>
      </c>
      <c r="V34" s="177"/>
      <c r="W34" s="177"/>
      <c r="X34" s="177"/>
      <c r="Y34" s="177"/>
      <c r="Z34" s="177" t="str">
        <f>IF('1) 日本 - 中国'!U34="", "", '1) 日本 - 中国'!U34)</f>
        <v/>
      </c>
      <c r="AA34" s="208"/>
      <c r="AB34" s="207" t="str">
        <f t="shared" si="8"/>
        <v/>
      </c>
      <c r="AC34" s="207"/>
      <c r="AD34" s="207"/>
      <c r="AE34" s="177" t="str">
        <f t="shared" si="9"/>
        <v/>
      </c>
    </row>
    <row r="35" spans="1:31" s="99" customFormat="1" ht="15" customHeight="1">
      <c r="A35" s="207" t="str">
        <f t="shared" si="6"/>
        <v/>
      </c>
      <c r="B35" s="207"/>
      <c r="C35" s="207"/>
      <c r="D35" s="207" t="str">
        <f t="shared" si="7"/>
        <v/>
      </c>
      <c r="E35" s="207"/>
      <c r="F35" s="6">
        <f>IF('1) 日本 - 中国'!A35="", "", '1) 日本 - 中国'!A35)</f>
        <v>43</v>
      </c>
      <c r="G35" s="179" t="str">
        <f>IF('1) 日本 - 中国'!B35="", "", '1) 日本 - 中国'!B35)</f>
        <v/>
      </c>
      <c r="H35" s="171" t="str">
        <f>IF('1) 日本 - 中国'!C35="", "", '1) 日本 - 中国'!C35)</f>
        <v/>
      </c>
      <c r="I35" s="200" t="s">
        <v>78</v>
      </c>
      <c r="J35" s="199" t="str">
        <f>IF('1) 日本 - 中国'!E35="", "", '1) 日本 - 中国'!E35)</f>
        <v/>
      </c>
      <c r="K35" s="181" t="s">
        <v>87</v>
      </c>
      <c r="L35" s="207"/>
      <c r="M35" s="177" t="str">
        <f>IF('1) 日本 - 中国'!H35="", "", '1) 日本 - 中国'!H35)</f>
        <v/>
      </c>
      <c r="N35" s="8"/>
      <c r="O35" s="209"/>
      <c r="P35" s="177"/>
      <c r="Q35" s="177" t="str">
        <f>IF('1) 日本 - 中国'!L35="", "", '1) 日本 - 中国'!L35)</f>
        <v/>
      </c>
      <c r="R35" s="7" t="str">
        <f>IF('1) 日本 - 中国'!M35="", "", '1) 日本 - 中国'!M35)</f>
        <v/>
      </c>
      <c r="S35" s="177" t="str">
        <f>IF('1) 日本 - 中国'!N35="", "", '1) 日本 - 中国'!N35)</f>
        <v/>
      </c>
      <c r="T35" s="7" t="str">
        <f>IF('1) 日本 - 中国'!O35="", "", '1) 日本 - 中国'!O35)</f>
        <v/>
      </c>
      <c r="U35" s="177" t="str">
        <f>IF('1) 日本 - 中国'!P35="", "", '1) 日本 - 中国'!P35)</f>
        <v/>
      </c>
      <c r="V35" s="177"/>
      <c r="W35" s="177"/>
      <c r="X35" s="208"/>
      <c r="Y35" s="208"/>
      <c r="Z35" s="208" t="str">
        <f>IF('1) 日本 - 中国'!U35="", "", '1) 日本 - 中国'!U35)</f>
        <v/>
      </c>
      <c r="AA35" s="177"/>
      <c r="AB35" s="207" t="str">
        <f t="shared" si="8"/>
        <v/>
      </c>
      <c r="AC35" s="207"/>
      <c r="AD35" s="207"/>
      <c r="AE35" s="177" t="str">
        <f t="shared" si="9"/>
        <v/>
      </c>
    </row>
    <row r="36" spans="1:31" s="99" customFormat="1" ht="15" customHeight="1">
      <c r="A36" s="177" t="str">
        <f t="shared" si="6"/>
        <v/>
      </c>
      <c r="B36" s="177"/>
      <c r="C36" s="177"/>
      <c r="D36" s="177" t="str">
        <f t="shared" si="7"/>
        <v/>
      </c>
      <c r="E36" s="177"/>
      <c r="F36" s="178">
        <f>IF('1) 日本 - 中国'!A36="", "", '1) 日本 - 中国'!A36)</f>
        <v>44</v>
      </c>
      <c r="G36" s="179" t="str">
        <f>IF('1) 日本 - 中国'!B36="", "", '1) 日本 - 中国'!B36)</f>
        <v/>
      </c>
      <c r="H36" s="171" t="str">
        <f>IF('1) 日本 - 中国'!C36="", "", '1) 日本 - 中国'!C36)</f>
        <v/>
      </c>
      <c r="I36" s="200" t="s">
        <v>78</v>
      </c>
      <c r="J36" s="199" t="str">
        <f>IF('1) 日本 - 中国'!E36="", "", '1) 日本 - 中国'!E36)</f>
        <v/>
      </c>
      <c r="K36" s="181" t="s">
        <v>87</v>
      </c>
      <c r="L36" s="207"/>
      <c r="M36" s="177" t="str">
        <f>IF('1) 日本 - 中国'!H36="", "", '1) 日本 - 中国'!H36)</f>
        <v/>
      </c>
      <c r="N36" s="8"/>
      <c r="O36" s="209"/>
      <c r="P36" s="177"/>
      <c r="Q36" s="177" t="str">
        <f>IF('1) 日本 - 中国'!L36="", "", '1) 日本 - 中国'!L36)</f>
        <v/>
      </c>
      <c r="R36" s="7" t="str">
        <f>IF('1) 日本 - 中国'!M36="", "", '1) 日本 - 中国'!M36)</f>
        <v/>
      </c>
      <c r="S36" s="177" t="str">
        <f>IF('1) 日本 - 中国'!N36="", "", '1) 日本 - 中国'!N36)</f>
        <v/>
      </c>
      <c r="T36" s="7" t="str">
        <f>IF('1) 日本 - 中国'!O36="", "", '1) 日本 - 中国'!O36)</f>
        <v/>
      </c>
      <c r="U36" s="177" t="str">
        <f>IF('1) 日本 - 中国'!P36="", "", '1) 日本 - 中国'!P36)</f>
        <v/>
      </c>
      <c r="V36" s="177"/>
      <c r="W36" s="177"/>
      <c r="X36" s="177"/>
      <c r="Y36" s="177"/>
      <c r="Z36" s="177" t="str">
        <f>IF('1) 日本 - 中国'!U36="", "", '1) 日本 - 中国'!U36)</f>
        <v/>
      </c>
      <c r="AA36" s="177"/>
      <c r="AB36" s="177" t="str">
        <f t="shared" si="8"/>
        <v/>
      </c>
      <c r="AC36" s="177"/>
      <c r="AD36" s="177"/>
      <c r="AE36" s="177" t="str">
        <f t="shared" si="9"/>
        <v/>
      </c>
    </row>
    <row r="37" spans="1:31" s="99" customFormat="1" ht="15" customHeight="1">
      <c r="A37" s="207" t="str">
        <f t="shared" si="6"/>
        <v/>
      </c>
      <c r="B37" s="207"/>
      <c r="C37" s="207"/>
      <c r="D37" s="207" t="str">
        <f t="shared" ref="D37" si="10">IF(M37="","",M37-2)</f>
        <v/>
      </c>
      <c r="E37" s="207"/>
      <c r="F37" s="178">
        <f>IF('1) 日本 - 中国'!A37="", "", '1) 日本 - 中国'!A37)</f>
        <v>45</v>
      </c>
      <c r="G37" s="179" t="str">
        <f>IF('1) 日本 - 中国'!B37="", "", '1) 日本 - 中国'!B37)</f>
        <v/>
      </c>
      <c r="H37" s="171" t="str">
        <f>IF('1) 日本 - 中国'!C37="", "", '1) 日本 - 中国'!C37)</f>
        <v/>
      </c>
      <c r="I37" s="200" t="s">
        <v>78</v>
      </c>
      <c r="J37" s="199" t="str">
        <f>IF('1) 日本 - 中国'!E37="", "", '1) 日本 - 中国'!E37)</f>
        <v/>
      </c>
      <c r="K37" s="181" t="s">
        <v>87</v>
      </c>
      <c r="L37" s="207"/>
      <c r="M37" s="177" t="str">
        <f>IF('1) 日本 - 中国'!H37="", "", '1) 日本 - 中国'!H37)</f>
        <v/>
      </c>
      <c r="N37" s="8"/>
      <c r="O37" s="209"/>
      <c r="P37" s="177"/>
      <c r="Q37" s="177" t="str">
        <f>IF('1) 日本 - 中国'!L37="", "", '1) 日本 - 中国'!L37)</f>
        <v/>
      </c>
      <c r="R37" s="7" t="str">
        <f>IF('1) 日本 - 中国'!M37="", "", '1) 日本 - 中国'!M37)</f>
        <v/>
      </c>
      <c r="S37" s="177" t="str">
        <f>IF('1) 日本 - 中国'!N37="", "", '1) 日本 - 中国'!N37)</f>
        <v/>
      </c>
      <c r="T37" s="7" t="str">
        <f>IF('1) 日本 - 中国'!O37="", "", '1) 日本 - 中国'!O37)</f>
        <v/>
      </c>
      <c r="U37" s="177" t="str">
        <f>IF('1) 日本 - 中国'!P37="", "", '1) 日本 - 中国'!P37)</f>
        <v/>
      </c>
      <c r="V37" s="177"/>
      <c r="W37" s="177"/>
      <c r="X37" s="177"/>
      <c r="Y37" s="177"/>
      <c r="Z37" s="177" t="str">
        <f>IF('1) 日本 - 中国'!U37="", "", '1) 日本 - 中国'!U37)</f>
        <v/>
      </c>
      <c r="AA37" s="208"/>
      <c r="AB37" s="207" t="str">
        <f t="shared" si="8"/>
        <v/>
      </c>
      <c r="AC37" s="207"/>
      <c r="AD37" s="207"/>
      <c r="AE37" s="177" t="str">
        <f t="shared" si="9"/>
        <v/>
      </c>
    </row>
    <row r="38" spans="1:31" s="99" customFormat="1" ht="15" customHeight="1">
      <c r="A38" s="213" t="str">
        <f t="shared" si="6"/>
        <v/>
      </c>
      <c r="B38" s="213"/>
      <c r="C38" s="213"/>
      <c r="D38" s="213" t="str">
        <f>IF(M38="","",M38-2)</f>
        <v/>
      </c>
      <c r="E38" s="213"/>
      <c r="F38" s="210">
        <f>IF('1) 日本 - 中国'!A38="", "", '1) 日本 - 中国'!A38)</f>
        <v>46</v>
      </c>
      <c r="G38" s="184" t="str">
        <f>IF('1) 日本 - 中国'!B38="", "", '1) 日本 - 中国'!B38)</f>
        <v/>
      </c>
      <c r="H38" s="185" t="str">
        <f>IF('1) 日本 - 中国'!C38="", "", '1) 日本 - 中国'!C38)</f>
        <v/>
      </c>
      <c r="I38" s="211" t="s">
        <v>78</v>
      </c>
      <c r="J38" s="212" t="str">
        <f>IF('1) 日本 - 中国'!E38="", "", '1) 日本 - 中国'!E38)</f>
        <v/>
      </c>
      <c r="K38" s="188" t="s">
        <v>87</v>
      </c>
      <c r="L38" s="213"/>
      <c r="M38" s="189" t="str">
        <f>IF('1) 日本 - 中国'!H38="", "", '1) 日本 - 中国'!H38)</f>
        <v/>
      </c>
      <c r="N38" s="214"/>
      <c r="O38" s="215"/>
      <c r="P38" s="189"/>
      <c r="Q38" s="189" t="str">
        <f>IF('1) 日本 - 中国'!L38="", "", '1) 日本 - 中国'!L38)</f>
        <v/>
      </c>
      <c r="R38" s="216" t="str">
        <f>IF('1) 日本 - 中国'!M38="", "", '1) 日本 - 中国'!M38)</f>
        <v/>
      </c>
      <c r="S38" s="189" t="str">
        <f>IF('1) 日本 - 中国'!N38="", "", '1) 日本 - 中国'!N38)</f>
        <v/>
      </c>
      <c r="T38" s="216" t="str">
        <f>IF('1) 日本 - 中国'!O38="", "", '1) 日本 - 中国'!O38)</f>
        <v/>
      </c>
      <c r="U38" s="189" t="str">
        <f>IF('1) 日本 - 中国'!P38="", "", '1) 日本 - 中国'!P38)</f>
        <v/>
      </c>
      <c r="V38" s="189"/>
      <c r="W38" s="189"/>
      <c r="X38" s="189"/>
      <c r="Y38" s="189"/>
      <c r="Z38" s="189" t="str">
        <f>IF('1) 日本 - 中国'!U38="", "", '1) 日本 - 中国'!U38)</f>
        <v/>
      </c>
      <c r="AA38" s="223"/>
      <c r="AB38" s="213" t="str">
        <f t="shared" si="8"/>
        <v/>
      </c>
      <c r="AC38" s="213"/>
      <c r="AD38" s="213"/>
      <c r="AE38" s="189" t="str">
        <f t="shared" si="9"/>
        <v/>
      </c>
    </row>
    <row r="39" spans="1:31" ht="15" customHeight="1">
      <c r="F39" s="31" t="s">
        <v>67</v>
      </c>
      <c r="G39" s="115"/>
      <c r="H39" s="116"/>
      <c r="I39" s="116"/>
      <c r="J39" s="116"/>
      <c r="K39" s="116"/>
      <c r="L39" s="68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9"/>
      <c r="G40" s="99"/>
      <c r="H40" s="99"/>
      <c r="I40" s="99"/>
      <c r="J40" s="99"/>
      <c r="K40" s="99"/>
      <c r="L40" s="109"/>
      <c r="M40" s="99"/>
      <c r="N40" s="99"/>
      <c r="O40" s="99"/>
      <c r="P40" s="99"/>
      <c r="Q40" s="109"/>
      <c r="R40" s="109"/>
      <c r="S40" s="109"/>
      <c r="T40" s="109"/>
      <c r="U40" s="99"/>
      <c r="V40" s="99"/>
      <c r="W40" s="99"/>
      <c r="X40" s="99"/>
      <c r="Y40" s="109"/>
      <c r="Z40" s="109"/>
      <c r="AA40" s="109"/>
    </row>
    <row r="41" spans="1:31" s="31" customFormat="1" ht="15" customHeight="1">
      <c r="F41" s="99"/>
      <c r="G41" s="99"/>
      <c r="H41" s="99"/>
      <c r="I41" s="99"/>
      <c r="J41" s="99"/>
      <c r="K41" s="99"/>
      <c r="L41" s="109"/>
      <c r="M41" s="99"/>
      <c r="N41" s="99"/>
      <c r="O41" s="99"/>
      <c r="P41" s="99"/>
      <c r="Q41" s="109"/>
      <c r="R41" s="109"/>
      <c r="S41" s="109"/>
      <c r="T41" s="109"/>
      <c r="U41" s="99"/>
      <c r="V41" s="99"/>
      <c r="W41" s="99"/>
      <c r="X41" s="99"/>
      <c r="Y41" s="109"/>
      <c r="Z41" s="109"/>
      <c r="AA41" s="109"/>
    </row>
    <row r="42" spans="1:31" s="31" customFormat="1" ht="15" customHeight="1">
      <c r="L42" s="38"/>
      <c r="M42" s="99"/>
      <c r="N42" s="99"/>
      <c r="O42" s="99"/>
      <c r="P42" s="99"/>
      <c r="Q42" s="38"/>
      <c r="R42" s="109"/>
      <c r="S42" s="109"/>
      <c r="T42" s="109"/>
      <c r="U42" s="99"/>
      <c r="V42" s="99"/>
      <c r="W42" s="99"/>
      <c r="X42" s="99"/>
      <c r="Y42" s="109"/>
      <c r="Z42" s="109"/>
      <c r="AA42" s="38"/>
    </row>
    <row r="43" spans="1:31" s="31" customFormat="1" ht="15" customHeight="1"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</row>
    <row r="44" spans="1:31" s="31" customFormat="1" ht="15" customHeight="1"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</row>
    <row r="45" spans="1:31" s="99" customFormat="1" ht="15" customHeight="1">
      <c r="F45" s="118"/>
      <c r="G45" s="119"/>
      <c r="H45" s="120"/>
      <c r="I45" s="120"/>
      <c r="J45" s="120"/>
      <c r="K45" s="12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9" customFormat="1" ht="15" customHeight="1">
      <c r="F46" s="118"/>
      <c r="G46" s="119"/>
      <c r="H46" s="120"/>
      <c r="I46" s="120"/>
      <c r="J46" s="120"/>
      <c r="K46" s="12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9" customFormat="1" ht="15" customHeight="1">
      <c r="F47" s="118"/>
      <c r="G47" s="119"/>
      <c r="H47" s="120"/>
      <c r="I47" s="120"/>
      <c r="J47" s="120"/>
      <c r="K47" s="12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8"/>
      <c r="G48" s="119"/>
      <c r="H48" s="120"/>
      <c r="I48" s="120"/>
      <c r="J48" s="120"/>
      <c r="K48" s="12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8"/>
      <c r="G49" s="119"/>
      <c r="H49" s="120"/>
      <c r="I49" s="120"/>
      <c r="J49" s="120"/>
      <c r="K49" s="12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8"/>
      <c r="G50" s="119"/>
      <c r="H50" s="120"/>
      <c r="I50" s="120"/>
      <c r="J50" s="120"/>
      <c r="K50" s="12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9" customFormat="1" ht="15" customHeight="1">
      <c r="F51" s="118"/>
      <c r="G51" s="119"/>
      <c r="H51" s="120"/>
      <c r="I51" s="120"/>
      <c r="J51" s="120"/>
      <c r="K51" s="12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9" customFormat="1" ht="15" customHeight="1">
      <c r="F52" s="118"/>
      <c r="G52" s="119"/>
      <c r="H52" s="120"/>
      <c r="I52" s="120"/>
      <c r="J52" s="120"/>
      <c r="K52" s="12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9" customFormat="1" ht="15" customHeight="1">
      <c r="F53" s="118"/>
      <c r="G53" s="119"/>
      <c r="H53" s="120"/>
      <c r="I53" s="120"/>
      <c r="J53" s="120"/>
      <c r="K53" s="12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9" customFormat="1" ht="15" customHeight="1">
      <c r="F54" s="118"/>
      <c r="G54" s="119"/>
      <c r="H54" s="120"/>
      <c r="I54" s="120"/>
      <c r="J54" s="120"/>
      <c r="K54" s="120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9" customFormat="1" ht="15" customHeight="1">
      <c r="F55" s="118"/>
      <c r="G55" s="119"/>
      <c r="H55" s="120"/>
      <c r="I55" s="120"/>
      <c r="J55" s="120"/>
      <c r="K55" s="12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9" customFormat="1" ht="15" customHeight="1">
      <c r="F56" s="118"/>
      <c r="G56" s="119"/>
      <c r="H56" s="120"/>
      <c r="I56" s="120"/>
      <c r="J56" s="120"/>
      <c r="K56" s="12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9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9"/>
      <c r="I65" s="99"/>
      <c r="J65" s="99"/>
      <c r="K65" s="99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6"/>
      <c r="B69" s="96"/>
      <c r="C69" s="96"/>
      <c r="D69" s="96"/>
      <c r="E69" s="121"/>
      <c r="F69" s="96"/>
      <c r="G69" s="96"/>
      <c r="H69" s="122"/>
      <c r="I69" s="122"/>
      <c r="J69" s="122"/>
      <c r="K69" s="122"/>
      <c r="L69" s="122"/>
      <c r="M69" s="122"/>
      <c r="N69" s="121"/>
      <c r="O69" s="23"/>
      <c r="P69" s="121"/>
      <c r="Q69" s="122"/>
      <c r="R69" s="96"/>
      <c r="S69" s="23"/>
      <c r="T69" s="96"/>
      <c r="U69" s="96"/>
      <c r="V69" s="23"/>
      <c r="W69" s="23"/>
      <c r="X69" s="23"/>
      <c r="Y69" s="23"/>
      <c r="Z69" s="23"/>
      <c r="AA69" s="23"/>
      <c r="AB69" s="96"/>
      <c r="AC69" s="96"/>
    </row>
    <row r="70" spans="1:29" ht="15.75" customHeight="1">
      <c r="A70" s="96"/>
      <c r="B70" s="96"/>
      <c r="C70" s="96"/>
      <c r="D70" s="96"/>
      <c r="E70" s="121"/>
      <c r="F70" s="96"/>
      <c r="G70" s="96"/>
      <c r="H70" s="122"/>
      <c r="I70" s="122"/>
      <c r="J70" s="122"/>
      <c r="K70" s="122"/>
      <c r="L70" s="122"/>
      <c r="M70" s="122"/>
      <c r="N70" s="121"/>
      <c r="O70" s="23"/>
      <c r="P70" s="121"/>
      <c r="Q70" s="122"/>
      <c r="R70" s="96"/>
      <c r="S70" s="23"/>
      <c r="T70" s="96"/>
      <c r="U70" s="96"/>
      <c r="V70" s="23"/>
      <c r="W70" s="23"/>
      <c r="X70" s="23"/>
      <c r="Y70" s="23"/>
      <c r="Z70" s="23"/>
      <c r="AA70" s="23"/>
      <c r="AB70" s="96"/>
      <c r="AC70" s="96"/>
    </row>
    <row r="71" spans="1:29" ht="15.75" customHeight="1">
      <c r="E71" s="22"/>
      <c r="F71" s="123"/>
      <c r="G71" s="123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6"/>
      <c r="G73" s="96"/>
      <c r="H73" s="96"/>
      <c r="I73" s="96"/>
      <c r="J73" s="96"/>
      <c r="K73" s="96"/>
      <c r="L73" s="96"/>
      <c r="M73" s="96"/>
      <c r="N73" s="23"/>
      <c r="O73" s="23"/>
      <c r="P73" s="23"/>
      <c r="Q73" s="96"/>
      <c r="R73" s="96"/>
      <c r="S73" s="23"/>
      <c r="T73" s="96"/>
      <c r="U73" s="96"/>
      <c r="V73" s="23"/>
      <c r="W73" s="23"/>
      <c r="X73" s="23"/>
      <c r="Y73" s="23"/>
      <c r="Z73" s="23"/>
      <c r="AA73" s="23"/>
    </row>
    <row r="74" spans="1:29" ht="15.75" customHeight="1">
      <c r="E74" s="23"/>
      <c r="F74" s="96"/>
      <c r="G74" s="96"/>
      <c r="H74" s="96"/>
      <c r="I74" s="96"/>
      <c r="J74" s="96"/>
      <c r="K74" s="96"/>
      <c r="L74" s="96"/>
      <c r="M74" s="96"/>
      <c r="N74" s="23"/>
      <c r="O74" s="23"/>
      <c r="P74" s="23"/>
      <c r="Q74" s="96"/>
      <c r="R74" s="96"/>
      <c r="S74" s="23"/>
      <c r="T74" s="96"/>
      <c r="U74" s="96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DEB0-D17F-40EE-BC02-4A70684FAF41}">
  <sheetPr>
    <pageSetUpPr fitToPage="1"/>
  </sheetPr>
  <dimension ref="A1:AA74"/>
  <sheetViews>
    <sheetView view="pageBreakPreview" zoomScale="70" zoomScaleNormal="70" zoomScaleSheetLayoutView="70" workbookViewId="0">
      <selection activeCell="B1" sqref="B1"/>
    </sheetView>
  </sheetViews>
  <sheetFormatPr defaultColWidth="7.6328125" defaultRowHeight="15.75" customHeight="1" outlineLevelRow="1" outlineLevelCol="1"/>
  <cols>
    <col min="1" max="2" width="15.6328125" style="21" customWidth="1"/>
    <col min="3" max="3" width="4.90625" style="21" customWidth="1"/>
    <col min="4" max="4" width="9.08984375" style="21" customWidth="1"/>
    <col min="5" max="5" width="20.6328125" style="21" customWidth="1"/>
    <col min="6" max="6" width="6.90625" style="21" customWidth="1"/>
    <col min="7" max="7" width="4.08984375" style="21" customWidth="1"/>
    <col min="8" max="8" width="6.90625" style="21" customWidth="1"/>
    <col min="9" max="9" width="4.08984375" style="21" customWidth="1"/>
    <col min="10" max="12" width="15.6328125" style="21" customWidth="1"/>
    <col min="13" max="13" width="4.90625" style="21" customWidth="1"/>
    <col min="14" max="14" width="15.6328125" style="21" hidden="1" customWidth="1" outlineLevel="1"/>
    <col min="15" max="15" width="15.6328125" style="21" customWidth="1" collapsed="1"/>
    <col min="16" max="16" width="15.6328125" style="21" customWidth="1"/>
    <col min="17" max="19" width="15.6328125" style="21" hidden="1" customWidth="1" outlineLevel="1"/>
    <col min="20" max="21" width="15.90625" style="21" hidden="1" customWidth="1" outlineLevel="1"/>
    <col min="22" max="22" width="4.453125" style="21" hidden="1" customWidth="1" outlineLevel="1"/>
    <col min="23" max="25" width="15.6328125" style="21" hidden="1" customWidth="1" outlineLevel="1"/>
    <col min="26" max="26" width="13.90625" style="21" customWidth="1" collapsed="1"/>
    <col min="27" max="39" width="13.90625" style="21" customWidth="1"/>
    <col min="40" max="16384" width="7.6328125" style="21"/>
  </cols>
  <sheetData>
    <row r="1" spans="1:27" ht="15.75" customHeight="1">
      <c r="A1" s="30"/>
      <c r="B1" s="84"/>
      <c r="C1" s="84"/>
      <c r="K1" s="30"/>
      <c r="L1" s="84"/>
      <c r="M1" s="84"/>
      <c r="N1" s="84"/>
      <c r="O1" s="84"/>
      <c r="P1" s="84"/>
      <c r="Q1" s="84"/>
      <c r="R1" s="85"/>
      <c r="S1" s="85"/>
      <c r="T1" s="85"/>
      <c r="U1" s="85"/>
      <c r="V1" s="85"/>
    </row>
    <row r="2" spans="1:27" ht="15.75" customHeight="1">
      <c r="C2" s="316" t="s">
        <v>102</v>
      </c>
      <c r="D2" s="332"/>
      <c r="E2" s="332"/>
      <c r="F2" s="332"/>
      <c r="G2" s="28"/>
      <c r="H2" s="28"/>
      <c r="I2" s="28"/>
      <c r="J2" s="316" t="str">
        <f>'1) 日本 - 中国'!M2</f>
        <v>2025年9月スケジュール</v>
      </c>
      <c r="K2" s="332"/>
      <c r="L2" s="332"/>
      <c r="M2" s="332"/>
      <c r="N2" s="84"/>
      <c r="O2" s="84"/>
      <c r="P2" s="225"/>
      <c r="Q2" s="225"/>
      <c r="R2" s="225"/>
      <c r="S2" s="85"/>
      <c r="T2" s="85"/>
      <c r="U2" s="85"/>
      <c r="V2" s="85"/>
    </row>
    <row r="3" spans="1:27" ht="15.75" customHeight="1">
      <c r="C3" s="332"/>
      <c r="D3" s="332"/>
      <c r="E3" s="332"/>
      <c r="F3" s="332"/>
      <c r="G3" s="28"/>
      <c r="H3" s="28"/>
      <c r="I3" s="28"/>
      <c r="J3" s="332"/>
      <c r="K3" s="332"/>
      <c r="L3" s="332"/>
      <c r="M3" s="332"/>
      <c r="N3" s="84"/>
      <c r="O3" s="27" t="s">
        <v>3</v>
      </c>
      <c r="P3" s="162">
        <f>'1) 日本 - 中国'!U3</f>
        <v>45889</v>
      </c>
      <c r="Q3" s="225"/>
      <c r="R3" s="225"/>
      <c r="S3" s="75"/>
    </row>
    <row r="4" spans="1:27" ht="15.75" customHeight="1">
      <c r="C4" s="30" t="s">
        <v>103</v>
      </c>
      <c r="D4" s="226"/>
      <c r="E4" s="226"/>
      <c r="F4" s="226"/>
      <c r="G4" s="26"/>
      <c r="H4" s="26"/>
      <c r="I4" s="26"/>
      <c r="J4" s="75" t="s">
        <v>129</v>
      </c>
      <c r="K4" s="26"/>
      <c r="L4" s="75"/>
      <c r="M4" s="26"/>
      <c r="N4" s="76"/>
      <c r="O4" s="89" t="s">
        <v>5</v>
      </c>
      <c r="P4" s="90" t="str">
        <f>'1) 日本 - 中国'!U4</f>
        <v>No.573</v>
      </c>
      <c r="Q4" s="26"/>
      <c r="R4" s="75"/>
      <c r="S4" s="75"/>
      <c r="AA4" s="25"/>
    </row>
    <row r="5" spans="1:27" ht="15.75" customHeight="1" thickBot="1">
      <c r="A5" s="92"/>
      <c r="B5" s="92"/>
      <c r="C5" s="92"/>
      <c r="D5" s="91"/>
      <c r="E5" s="91"/>
      <c r="F5" s="92"/>
      <c r="G5" s="92"/>
      <c r="H5" s="92"/>
      <c r="I5" s="92"/>
      <c r="J5" s="92"/>
      <c r="K5" s="227" t="s">
        <v>135</v>
      </c>
      <c r="L5" s="92"/>
      <c r="M5" s="227"/>
      <c r="N5" s="92"/>
      <c r="O5" s="92"/>
      <c r="P5" s="92"/>
      <c r="Q5" s="227"/>
      <c r="R5" s="93"/>
      <c r="S5" s="93"/>
      <c r="T5" s="91"/>
      <c r="U5" s="91"/>
      <c r="V5" s="91"/>
      <c r="W5" s="91"/>
      <c r="X5" s="91"/>
      <c r="Y5" s="91"/>
      <c r="AA5" s="25"/>
    </row>
    <row r="6" spans="1:27" ht="15" customHeight="1">
      <c r="A6" s="130" t="s">
        <v>152</v>
      </c>
      <c r="O6" s="95"/>
    </row>
    <row r="7" spans="1:27" ht="15" hidden="1" customHeight="1" outlineLevel="1">
      <c r="A7" s="99"/>
      <c r="B7" s="99"/>
      <c r="C7" s="99"/>
      <c r="D7" s="130"/>
      <c r="E7" s="99"/>
      <c r="F7" s="99"/>
      <c r="G7" s="99"/>
      <c r="H7" s="99"/>
      <c r="I7" s="99"/>
      <c r="J7" s="99"/>
      <c r="K7" s="99"/>
      <c r="L7" s="99"/>
      <c r="M7" s="99"/>
      <c r="N7" s="99"/>
      <c r="O7" s="109"/>
      <c r="P7" s="99"/>
      <c r="Q7" s="99"/>
      <c r="R7" s="99"/>
      <c r="S7" s="99"/>
      <c r="T7" s="99"/>
      <c r="U7" s="99"/>
      <c r="V7" s="99"/>
      <c r="W7" s="99"/>
      <c r="X7" s="99"/>
      <c r="Y7" s="99"/>
    </row>
    <row r="8" spans="1:27" ht="15" hidden="1" customHeight="1" outlineLevel="1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</row>
    <row r="9" spans="1:27" ht="15" hidden="1" customHeight="1" outlineLevel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</row>
    <row r="10" spans="1:27" s="99" customFormat="1" ht="15" hidden="1" customHeight="1" outlineLevel="1">
      <c r="A10" s="57"/>
      <c r="B10" s="57"/>
      <c r="C10" s="57"/>
      <c r="D10" s="229"/>
      <c r="E10" s="230"/>
      <c r="F10" s="98"/>
      <c r="G10" s="71"/>
      <c r="H10" s="98"/>
      <c r="I10" s="71"/>
      <c r="J10" s="57"/>
      <c r="K10" s="57"/>
      <c r="L10" s="57"/>
      <c r="M10" s="57"/>
      <c r="N10" s="57"/>
      <c r="O10" s="231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7" s="130" customFormat="1" ht="15" hidden="1" customHeight="1" outlineLevel="1">
      <c r="A11" s="57"/>
      <c r="B11" s="57"/>
      <c r="C11" s="57"/>
      <c r="D11" s="229"/>
      <c r="E11" s="230"/>
      <c r="F11" s="98"/>
      <c r="G11" s="71"/>
      <c r="H11" s="98"/>
      <c r="I11" s="71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7" s="99" customFormat="1" ht="15" hidden="1" customHeight="1" outlineLevel="1">
      <c r="A12" s="57"/>
      <c r="B12" s="57"/>
      <c r="C12" s="57"/>
      <c r="D12" s="229"/>
      <c r="E12" s="230"/>
      <c r="F12" s="98"/>
      <c r="G12" s="71"/>
      <c r="H12" s="98"/>
      <c r="I12" s="7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7" s="99" customFormat="1" ht="15" hidden="1" customHeight="1" outlineLevel="1">
      <c r="A13" s="57"/>
      <c r="B13" s="57"/>
      <c r="C13" s="57"/>
      <c r="D13" s="229"/>
      <c r="E13" s="230"/>
      <c r="F13" s="98"/>
      <c r="G13" s="71"/>
      <c r="H13" s="98"/>
      <c r="I13" s="71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7" s="99" customFormat="1" ht="15" hidden="1" customHeight="1" outlineLevel="1">
      <c r="A14" s="57"/>
      <c r="B14" s="57"/>
      <c r="C14" s="57"/>
      <c r="D14" s="229"/>
      <c r="E14" s="230"/>
      <c r="F14" s="98"/>
      <c r="G14" s="71"/>
      <c r="H14" s="98"/>
      <c r="I14" s="71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7" s="99" customFormat="1" ht="15" hidden="1" customHeight="1" outlineLevel="1">
      <c r="A15" s="57"/>
      <c r="B15" s="57"/>
      <c r="C15" s="57"/>
      <c r="D15" s="229"/>
      <c r="E15" s="230"/>
      <c r="F15" s="98"/>
      <c r="G15" s="71"/>
      <c r="H15" s="98"/>
      <c r="I15" s="71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7" s="99" customFormat="1" ht="15" hidden="1" customHeight="1" outlineLevel="1">
      <c r="A16" s="57"/>
      <c r="B16" s="57"/>
      <c r="C16" s="57"/>
      <c r="D16" s="229"/>
      <c r="E16" s="230"/>
      <c r="F16" s="98"/>
      <c r="G16" s="71"/>
      <c r="H16" s="98"/>
      <c r="I16" s="71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s="31" customFormat="1" ht="15" hidden="1" customHeight="1" outlineLevel="1">
      <c r="A17" s="57"/>
      <c r="B17" s="57"/>
      <c r="C17" s="231"/>
      <c r="D17" s="229"/>
      <c r="E17" s="230"/>
      <c r="F17" s="98"/>
      <c r="G17" s="71"/>
      <c r="H17" s="98"/>
      <c r="I17" s="71"/>
      <c r="J17" s="57"/>
      <c r="K17" s="57"/>
      <c r="L17" s="57"/>
      <c r="M17" s="231"/>
      <c r="N17" s="57"/>
      <c r="O17" s="57"/>
      <c r="P17" s="57"/>
      <c r="Q17" s="57"/>
      <c r="R17" s="231"/>
      <c r="S17" s="57"/>
      <c r="T17" s="57"/>
      <c r="U17" s="57"/>
      <c r="V17" s="57"/>
      <c r="W17" s="57"/>
      <c r="X17" s="232"/>
      <c r="Y17" s="57"/>
    </row>
    <row r="18" spans="1:25" s="31" customFormat="1" ht="15" hidden="1" customHeight="1" outlineLevel="1">
      <c r="A18" s="57"/>
      <c r="B18" s="57"/>
      <c r="C18" s="57"/>
      <c r="D18" s="229"/>
      <c r="E18" s="230"/>
      <c r="F18" s="98"/>
      <c r="G18" s="71"/>
      <c r="H18" s="98"/>
      <c r="I18" s="71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232"/>
      <c r="Y18" s="57"/>
    </row>
    <row r="19" spans="1:25" s="31" customFormat="1" ht="15" hidden="1" customHeight="1" outlineLevel="1">
      <c r="A19" s="57"/>
      <c r="B19" s="57"/>
      <c r="C19" s="57"/>
      <c r="D19" s="229"/>
      <c r="E19" s="230"/>
      <c r="F19" s="98"/>
      <c r="G19" s="71"/>
      <c r="H19" s="98"/>
      <c r="I19" s="71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232"/>
      <c r="Y19" s="57"/>
    </row>
    <row r="20" spans="1:25" s="31" customFormat="1" ht="15" hidden="1" customHeight="1" outlineLevel="1">
      <c r="A20" s="57"/>
      <c r="B20" s="57"/>
      <c r="C20" s="57"/>
      <c r="D20" s="229"/>
      <c r="E20" s="230"/>
      <c r="F20" s="98"/>
      <c r="G20" s="71"/>
      <c r="H20" s="98"/>
      <c r="I20" s="71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232"/>
      <c r="Y20" s="57"/>
    </row>
    <row r="21" spans="1:25" s="31" customFormat="1" ht="15" hidden="1" customHeight="1" outlineLevel="1">
      <c r="A21" s="57"/>
      <c r="B21" s="57"/>
      <c r="C21" s="57"/>
      <c r="D21" s="229"/>
      <c r="E21" s="230"/>
      <c r="F21" s="98"/>
      <c r="G21" s="71"/>
      <c r="H21" s="98"/>
      <c r="I21" s="71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232"/>
      <c r="Y21" s="57"/>
    </row>
    <row r="22" spans="1:25" ht="15" hidden="1" customHeight="1" outlineLevel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1:25" ht="15" hidden="1" customHeight="1" outlineLevel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</row>
    <row r="24" spans="1:25" ht="15" hidden="1" customHeight="1" outlineLevel="1">
      <c r="A24" s="99"/>
      <c r="B24" s="99"/>
      <c r="C24" s="99"/>
      <c r="D24" s="130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1:25" ht="15" hidden="1" customHeight="1" outlineLevel="1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</row>
    <row r="26" spans="1:25" ht="15" hidden="1" customHeight="1" outlineLevel="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</row>
    <row r="27" spans="1:25" s="99" customFormat="1" ht="15" hidden="1" customHeight="1" outlineLevel="1">
      <c r="A27" s="57"/>
      <c r="B27" s="57"/>
      <c r="C27" s="57"/>
      <c r="D27" s="229"/>
      <c r="E27" s="230"/>
      <c r="F27" s="98"/>
      <c r="G27" s="71"/>
      <c r="H27" s="98"/>
      <c r="I27" s="71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s="99" customFormat="1" ht="15" hidden="1" customHeight="1" outlineLevel="1">
      <c r="A28" s="57"/>
      <c r="B28" s="57"/>
      <c r="C28" s="57"/>
      <c r="D28" s="229"/>
      <c r="E28" s="230"/>
      <c r="F28" s="98"/>
      <c r="G28" s="71"/>
      <c r="H28" s="98"/>
      <c r="I28" s="71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5" s="99" customFormat="1" ht="15" hidden="1" customHeight="1" outlineLevel="1">
      <c r="A29" s="57"/>
      <c r="B29" s="57"/>
      <c r="C29" s="57"/>
      <c r="D29" s="229"/>
      <c r="E29" s="230"/>
      <c r="F29" s="98"/>
      <c r="G29" s="71"/>
      <c r="H29" s="98"/>
      <c r="I29" s="71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s="99" customFormat="1" ht="15" hidden="1" customHeight="1" outlineLevel="1">
      <c r="A30" s="57"/>
      <c r="B30" s="57"/>
      <c r="C30" s="57"/>
      <c r="D30" s="229"/>
      <c r="E30" s="230"/>
      <c r="F30" s="98"/>
      <c r="G30" s="71"/>
      <c r="H30" s="98"/>
      <c r="I30" s="71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s="99" customFormat="1" ht="15" hidden="1" customHeight="1" outlineLevel="1">
      <c r="A31" s="57"/>
      <c r="B31" s="60"/>
      <c r="C31" s="60"/>
      <c r="D31" s="229"/>
      <c r="E31" s="230"/>
      <c r="F31" s="98"/>
      <c r="G31" s="71"/>
      <c r="H31" s="98"/>
      <c r="I31" s="71"/>
      <c r="J31" s="57"/>
      <c r="K31" s="57"/>
      <c r="L31" s="60"/>
      <c r="M31" s="60"/>
      <c r="N31" s="60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s="99" customFormat="1" ht="15" hidden="1" customHeight="1" outlineLevel="1">
      <c r="A32" s="57"/>
      <c r="B32" s="60"/>
      <c r="C32" s="60"/>
      <c r="D32" s="229"/>
      <c r="E32" s="230"/>
      <c r="F32" s="98"/>
      <c r="G32" s="71"/>
      <c r="H32" s="98"/>
      <c r="I32" s="71"/>
      <c r="J32" s="57"/>
      <c r="K32" s="57"/>
      <c r="L32" s="60"/>
      <c r="M32" s="60"/>
      <c r="N32" s="60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s="99" customFormat="1" ht="15" hidden="1" customHeight="1" outlineLevel="1">
      <c r="A33" s="57"/>
      <c r="B33" s="60"/>
      <c r="C33" s="60"/>
      <c r="D33" s="229"/>
      <c r="E33" s="230"/>
      <c r="F33" s="98"/>
      <c r="G33" s="71"/>
      <c r="H33" s="98"/>
      <c r="I33" s="71"/>
      <c r="J33" s="57"/>
      <c r="K33" s="57"/>
      <c r="L33" s="60"/>
      <c r="M33" s="60"/>
      <c r="N33" s="60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s="31" customFormat="1" ht="15" hidden="1" customHeight="1" outlineLevel="1">
      <c r="A34" s="57"/>
      <c r="B34" s="60"/>
      <c r="C34" s="60"/>
      <c r="D34" s="229"/>
      <c r="E34" s="230"/>
      <c r="F34" s="98"/>
      <c r="G34" s="71"/>
      <c r="H34" s="98"/>
      <c r="I34" s="71"/>
      <c r="J34" s="57"/>
      <c r="K34" s="57"/>
      <c r="L34" s="60"/>
      <c r="M34" s="60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s="31" customFormat="1" ht="15" hidden="1" customHeight="1" outlineLevel="1">
      <c r="A35" s="57"/>
      <c r="B35" s="60"/>
      <c r="C35" s="60"/>
      <c r="D35" s="229"/>
      <c r="E35" s="230"/>
      <c r="F35" s="98"/>
      <c r="G35" s="71"/>
      <c r="H35" s="98"/>
      <c r="I35" s="71"/>
      <c r="J35" s="57"/>
      <c r="K35" s="57"/>
      <c r="L35" s="60"/>
      <c r="M35" s="60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s="31" customFormat="1" ht="15" hidden="1" customHeight="1" outlineLevel="1">
      <c r="A36" s="57"/>
      <c r="B36" s="60"/>
      <c r="C36" s="60"/>
      <c r="D36" s="229"/>
      <c r="E36" s="230"/>
      <c r="F36" s="98"/>
      <c r="G36" s="71"/>
      <c r="H36" s="98"/>
      <c r="I36" s="71"/>
      <c r="J36" s="57"/>
      <c r="K36" s="57"/>
      <c r="L36" s="60"/>
      <c r="M36" s="60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s="31" customFormat="1" ht="15" hidden="1" customHeight="1" outlineLevel="1">
      <c r="A37" s="57"/>
      <c r="B37" s="60"/>
      <c r="C37" s="60"/>
      <c r="D37" s="229"/>
      <c r="E37" s="230"/>
      <c r="F37" s="98"/>
      <c r="G37" s="71"/>
      <c r="H37" s="98"/>
      <c r="I37" s="71"/>
      <c r="J37" s="57"/>
      <c r="K37" s="57"/>
      <c r="L37" s="60"/>
      <c r="M37" s="60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s="31" customFormat="1" ht="15" hidden="1" customHeight="1" outlineLevel="1">
      <c r="A38" s="57"/>
      <c r="B38" s="60"/>
      <c r="C38" s="60"/>
      <c r="D38" s="229"/>
      <c r="E38" s="230"/>
      <c r="F38" s="98"/>
      <c r="G38" s="71"/>
      <c r="H38" s="98"/>
      <c r="I38" s="71"/>
      <c r="J38" s="57"/>
      <c r="K38" s="57"/>
      <c r="L38" s="60"/>
      <c r="M38" s="60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ht="15" hidden="1" customHeight="1" outlineLevel="1">
      <c r="A39" s="60"/>
      <c r="B39" s="57"/>
      <c r="C39" s="57"/>
      <c r="D39" s="99"/>
      <c r="E39" s="109"/>
      <c r="F39" s="233"/>
      <c r="G39" s="233"/>
      <c r="H39" s="233"/>
      <c r="I39" s="233"/>
      <c r="J39" s="57"/>
      <c r="K39" s="60"/>
      <c r="L39" s="57"/>
      <c r="M39" s="57"/>
      <c r="N39" s="57"/>
      <c r="O39" s="57"/>
      <c r="P39" s="57"/>
      <c r="Q39" s="60"/>
      <c r="R39" s="57"/>
      <c r="S39" s="99"/>
      <c r="T39" s="99"/>
      <c r="U39" s="99"/>
      <c r="V39" s="99"/>
      <c r="W39" s="99"/>
      <c r="X39" s="99"/>
      <c r="Y39" s="99"/>
    </row>
    <row r="40" spans="1:25" ht="15" hidden="1" customHeight="1" outlineLevel="1">
      <c r="A40" s="31"/>
      <c r="B40" s="31"/>
      <c r="C40" s="31"/>
      <c r="D40" s="99"/>
      <c r="E40" s="99"/>
      <c r="F40" s="99"/>
      <c r="G40" s="99"/>
      <c r="H40" s="99"/>
      <c r="I40" s="99"/>
      <c r="J40" s="38"/>
      <c r="K40" s="31"/>
      <c r="L40" s="31"/>
      <c r="M40" s="31"/>
      <c r="N40" s="31"/>
      <c r="O40" s="38"/>
      <c r="P40" s="38"/>
      <c r="Q40" s="38"/>
      <c r="R40" s="38"/>
      <c r="S40" s="31"/>
      <c r="T40" s="31"/>
      <c r="U40" s="31"/>
      <c r="V40" s="31"/>
      <c r="W40" s="38"/>
      <c r="X40" s="38"/>
      <c r="Y40" s="95" t="s">
        <v>21</v>
      </c>
    </row>
    <row r="41" spans="1:25" ht="15" customHeight="1" collapsed="1">
      <c r="A41" s="130" t="s">
        <v>153</v>
      </c>
      <c r="B41" s="31"/>
      <c r="C41" s="31"/>
      <c r="D41" s="226" t="s">
        <v>124</v>
      </c>
      <c r="E41" s="96"/>
      <c r="J41" s="38"/>
      <c r="K41" s="31"/>
      <c r="L41" s="31"/>
      <c r="M41" s="31"/>
      <c r="N41" s="31"/>
      <c r="O41" s="38"/>
      <c r="P41" s="38"/>
      <c r="Q41" s="38"/>
      <c r="R41" s="38"/>
      <c r="S41" s="31"/>
      <c r="T41" s="31"/>
      <c r="U41" s="31"/>
      <c r="V41" s="31"/>
      <c r="W41" s="38"/>
      <c r="X41" s="38"/>
      <c r="Y41" s="38"/>
    </row>
    <row r="42" spans="1:25" ht="15" customHeight="1">
      <c r="A42" s="46" t="s">
        <v>154</v>
      </c>
      <c r="B42" s="46" t="s">
        <v>25</v>
      </c>
      <c r="C42" s="46"/>
      <c r="D42" s="282" t="s">
        <v>6</v>
      </c>
      <c r="E42" s="287" t="s">
        <v>7</v>
      </c>
      <c r="F42" s="287" t="s">
        <v>8</v>
      </c>
      <c r="G42" s="299"/>
      <c r="H42" s="299"/>
      <c r="I42" s="300"/>
      <c r="J42" s="46" t="s">
        <v>23</v>
      </c>
      <c r="K42" s="46" t="s">
        <v>24</v>
      </c>
      <c r="L42" s="46" t="s">
        <v>25</v>
      </c>
      <c r="M42" s="46"/>
      <c r="N42" s="46"/>
      <c r="O42" s="46" t="s">
        <v>26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15" customHeight="1">
      <c r="A43" s="32" t="s">
        <v>58</v>
      </c>
      <c r="B43" s="32" t="s">
        <v>155</v>
      </c>
      <c r="C43" s="32"/>
      <c r="D43" s="282"/>
      <c r="E43" s="288"/>
      <c r="F43" s="288" t="s">
        <v>80</v>
      </c>
      <c r="G43" s="303"/>
      <c r="H43" s="301" t="s">
        <v>81</v>
      </c>
      <c r="I43" s="302"/>
      <c r="J43" s="32" t="s">
        <v>58</v>
      </c>
      <c r="K43" s="32" t="s">
        <v>15</v>
      </c>
      <c r="L43" s="32" t="s">
        <v>17</v>
      </c>
      <c r="M43" s="32"/>
      <c r="N43" s="32"/>
      <c r="O43" s="32" t="s">
        <v>27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s="31" customFormat="1" ht="15" customHeight="1">
      <c r="A44" s="175">
        <f>IF(B44="","",B44-13)</f>
        <v>45874</v>
      </c>
      <c r="B44" s="175">
        <f>IF(L44="","",L44-5)</f>
        <v>45887</v>
      </c>
      <c r="C44" s="175"/>
      <c r="D44" s="77">
        <f>IF('1) 日本 - 中国'!A44="","",'1) 日本 - 中国'!A44)</f>
        <v>35</v>
      </c>
      <c r="E44" s="170" t="str">
        <f>IF('1) 日本 - 中国'!B44="","", '1) 日本 - 中国'!B44)</f>
        <v>RESOLUTION</v>
      </c>
      <c r="F44" s="197">
        <f>IF('1) 日本 - 中国'!C44="","", '1) 日本 - 中国'!C44)</f>
        <v>2517</v>
      </c>
      <c r="G44" s="243" t="str">
        <f>IF('1) 日本 - 中国'!D44="","", '1) 日本 - 中国'!D44)</f>
        <v>E</v>
      </c>
      <c r="H44" s="198">
        <f>IF('1) 日本 - 中国'!E44="","", '1) 日本 - 中国'!E44)</f>
        <v>2517</v>
      </c>
      <c r="I44" s="244" t="str">
        <f>IF('1) 日本 - 中国'!F44="","", '1) 日本 - 中国'!F44)</f>
        <v>W</v>
      </c>
      <c r="J44" s="175">
        <f>IF('1) 日本 - 中国'!G44="","", '1) 日本 - 中国'!G44)</f>
        <v>45888</v>
      </c>
      <c r="K44" s="175">
        <f>IF('1) 日本 - 中国'!H44="","", '1) 日本 - 中国'!H44)</f>
        <v>45890</v>
      </c>
      <c r="L44" s="175">
        <f>IF('1) 日本 - 中国'!I44="","", '1) 日本 - 中国'!I44)</f>
        <v>45892</v>
      </c>
      <c r="M44" s="175">
        <f>IF('1) 日本 - 中国'!J44="","", '1) 日本 - 中国'!J44)</f>
        <v>45892</v>
      </c>
      <c r="N44" s="175" t="str">
        <f>IF('1) 日本 - 中国'!K44="","", '1) 日本 - 中国'!K44)</f>
        <v/>
      </c>
      <c r="O44" s="175">
        <f>IF('1) 日本 - 中国'!L44="","", '1) 日本 - 中国'!L44)</f>
        <v>45893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5"/>
    </row>
    <row r="45" spans="1:25" s="31" customFormat="1" ht="15" customHeight="1">
      <c r="A45" s="177">
        <f t="shared" ref="A45:A55" si="0">IF(B45="","",B45-13)</f>
        <v>45881</v>
      </c>
      <c r="B45" s="177">
        <f t="shared" ref="B45:B55" si="1">IF(L45="","",L45-5)</f>
        <v>45894</v>
      </c>
      <c r="C45" s="177"/>
      <c r="D45" s="6">
        <f>IF('1) 日本 - 中国'!A45="","",'1) 日本 - 中国'!A45)</f>
        <v>36</v>
      </c>
      <c r="E45" s="179" t="str">
        <f>IF('1) 日本 - 中国'!B45="","", '1) 日本 - 中国'!B45)</f>
        <v>REFLECTION</v>
      </c>
      <c r="F45" s="171">
        <f>IF('1) 日本 - 中国'!C45="","", '1) 日本 - 中国'!C45)</f>
        <v>2526</v>
      </c>
      <c r="G45" s="245" t="str">
        <f>IF('1) 日本 - 中国'!D45="","", '1) 日本 - 中国'!D45)</f>
        <v>E</v>
      </c>
      <c r="H45" s="173">
        <f>IF('1) 日本 - 中国'!E45="","", '1) 日本 - 中国'!E45)</f>
        <v>2526</v>
      </c>
      <c r="I45" s="246" t="str">
        <f>IF('1) 日本 - 中国'!F45="","", '1) 日本 - 中国'!F45)</f>
        <v>W</v>
      </c>
      <c r="J45" s="177">
        <f>IF('1) 日本 - 中国'!G45="","", '1) 日本 - 中国'!G45)</f>
        <v>45895</v>
      </c>
      <c r="K45" s="177">
        <f>IF('1) 日本 - 中国'!H45="","", '1) 日本 - 中国'!H45)</f>
        <v>45897</v>
      </c>
      <c r="L45" s="177">
        <f>IF('1) 日本 - 中国'!I45="","", '1) 日本 - 中国'!I45)</f>
        <v>45899</v>
      </c>
      <c r="M45" s="177">
        <f>IF('1) 日本 - 中国'!J45="","", '1) 日本 - 中国'!J45)</f>
        <v>45899</v>
      </c>
      <c r="N45" s="177" t="str">
        <f>IF('1) 日本 - 中国'!K45="","", '1) 日本 - 中国'!K45)</f>
        <v/>
      </c>
      <c r="O45" s="177">
        <f>IF('1) 日本 - 中国'!L45="","", '1) 日本 - 中国'!L45)</f>
        <v>45900</v>
      </c>
      <c r="P45" s="177"/>
      <c r="Q45" s="234"/>
      <c r="R45" s="234"/>
      <c r="S45" s="234"/>
      <c r="T45" s="234"/>
      <c r="U45" s="234"/>
      <c r="V45" s="234"/>
      <c r="W45" s="234"/>
      <c r="X45" s="234"/>
      <c r="Y45" s="234"/>
    </row>
    <row r="46" spans="1:25" s="31" customFormat="1" ht="15" customHeight="1">
      <c r="A46" s="177">
        <f t="shared" si="0"/>
        <v>45888</v>
      </c>
      <c r="B46" s="177">
        <f t="shared" si="1"/>
        <v>45901</v>
      </c>
      <c r="C46" s="177"/>
      <c r="D46" s="6">
        <f>IF('1) 日本 - 中国'!A46="","",'1) 日本 - 中国'!A46)</f>
        <v>37</v>
      </c>
      <c r="E46" s="179" t="str">
        <f>IF('1) 日本 - 中国'!B46="","", '1) 日本 - 中国'!B46)</f>
        <v>RESOLUTION</v>
      </c>
      <c r="F46" s="171">
        <f>IF('1) 日本 - 中国'!C46="","", '1) 日本 - 中国'!C46)</f>
        <v>2518</v>
      </c>
      <c r="G46" s="245" t="str">
        <f>IF('1) 日本 - 中国'!D46="","", '1) 日本 - 中国'!D46)</f>
        <v>E</v>
      </c>
      <c r="H46" s="173">
        <f>IF('1) 日本 - 中国'!E46="","", '1) 日本 - 中国'!E46)</f>
        <v>2518</v>
      </c>
      <c r="I46" s="246" t="str">
        <f>IF('1) 日本 - 中国'!F46="","", '1) 日本 - 中国'!F46)</f>
        <v>W</v>
      </c>
      <c r="J46" s="177">
        <f>IF('1) 日本 - 中国'!G46="","", '1) 日本 - 中国'!G46)</f>
        <v>45902</v>
      </c>
      <c r="K46" s="177">
        <f>IF('1) 日本 - 中国'!H46="","", '1) 日本 - 中国'!H46)</f>
        <v>45904</v>
      </c>
      <c r="L46" s="177">
        <f>IF('1) 日本 - 中国'!I46="","", '1) 日本 - 中国'!I46)</f>
        <v>45906</v>
      </c>
      <c r="M46" s="177">
        <f>IF('1) 日本 - 中国'!J46="","", '1) 日本 - 中国'!J46)</f>
        <v>45906</v>
      </c>
      <c r="N46" s="177" t="str">
        <f>IF('1) 日本 - 中国'!K46="","", '1) 日本 - 中国'!K46)</f>
        <v/>
      </c>
      <c r="O46" s="177">
        <f>IF('1) 日本 - 中国'!L46="","", '1) 日本 - 中国'!L46)</f>
        <v>45907</v>
      </c>
      <c r="P46" s="177"/>
      <c r="Q46" s="177"/>
      <c r="R46" s="177"/>
      <c r="S46" s="177"/>
      <c r="T46" s="177"/>
      <c r="U46" s="177"/>
      <c r="V46" s="177"/>
      <c r="W46" s="177"/>
      <c r="X46" s="177"/>
      <c r="Y46" s="177"/>
    </row>
    <row r="47" spans="1:25" s="31" customFormat="1" ht="15" customHeight="1">
      <c r="A47" s="177">
        <f t="shared" si="0"/>
        <v>45895</v>
      </c>
      <c r="B47" s="177">
        <f t="shared" si="1"/>
        <v>45908</v>
      </c>
      <c r="C47" s="177"/>
      <c r="D47" s="6">
        <f>IF('1) 日本 - 中国'!A47="","",'1) 日本 - 中国'!A47)</f>
        <v>38</v>
      </c>
      <c r="E47" s="179" t="str">
        <f>IF('1) 日本 - 中国'!B47="","", '1) 日本 - 中国'!B47)</f>
        <v>REFLECTION</v>
      </c>
      <c r="F47" s="171">
        <f>IF('1) 日本 - 中国'!C47="","", '1) 日本 - 中国'!C47)</f>
        <v>2527</v>
      </c>
      <c r="G47" s="245" t="str">
        <f>IF('1) 日本 - 中国'!D47="","", '1) 日本 - 中国'!D47)</f>
        <v>E</v>
      </c>
      <c r="H47" s="173">
        <f>IF('1) 日本 - 中国'!E47="","", '1) 日本 - 中国'!E47)</f>
        <v>2527</v>
      </c>
      <c r="I47" s="246" t="str">
        <f>IF('1) 日本 - 中国'!F47="","", '1) 日本 - 中国'!F47)</f>
        <v>W</v>
      </c>
      <c r="J47" s="177">
        <f>IF('1) 日本 - 中国'!G47="","", '1) 日本 - 中国'!G47)</f>
        <v>45909</v>
      </c>
      <c r="K47" s="177">
        <f>IF('1) 日本 - 中国'!H47="","", '1) 日本 - 中国'!H47)</f>
        <v>45911</v>
      </c>
      <c r="L47" s="177">
        <f>IF('1) 日本 - 中国'!I47="","", '1) 日本 - 中国'!I47)</f>
        <v>45913</v>
      </c>
      <c r="M47" s="177" t="str">
        <f>IF('1) 日本 - 中国'!J47="","", '1) 日本 - 中国'!J47)</f>
        <v/>
      </c>
      <c r="N47" s="177" t="str">
        <f>IF('1) 日本 - 中国'!K47="","", '1) 日本 - 中国'!K47)</f>
        <v/>
      </c>
      <c r="O47" s="177">
        <f>IF('1) 日本 - 中国'!L47="","", '1) 日本 - 中国'!L47)</f>
        <v>45914</v>
      </c>
      <c r="P47" s="177"/>
      <c r="Q47" s="234"/>
      <c r="R47" s="234"/>
      <c r="S47" s="234"/>
      <c r="T47" s="234"/>
      <c r="U47" s="234"/>
      <c r="V47" s="234"/>
      <c r="W47" s="234"/>
      <c r="X47" s="234"/>
      <c r="Y47" s="234"/>
    </row>
    <row r="48" spans="1:25" s="31" customFormat="1" ht="15" customHeight="1">
      <c r="A48" s="177">
        <f t="shared" si="0"/>
        <v>45902</v>
      </c>
      <c r="B48" s="177">
        <f t="shared" si="1"/>
        <v>45915</v>
      </c>
      <c r="C48" s="177"/>
      <c r="D48" s="178">
        <f>IF('1) 日本 - 中国'!A48="","",'1) 日本 - 中国'!A48)</f>
        <v>39</v>
      </c>
      <c r="E48" s="179" t="str">
        <f>IF('1) 日本 - 中国'!B48="","", '1) 日本 - 中国'!B48)</f>
        <v>RESOLUTION</v>
      </c>
      <c r="F48" s="171">
        <f>IF('1) 日本 - 中国'!C48="","", '1) 日本 - 中国'!C48)</f>
        <v>2519</v>
      </c>
      <c r="G48" s="245" t="str">
        <f>IF('1) 日本 - 中国'!D48="","", '1) 日本 - 中国'!D48)</f>
        <v>E</v>
      </c>
      <c r="H48" s="173">
        <f>IF('1) 日本 - 中国'!E48="","", '1) 日本 - 中国'!E48)</f>
        <v>2519</v>
      </c>
      <c r="I48" s="246" t="str">
        <f>IF('1) 日本 - 中国'!F48="","", '1) 日本 - 中国'!F48)</f>
        <v>W</v>
      </c>
      <c r="J48" s="177">
        <f>IF('1) 日本 - 中国'!G48="","", '1) 日本 - 中国'!G48)</f>
        <v>45916</v>
      </c>
      <c r="K48" s="177">
        <f>IF('1) 日本 - 中国'!H48="","", '1) 日本 - 中国'!H48)</f>
        <v>45918</v>
      </c>
      <c r="L48" s="177">
        <f>IF('1) 日本 - 中国'!I48="","", '1) 日本 - 中国'!I48)</f>
        <v>45920</v>
      </c>
      <c r="M48" s="177" t="str">
        <f>IF('1) 日本 - 中国'!J48="","", '1) 日本 - 中国'!J48)</f>
        <v/>
      </c>
      <c r="N48" s="177" t="str">
        <f>IF('1) 日本 - 中国'!K48="","", '1) 日本 - 中国'!K48)</f>
        <v/>
      </c>
      <c r="O48" s="177">
        <f>IF('1) 日本 - 中国'!L48="","", '1) 日本 - 中国'!L48)</f>
        <v>45921</v>
      </c>
      <c r="P48" s="177"/>
      <c r="Q48" s="177"/>
      <c r="R48" s="177"/>
      <c r="S48" s="177"/>
      <c r="T48" s="177"/>
      <c r="U48" s="177"/>
      <c r="V48" s="177"/>
      <c r="W48" s="177"/>
      <c r="X48" s="177"/>
      <c r="Y48" s="177"/>
    </row>
    <row r="49" spans="1:25" s="31" customFormat="1" ht="15" customHeight="1">
      <c r="A49" s="177">
        <f t="shared" si="0"/>
        <v>45909</v>
      </c>
      <c r="B49" s="177">
        <f t="shared" si="1"/>
        <v>45922</v>
      </c>
      <c r="C49" s="177"/>
      <c r="D49" s="178">
        <f>IF('1) 日本 - 中国'!A49="","",'1) 日本 - 中国'!A49)</f>
        <v>40</v>
      </c>
      <c r="E49" s="179" t="str">
        <f>IF('1) 日本 - 中国'!B49="","", '1) 日本 - 中国'!B49)</f>
        <v>REFLECTION</v>
      </c>
      <c r="F49" s="171">
        <f>IF('1) 日本 - 中国'!C49="","", '1) 日本 - 中国'!C49)</f>
        <v>2528</v>
      </c>
      <c r="G49" s="245" t="str">
        <f>IF('1) 日本 - 中国'!D49="","", '1) 日本 - 中国'!D49)</f>
        <v>E</v>
      </c>
      <c r="H49" s="173">
        <f>IF('1) 日本 - 中国'!E49="","", '1) 日本 - 中国'!E49)</f>
        <v>2528</v>
      </c>
      <c r="I49" s="246" t="str">
        <f>IF('1) 日本 - 中国'!F49="","", '1) 日本 - 中国'!F49)</f>
        <v>W</v>
      </c>
      <c r="J49" s="177">
        <f>IF('1) 日本 - 中国'!G49="","", '1) 日本 - 中国'!G49)</f>
        <v>45923</v>
      </c>
      <c r="K49" s="177">
        <f>IF('1) 日本 - 中国'!H49="","", '1) 日本 - 中国'!H49)</f>
        <v>45925</v>
      </c>
      <c r="L49" s="177">
        <f>IF('1) 日本 - 中国'!I49="","", '1) 日本 - 中国'!I49)</f>
        <v>45927</v>
      </c>
      <c r="M49" s="177" t="str">
        <f>IF('1) 日本 - 中国'!J49="","", '1) 日本 - 中国'!J49)</f>
        <v/>
      </c>
      <c r="N49" s="177" t="str">
        <f>IF('1) 日本 - 中国'!K49="","", '1) 日本 - 中国'!K49)</f>
        <v/>
      </c>
      <c r="O49" s="177">
        <f>IF('1) 日本 - 中国'!L49="","", '1) 日本 - 中国'!L49)</f>
        <v>45928</v>
      </c>
      <c r="P49" s="177"/>
      <c r="Q49" s="235"/>
      <c r="R49" s="235"/>
      <c r="S49" s="235"/>
      <c r="T49" s="235"/>
      <c r="U49" s="235"/>
      <c r="V49" s="235"/>
      <c r="W49" s="235"/>
      <c r="X49" s="235"/>
      <c r="Y49" s="235"/>
    </row>
    <row r="50" spans="1:25" s="99" customFormat="1" ht="15" customHeight="1">
      <c r="A50" s="134" t="str">
        <f t="shared" si="0"/>
        <v/>
      </c>
      <c r="B50" s="134" t="str">
        <f t="shared" si="1"/>
        <v/>
      </c>
      <c r="C50" s="134"/>
      <c r="D50" s="55">
        <f>IF('1) 日本 - 中国'!A50="","",'1) 日本 - 中国'!A50)</f>
        <v>41</v>
      </c>
      <c r="E50" s="179" t="str">
        <f>IF('1) 日本 - 中国'!B50="","", '1) 日本 - 中国'!B50)</f>
        <v/>
      </c>
      <c r="F50" s="171" t="str">
        <f>IF('1) 日本 - 中国'!C50="","", '1) 日本 - 中国'!C50)</f>
        <v/>
      </c>
      <c r="G50" s="245" t="str">
        <f>IF('1) 日本 - 中国'!D50="","", '1) 日本 - 中国'!D50)</f>
        <v>E</v>
      </c>
      <c r="H50" s="173" t="str">
        <f>IF('1) 日本 - 中国'!E50="","", '1) 日本 - 中国'!E50)</f>
        <v/>
      </c>
      <c r="I50" s="246" t="str">
        <f>IF('1) 日本 - 中国'!F50="","", '1) 日本 - 中国'!F50)</f>
        <v>W</v>
      </c>
      <c r="J50" s="134" t="str">
        <f>IF('1) 日本 - 中国'!G50="","", '1) 日本 - 中国'!G50)</f>
        <v/>
      </c>
      <c r="K50" s="134" t="str">
        <f>IF('1) 日本 - 中国'!H50="","", '1) 日本 - 中国'!H50)</f>
        <v/>
      </c>
      <c r="L50" s="134" t="str">
        <f>IF('1) 日本 - 中国'!I50="","", '1) 日本 - 中国'!I50)</f>
        <v/>
      </c>
      <c r="M50" s="134" t="str">
        <f>IF('1) 日本 - 中国'!J50="","", '1) 日本 - 中国'!J50)</f>
        <v/>
      </c>
      <c r="N50" s="134" t="str">
        <f>IF('1) 日本 - 中国'!K50="","", '1) 日本 - 中国'!K50)</f>
        <v/>
      </c>
      <c r="O50" s="134" t="str">
        <f>IF('1) 日本 - 中国'!L50="","", '1) 日本 - 中国'!L50)</f>
        <v/>
      </c>
      <c r="P50" s="134" t="str">
        <f>IF('[1]1) 日本 - 中国'!M50="","", '[1]1) 日本 - 中国'!M50)</f>
        <v/>
      </c>
      <c r="Q50" s="134" t="str">
        <f>IF('[1]1) 日本 - 中国'!N50="","", '[1]1) 日本 - 中国'!N50)</f>
        <v/>
      </c>
      <c r="R50" s="134" t="str">
        <f>IF('[1]1) 日本 - 中国'!O50="","", '[1]1) 日本 - 中国'!O50)</f>
        <v/>
      </c>
      <c r="S50" s="134" t="str">
        <f>IF('[1]1) 日本 - 中国'!P50="","", '[1]1) 日本 - 中国'!P50)</f>
        <v/>
      </c>
      <c r="T50" s="134" t="str">
        <f>IF('[1]1) 日本 - 中国'!Q50="","", '[1]1) 日本 - 中国'!Q50)</f>
        <v/>
      </c>
      <c r="U50" s="134" t="str">
        <f>IF('[1]1) 日本 - 中国'!R50="","", '[1]1) 日本 - 中国'!R50)</f>
        <v/>
      </c>
      <c r="V50" s="134" t="str">
        <f>IF('[1]1) 日本 - 中国'!S50="","", '[1]1) 日本 - 中国'!S50)</f>
        <v/>
      </c>
      <c r="W50" s="134" t="str">
        <f>IF('[1]1) 日本 - 中国'!T50="","", '[1]1) 日本 - 中国'!T50)</f>
        <v/>
      </c>
      <c r="X50" s="134" t="str">
        <f>IF('[1]1) 日本 - 中国'!U50="","", '[1]1) 日本 - 中国'!U50)</f>
        <v/>
      </c>
      <c r="Y50" s="134" t="str">
        <f>IF('[1]1) 日本 - 中国'!V50="","", '[1]1) 日本 - 中国'!V50)</f>
        <v/>
      </c>
    </row>
    <row r="51" spans="1:25" s="31" customFormat="1" ht="15" customHeight="1">
      <c r="A51" s="134" t="str">
        <f t="shared" si="0"/>
        <v/>
      </c>
      <c r="B51" s="134" t="str">
        <f t="shared" si="1"/>
        <v/>
      </c>
      <c r="C51" s="134"/>
      <c r="D51" s="59">
        <f>IF('1) 日本 - 中国'!A51="","",'1) 日本 - 中国'!A51)</f>
        <v>42</v>
      </c>
      <c r="E51" s="73" t="str">
        <f>IF('1) 日本 - 中国'!B51="","", '1) 日本 - 中国'!B51)</f>
        <v/>
      </c>
      <c r="F51" s="69" t="str">
        <f>IF('1) 日本 - 中国'!C51="","", '1) 日本 - 中国'!C51)</f>
        <v/>
      </c>
      <c r="G51" s="239" t="str">
        <f>IF('1) 日本 - 中国'!D51="","", '1) 日本 - 中国'!D51)</f>
        <v>E</v>
      </c>
      <c r="H51" s="70" t="str">
        <f>IF('1) 日本 - 中国'!E51="","", '1) 日本 - 中国'!E51)</f>
        <v/>
      </c>
      <c r="I51" s="241" t="str">
        <f>IF('1) 日本 - 中国'!F51="","", '1) 日本 - 中国'!F51)</f>
        <v>W</v>
      </c>
      <c r="J51" s="134" t="str">
        <f>IF('1) 日本 - 中国'!G51="","", '1) 日本 - 中国'!G51)</f>
        <v/>
      </c>
      <c r="K51" s="134" t="str">
        <f>IF('1) 日本 - 中国'!H51="","", '1) 日本 - 中国'!H51)</f>
        <v/>
      </c>
      <c r="L51" s="134" t="str">
        <f>IF('1) 日本 - 中国'!I51="","", '1) 日本 - 中国'!I51)</f>
        <v/>
      </c>
      <c r="M51" s="134" t="str">
        <f>IF('1) 日本 - 中国'!J51="","", '1) 日本 - 中国'!J51)</f>
        <v/>
      </c>
      <c r="N51" s="134" t="str">
        <f>IF('1) 日本 - 中国'!K51="","", '1) 日本 - 中国'!K51)</f>
        <v/>
      </c>
      <c r="O51" s="134" t="str">
        <f>IF('1) 日本 - 中国'!L51="","", '1) 日本 - 中国'!L51)</f>
        <v/>
      </c>
      <c r="P51" s="134" t="str">
        <f>IF('[1]1) 日本 - 中国'!M51="","", '[1]1) 日本 - 中国'!M51)</f>
        <v/>
      </c>
      <c r="Q51" s="134" t="str">
        <f>IF('[1]1) 日本 - 中国'!N51="","", '[1]1) 日本 - 中国'!N51)</f>
        <v/>
      </c>
      <c r="R51" s="134" t="str">
        <f>IF('[1]1) 日本 - 中国'!O51="","", '[1]1) 日本 - 中国'!O51)</f>
        <v/>
      </c>
      <c r="S51" s="134" t="str">
        <f>IF('[1]1) 日本 - 中国'!P51="","", '[1]1) 日本 - 中国'!P51)</f>
        <v/>
      </c>
      <c r="T51" s="134" t="str">
        <f>IF('[1]1) 日本 - 中国'!Q51="","", '[1]1) 日本 - 中国'!Q51)</f>
        <v/>
      </c>
      <c r="U51" s="134" t="str">
        <f>IF('[1]1) 日本 - 中国'!R51="","", '[1]1) 日本 - 中国'!R51)</f>
        <v/>
      </c>
      <c r="V51" s="134" t="str">
        <f>IF('[1]1) 日本 - 中国'!S51="","", '[1]1) 日本 - 中国'!S51)</f>
        <v/>
      </c>
      <c r="W51" s="134" t="str">
        <f>IF('[1]1) 日本 - 中国'!T51="","", '[1]1) 日本 - 中国'!T51)</f>
        <v/>
      </c>
      <c r="X51" s="134" t="str">
        <f>IF('[1]1) 日本 - 中国'!U51="","", '[1]1) 日本 - 中国'!U51)</f>
        <v/>
      </c>
      <c r="Y51" s="134" t="str">
        <f>IF('[1]1) 日本 - 中国'!V51="","", '[1]1) 日本 - 中国'!V51)</f>
        <v/>
      </c>
    </row>
    <row r="52" spans="1:25" s="31" customFormat="1" ht="15" customHeight="1">
      <c r="A52" s="134" t="str">
        <f t="shared" si="0"/>
        <v/>
      </c>
      <c r="B52" s="134" t="str">
        <f t="shared" si="1"/>
        <v/>
      </c>
      <c r="C52" s="134"/>
      <c r="D52" s="59">
        <f>IF('1) 日本 - 中国'!A52="","",'1) 日本 - 中国'!A52)</f>
        <v>43</v>
      </c>
      <c r="E52" s="73" t="str">
        <f>IF('1) 日本 - 中国'!B52="","", '1) 日本 - 中国'!B52)</f>
        <v/>
      </c>
      <c r="F52" s="69" t="str">
        <f>IF('1) 日本 - 中国'!C52="","", '1) 日本 - 中国'!C52)</f>
        <v/>
      </c>
      <c r="G52" s="239" t="str">
        <f>IF('1) 日本 - 中国'!D52="","", '1) 日本 - 中国'!D52)</f>
        <v>E</v>
      </c>
      <c r="H52" s="70" t="str">
        <f>IF('1) 日本 - 中国'!E52="","", '1) 日本 - 中国'!E52)</f>
        <v/>
      </c>
      <c r="I52" s="241" t="str">
        <f>IF('1) 日本 - 中国'!F52="","", '1) 日本 - 中国'!F52)</f>
        <v>W</v>
      </c>
      <c r="J52" s="134" t="str">
        <f>IF('1) 日本 - 中国'!G52="","", '1) 日本 - 中国'!G52)</f>
        <v/>
      </c>
      <c r="K52" s="134" t="str">
        <f>IF('1) 日本 - 中国'!H52="","", '1) 日本 - 中国'!H52)</f>
        <v/>
      </c>
      <c r="L52" s="134" t="str">
        <f>IF('1) 日本 - 中国'!I52="","", '1) 日本 - 中国'!I52)</f>
        <v/>
      </c>
      <c r="M52" s="134" t="str">
        <f>IF('1) 日本 - 中国'!J52="","", '1) 日本 - 中国'!J52)</f>
        <v/>
      </c>
      <c r="N52" s="134" t="str">
        <f>IF('1) 日本 - 中国'!K52="","", '1) 日本 - 中国'!K52)</f>
        <v/>
      </c>
      <c r="O52" s="134" t="str">
        <f>IF('1) 日本 - 中国'!L52="","", '1) 日本 - 中国'!L52)</f>
        <v/>
      </c>
      <c r="P52" s="134" t="str">
        <f>IF('[1]1) 日本 - 中国'!M52="","", '[1]1) 日本 - 中国'!M52)</f>
        <v/>
      </c>
      <c r="Q52" s="134" t="str">
        <f>IF('[1]1) 日本 - 中国'!N52="","", '[1]1) 日本 - 中国'!N52)</f>
        <v/>
      </c>
      <c r="R52" s="134" t="str">
        <f>IF('[1]1) 日本 - 中国'!O52="","", '[1]1) 日本 - 中国'!O52)</f>
        <v/>
      </c>
      <c r="S52" s="134" t="str">
        <f>IF('[1]1) 日本 - 中国'!P52="","", '[1]1) 日本 - 中国'!P52)</f>
        <v/>
      </c>
      <c r="T52" s="134" t="str">
        <f>IF('[1]1) 日本 - 中国'!Q52="","", '[1]1) 日本 - 中国'!Q52)</f>
        <v/>
      </c>
      <c r="U52" s="134" t="str">
        <f>IF('[1]1) 日本 - 中国'!R52="","", '[1]1) 日本 - 中国'!R52)</f>
        <v/>
      </c>
      <c r="V52" s="134" t="str">
        <f>IF('[1]1) 日本 - 中国'!S52="","", '[1]1) 日本 - 中国'!S52)</f>
        <v/>
      </c>
      <c r="W52" s="134" t="str">
        <f>IF('[1]1) 日本 - 中国'!T52="","", '[1]1) 日本 - 中国'!T52)</f>
        <v/>
      </c>
      <c r="X52" s="134" t="str">
        <f>IF('[1]1) 日本 - 中国'!U52="","", '[1]1) 日本 - 中国'!U52)</f>
        <v/>
      </c>
      <c r="Y52" s="134" t="str">
        <f>IF('[1]1) 日本 - 中国'!V52="","", '[1]1) 日本 - 中国'!V52)</f>
        <v/>
      </c>
    </row>
    <row r="53" spans="1:25" s="31" customFormat="1" ht="15" customHeight="1">
      <c r="A53" s="134" t="str">
        <f t="shared" si="0"/>
        <v/>
      </c>
      <c r="B53" s="134" t="str">
        <f t="shared" si="1"/>
        <v/>
      </c>
      <c r="C53" s="134"/>
      <c r="D53" s="59">
        <f>IF('1) 日本 - 中国'!A53="","",'1) 日本 - 中国'!A53)</f>
        <v>44</v>
      </c>
      <c r="E53" s="73" t="str">
        <f>IF('1) 日本 - 中国'!B53="","", '1) 日本 - 中国'!B53)</f>
        <v/>
      </c>
      <c r="F53" s="69" t="str">
        <f>IF('1) 日本 - 中国'!C53="","", '1) 日本 - 中国'!C53)</f>
        <v/>
      </c>
      <c r="G53" s="239" t="str">
        <f>IF('1) 日本 - 中国'!D53="","", '1) 日本 - 中国'!D53)</f>
        <v>E</v>
      </c>
      <c r="H53" s="70" t="str">
        <f>IF('1) 日本 - 中国'!E53="","", '1) 日本 - 中国'!E53)</f>
        <v/>
      </c>
      <c r="I53" s="241" t="str">
        <f>IF('1) 日本 - 中国'!F53="","", '1) 日本 - 中国'!F53)</f>
        <v>W</v>
      </c>
      <c r="J53" s="134" t="str">
        <f>IF('1) 日本 - 中国'!G53="","", '1) 日本 - 中国'!G53)</f>
        <v/>
      </c>
      <c r="K53" s="134" t="str">
        <f>IF('1) 日本 - 中国'!H53="","", '1) 日本 - 中国'!H53)</f>
        <v/>
      </c>
      <c r="L53" s="134" t="str">
        <f>IF('1) 日本 - 中国'!I53="","", '1) 日本 - 中国'!I53)</f>
        <v/>
      </c>
      <c r="M53" s="134" t="str">
        <f>IF('1) 日本 - 中国'!J53="","", '1) 日本 - 中国'!J53)</f>
        <v/>
      </c>
      <c r="N53" s="134" t="str">
        <f>IF('1) 日本 - 中国'!K53="","", '1) 日本 - 中国'!K53)</f>
        <v/>
      </c>
      <c r="O53" s="134" t="str">
        <f>IF('1) 日本 - 中国'!L53="","", '1) 日本 - 中国'!L53)</f>
        <v/>
      </c>
      <c r="P53" s="134" t="str">
        <f>IF('[1]1) 日本 - 中国'!M53="","", '[1]1) 日本 - 中国'!M53)</f>
        <v/>
      </c>
      <c r="Q53" s="134" t="str">
        <f>IF('[1]1) 日本 - 中国'!N53="","", '[1]1) 日本 - 中国'!N53)</f>
        <v/>
      </c>
      <c r="R53" s="134" t="str">
        <f>IF('[1]1) 日本 - 中国'!O53="","", '[1]1) 日本 - 中国'!O53)</f>
        <v/>
      </c>
      <c r="S53" s="134" t="str">
        <f>IF('[1]1) 日本 - 中国'!P53="","", '[1]1) 日本 - 中国'!P53)</f>
        <v/>
      </c>
      <c r="T53" s="134" t="str">
        <f>IF('[1]1) 日本 - 中国'!Q53="","", '[1]1) 日本 - 中国'!Q53)</f>
        <v/>
      </c>
      <c r="U53" s="134" t="str">
        <f>IF('[1]1) 日本 - 中国'!R53="","", '[1]1) 日本 - 中国'!R53)</f>
        <v/>
      </c>
      <c r="V53" s="134" t="str">
        <f>IF('[1]1) 日本 - 中国'!S53="","", '[1]1) 日本 - 中国'!S53)</f>
        <v/>
      </c>
      <c r="W53" s="134" t="str">
        <f>IF('[1]1) 日本 - 中国'!T53="","", '[1]1) 日本 - 中国'!T53)</f>
        <v/>
      </c>
      <c r="X53" s="134" t="str">
        <f>IF('[1]1) 日本 - 中国'!U53="","", '[1]1) 日本 - 中国'!U53)</f>
        <v/>
      </c>
      <c r="Y53" s="134" t="str">
        <f>IF('[1]1) 日本 - 中国'!V53="","", '[1]1) 日本 - 中国'!V53)</f>
        <v/>
      </c>
    </row>
    <row r="54" spans="1:25" s="31" customFormat="1" ht="15" customHeight="1">
      <c r="A54" s="134" t="str">
        <f t="shared" si="0"/>
        <v/>
      </c>
      <c r="B54" s="134" t="str">
        <f t="shared" si="1"/>
        <v/>
      </c>
      <c r="C54" s="134"/>
      <c r="D54" s="59">
        <f>IF('1) 日本 - 中国'!A54="","",'1) 日本 - 中国'!A54)</f>
        <v>45</v>
      </c>
      <c r="E54" s="73" t="str">
        <f>IF('1) 日本 - 中国'!B54="","", '1) 日本 - 中国'!B54)</f>
        <v/>
      </c>
      <c r="F54" s="69" t="str">
        <f>IF('1) 日本 - 中国'!C54="","", '1) 日本 - 中国'!C54)</f>
        <v/>
      </c>
      <c r="G54" s="239" t="str">
        <f>IF('1) 日本 - 中国'!D54="","", '1) 日本 - 中国'!D54)</f>
        <v>E</v>
      </c>
      <c r="H54" s="70" t="str">
        <f>IF('1) 日本 - 中国'!E54="","", '1) 日本 - 中国'!E54)</f>
        <v/>
      </c>
      <c r="I54" s="241" t="str">
        <f>IF('1) 日本 - 中国'!F54="","", '1) 日本 - 中国'!F54)</f>
        <v>W</v>
      </c>
      <c r="J54" s="134" t="str">
        <f>IF('1) 日本 - 中国'!G54="","", '1) 日本 - 中国'!G54)</f>
        <v/>
      </c>
      <c r="K54" s="134" t="str">
        <f>IF('1) 日本 - 中国'!H54="","", '1) 日本 - 中国'!H54)</f>
        <v/>
      </c>
      <c r="L54" s="134" t="str">
        <f>IF('1) 日本 - 中国'!I54="","", '1) 日本 - 中国'!I54)</f>
        <v/>
      </c>
      <c r="M54" s="134" t="str">
        <f>IF('1) 日本 - 中国'!J54="","", '1) 日本 - 中国'!J54)</f>
        <v/>
      </c>
      <c r="N54" s="134" t="str">
        <f>IF('1) 日本 - 中国'!K54="","", '1) 日本 - 中国'!K54)</f>
        <v/>
      </c>
      <c r="O54" s="134" t="str">
        <f>IF('1) 日本 - 中国'!L54="","", '1) 日本 - 中国'!L54)</f>
        <v/>
      </c>
      <c r="P54" s="134" t="str">
        <f>IF('[1]1) 日本 - 中国'!M54="","", '[1]1) 日本 - 中国'!M54)</f>
        <v/>
      </c>
      <c r="Q54" s="134" t="str">
        <f>IF('[1]1) 日本 - 中国'!N54="","", '[1]1) 日本 - 中国'!N54)</f>
        <v/>
      </c>
      <c r="R54" s="134" t="str">
        <f>IF('[1]1) 日本 - 中国'!O54="","", '[1]1) 日本 - 中国'!O54)</f>
        <v/>
      </c>
      <c r="S54" s="134" t="str">
        <f>IF('[1]1) 日本 - 中国'!P54="","", '[1]1) 日本 - 中国'!P54)</f>
        <v/>
      </c>
      <c r="T54" s="134" t="str">
        <f>IF('[1]1) 日本 - 中国'!Q54="","", '[1]1) 日本 - 中国'!Q54)</f>
        <v/>
      </c>
      <c r="U54" s="134" t="str">
        <f>IF('[1]1) 日本 - 中国'!R54="","", '[1]1) 日本 - 中国'!R54)</f>
        <v/>
      </c>
      <c r="V54" s="134" t="str">
        <f>IF('[1]1) 日本 - 中国'!S54="","", '[1]1) 日本 - 中国'!S54)</f>
        <v/>
      </c>
      <c r="W54" s="134" t="str">
        <f>IF('[1]1) 日本 - 中国'!T54="","", '[1]1) 日本 - 中国'!T54)</f>
        <v/>
      </c>
      <c r="X54" s="134" t="str">
        <f>IF('[1]1) 日本 - 中国'!U54="","", '[1]1) 日本 - 中国'!U54)</f>
        <v/>
      </c>
      <c r="Y54" s="134" t="str">
        <f>IF('[1]1) 日本 - 中国'!V54="","", '[1]1) 日本 - 中国'!V54)</f>
        <v/>
      </c>
    </row>
    <row r="55" spans="1:25" s="31" customFormat="1" ht="15" customHeight="1">
      <c r="A55" s="100" t="str">
        <f t="shared" si="0"/>
        <v/>
      </c>
      <c r="B55" s="100" t="str">
        <f t="shared" si="1"/>
        <v/>
      </c>
      <c r="C55" s="100"/>
      <c r="D55" s="106">
        <f>IF('1) 日本 - 中国'!A55="","",'1) 日本 - 中国'!A55)</f>
        <v>46</v>
      </c>
      <c r="E55" s="101" t="str">
        <f>IF('1) 日本 - 中国'!B55="","", '1) 日本 - 中国'!B55)</f>
        <v/>
      </c>
      <c r="F55" s="102" t="str">
        <f>IF('1) 日本 - 中国'!C55="","", '1) 日本 - 中国'!C55)</f>
        <v/>
      </c>
      <c r="G55" s="240" t="str">
        <f>IF('1) 日本 - 中国'!D55="","", '1) 日本 - 中国'!D55)</f>
        <v>E</v>
      </c>
      <c r="H55" s="108" t="str">
        <f>IF('1) 日本 - 中国'!E55="","", '1) 日本 - 中国'!E55)</f>
        <v/>
      </c>
      <c r="I55" s="242" t="str">
        <f>IF('1) 日本 - 中国'!F55="","", '1) 日本 - 中国'!F55)</f>
        <v>W</v>
      </c>
      <c r="J55" s="100" t="str">
        <f>IF('1) 日本 - 中国'!G55="","", '1) 日本 - 中国'!G55)</f>
        <v/>
      </c>
      <c r="K55" s="100" t="str">
        <f>IF('1) 日本 - 中国'!H55="","", '1) 日本 - 中国'!H55)</f>
        <v/>
      </c>
      <c r="L55" s="100" t="str">
        <f>IF('1) 日本 - 中国'!I55="","", '1) 日本 - 中国'!I55)</f>
        <v/>
      </c>
      <c r="M55" s="100" t="str">
        <f>IF('1) 日本 - 中国'!J55="","", '1) 日本 - 中国'!J55)</f>
        <v/>
      </c>
      <c r="N55" s="100" t="str">
        <f>IF('1) 日本 - 中国'!K55="","", '1) 日本 - 中国'!K55)</f>
        <v/>
      </c>
      <c r="O55" s="100" t="str">
        <f>IF('1) 日本 - 中国'!L55="","", '1) 日本 - 中国'!L55)</f>
        <v/>
      </c>
      <c r="P55" s="100" t="str">
        <f>IF('[1]1) 日本 - 中国'!M55="","", '[1]1) 日本 - 中国'!M55)</f>
        <v/>
      </c>
      <c r="Q55" s="100" t="str">
        <f>IF('[1]1) 日本 - 中国'!N55="","", '[1]1) 日本 - 中国'!N55)</f>
        <v/>
      </c>
      <c r="R55" s="100" t="str">
        <f>IF('[1]1) 日本 - 中国'!O55="","", '[1]1) 日本 - 中国'!O55)</f>
        <v/>
      </c>
      <c r="S55" s="100" t="str">
        <f>IF('[1]1) 日本 - 中国'!P55="","", '[1]1) 日本 - 中国'!P55)</f>
        <v/>
      </c>
      <c r="T55" s="100" t="str">
        <f>IF('[1]1) 日本 - 中国'!Q55="","", '[1]1) 日本 - 中国'!Q55)</f>
        <v/>
      </c>
      <c r="U55" s="100" t="str">
        <f>IF('[1]1) 日本 - 中国'!R55="","", '[1]1) 日本 - 中国'!R55)</f>
        <v/>
      </c>
      <c r="V55" s="100" t="str">
        <f>IF('[1]1) 日本 - 中国'!S55="","", '[1]1) 日本 - 中国'!S55)</f>
        <v/>
      </c>
      <c r="W55" s="100" t="str">
        <f>IF('[1]1) 日本 - 中国'!T55="","", '[1]1) 日本 - 中国'!T55)</f>
        <v/>
      </c>
      <c r="X55" s="100" t="str">
        <f>IF('[1]1) 日本 - 中国'!U55="","", '[1]1) 日本 - 中国'!U55)</f>
        <v/>
      </c>
      <c r="Y55" s="100" t="str">
        <f>IF('[1]1) 日本 - 中国'!V55="","", '[1]1) 日本 - 中国'!V55)</f>
        <v/>
      </c>
    </row>
    <row r="56" spans="1:25" ht="15" customHeight="1">
      <c r="D56" s="31" t="s">
        <v>66</v>
      </c>
    </row>
    <row r="57" spans="1:25" ht="15" customHeight="1">
      <c r="D57" s="236"/>
    </row>
    <row r="58" spans="1:25" ht="15" customHeight="1">
      <c r="D58" s="236"/>
    </row>
    <row r="59" spans="1:25" ht="15" customHeight="1">
      <c r="D59" s="23"/>
      <c r="E59" s="96"/>
      <c r="F59" s="96"/>
      <c r="G59" s="96"/>
      <c r="H59" s="96"/>
      <c r="I59" s="96"/>
    </row>
    <row r="60" spans="1:25" ht="15" customHeight="1">
      <c r="F60" s="96"/>
      <c r="G60" s="96"/>
      <c r="H60" s="96"/>
      <c r="I60" s="96"/>
    </row>
    <row r="61" spans="1:25" ht="15" customHeight="1">
      <c r="F61" s="99"/>
      <c r="G61" s="99"/>
      <c r="H61" s="99"/>
      <c r="I61" s="99"/>
    </row>
    <row r="62" spans="1:25" ht="15" customHeight="1">
      <c r="F62" s="31"/>
      <c r="G62" s="31"/>
      <c r="H62" s="31"/>
      <c r="I62" s="31"/>
    </row>
    <row r="63" spans="1:25" ht="15" customHeight="1">
      <c r="E63" s="96"/>
      <c r="F63" s="237"/>
      <c r="G63" s="237"/>
      <c r="H63" s="237"/>
      <c r="I63" s="237"/>
    </row>
    <row r="64" spans="1:25" ht="15" customHeight="1">
      <c r="E64" s="96"/>
      <c r="F64" s="31"/>
      <c r="G64" s="31"/>
      <c r="H64" s="31"/>
      <c r="I64" s="31"/>
    </row>
    <row r="65" spans="1:24" ht="15" customHeight="1">
      <c r="E65" s="96"/>
      <c r="F65" s="96"/>
      <c r="G65" s="96"/>
      <c r="H65" s="96"/>
      <c r="I65" s="96"/>
    </row>
    <row r="66" spans="1:24" ht="15" customHeight="1">
      <c r="E66" s="137"/>
    </row>
    <row r="67" spans="1:24" ht="15" customHeight="1"/>
    <row r="68" spans="1:24" ht="15.75" customHeight="1">
      <c r="A68" s="121"/>
      <c r="B68" s="121"/>
      <c r="C68" s="23"/>
      <c r="E68" s="23"/>
      <c r="F68" s="23"/>
      <c r="G68" s="23"/>
      <c r="H68" s="23"/>
      <c r="I68" s="23"/>
      <c r="J68" s="23"/>
      <c r="K68" s="121"/>
      <c r="L68" s="121"/>
      <c r="M68" s="23"/>
      <c r="N68" s="23"/>
      <c r="O68" s="121"/>
      <c r="P68" s="23"/>
      <c r="Q68" s="23"/>
      <c r="R68" s="23"/>
      <c r="S68" s="23"/>
      <c r="T68" s="23"/>
      <c r="W68" s="22"/>
    </row>
    <row r="69" spans="1:24" ht="15.75" customHeight="1">
      <c r="A69" s="121"/>
      <c r="B69" s="121"/>
      <c r="C69" s="23"/>
      <c r="E69" s="23"/>
      <c r="F69" s="23"/>
      <c r="G69" s="23"/>
      <c r="H69" s="23"/>
      <c r="I69" s="23"/>
      <c r="J69" s="23"/>
      <c r="K69" s="121"/>
      <c r="L69" s="121"/>
      <c r="M69" s="23"/>
      <c r="N69" s="23"/>
      <c r="O69" s="121"/>
      <c r="P69" s="23"/>
      <c r="Q69" s="23"/>
      <c r="R69" s="23"/>
      <c r="S69" s="23"/>
      <c r="T69" s="23"/>
      <c r="W69" s="22"/>
    </row>
    <row r="70" spans="1:24" ht="15.75" customHeight="1">
      <c r="A70" s="22"/>
      <c r="B70" s="22"/>
      <c r="C70" s="22"/>
      <c r="E70" s="22"/>
      <c r="F70" s="22"/>
      <c r="G70" s="238"/>
      <c r="H70" s="238"/>
      <c r="I70" s="238"/>
      <c r="J70" s="238"/>
      <c r="K70" s="22"/>
      <c r="L70" s="22"/>
      <c r="M70" s="22"/>
      <c r="N70" s="22"/>
      <c r="O70" s="22"/>
      <c r="P70" s="22"/>
      <c r="Q70" s="22"/>
      <c r="R70" s="22"/>
      <c r="S70" s="22"/>
      <c r="T70" s="22"/>
      <c r="W70" s="22"/>
    </row>
    <row r="72" spans="1:24" ht="15.75" customHeight="1">
      <c r="A72" s="23"/>
      <c r="B72" s="23"/>
      <c r="C72" s="23"/>
      <c r="E72" s="22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2"/>
      <c r="T72" s="22"/>
      <c r="U72" s="22"/>
      <c r="V72" s="22"/>
      <c r="W72" s="331"/>
      <c r="X72" s="331"/>
    </row>
    <row r="73" spans="1:24" ht="15.75" customHeight="1">
      <c r="A73" s="23"/>
      <c r="B73" s="23"/>
      <c r="C73" s="23"/>
      <c r="E73" s="22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2"/>
      <c r="T73" s="22"/>
      <c r="U73" s="22"/>
      <c r="V73" s="22"/>
      <c r="W73" s="331"/>
      <c r="X73" s="331"/>
    </row>
    <row r="74" spans="1:24" ht="15.75" customHeight="1">
      <c r="A74" s="22"/>
      <c r="B74" s="22"/>
      <c r="C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331"/>
      <c r="X74" s="331"/>
    </row>
  </sheetData>
  <mergeCells count="10">
    <mergeCell ref="W72:X72"/>
    <mergeCell ref="W73:X73"/>
    <mergeCell ref="W74:X74"/>
    <mergeCell ref="C2:F3"/>
    <mergeCell ref="J2:M3"/>
    <mergeCell ref="D42:D43"/>
    <mergeCell ref="E42:E43"/>
    <mergeCell ref="F42:I42"/>
    <mergeCell ref="F43:G43"/>
    <mergeCell ref="H43:I43"/>
  </mergeCells>
  <phoneticPr fontId="17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7) ホーチミン → 青島 → 伊万里</vt:lpstr>
      <vt:lpstr>'1) 日本 - 中国'!Print_Area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久保田 慶三</cp:lastModifiedBy>
  <cp:lastPrinted>2025-08-20T06:53:20Z</cp:lastPrinted>
  <dcterms:created xsi:type="dcterms:W3CDTF">2015-06-02T04:30:00Z</dcterms:created>
  <dcterms:modified xsi:type="dcterms:W3CDTF">2025-08-29T07:49:46Z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