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CB6D0CC5-32F0-4EE7-9FFA-AF3A8A3A5F4C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D10" i="7"/>
  <c r="V55" i="9" l="1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M33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A10" i="7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J36" i="3"/>
  <c r="J35" i="3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J34" i="4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E38" i="6"/>
  <c r="E37" i="6"/>
  <c r="E36" i="6"/>
  <c r="E35" i="6"/>
  <c r="E34" i="6"/>
  <c r="C27" i="6"/>
  <c r="B27" i="6"/>
  <c r="A27" i="6"/>
  <c r="F11" i="7"/>
  <c r="F10" i="7"/>
  <c r="E55" i="1"/>
  <c r="E54" i="1"/>
  <c r="E53" i="1"/>
  <c r="E52" i="1"/>
  <c r="E51" i="1"/>
  <c r="E45" i="1"/>
  <c r="H45" i="9" s="1"/>
  <c r="E44" i="1"/>
  <c r="H44" i="9" s="1"/>
  <c r="E38" i="1"/>
  <c r="E37" i="1"/>
  <c r="E36" i="1"/>
  <c r="E35" i="1"/>
  <c r="E34" i="1"/>
  <c r="E27" i="1"/>
  <c r="K27" i="5" s="1"/>
  <c r="E21" i="1"/>
  <c r="J21" i="4" s="1"/>
  <c r="E20" i="1"/>
  <c r="E19" i="1"/>
  <c r="E18" i="1"/>
  <c r="E10" i="1"/>
  <c r="K10" i="5" s="1"/>
  <c r="B16" i="6"/>
  <c r="B15" i="6"/>
  <c r="B14" i="6"/>
  <c r="B13" i="6"/>
  <c r="B12" i="6"/>
  <c r="B11" i="6"/>
  <c r="C10" i="6"/>
  <c r="B10" i="6"/>
  <c r="A10" i="6"/>
  <c r="I28" i="5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C28" i="6" l="1"/>
  <c r="E28" i="1"/>
  <c r="J28" i="3" s="1"/>
  <c r="U11" i="1"/>
  <c r="H12" i="1" s="1"/>
  <c r="H11" i="6"/>
  <c r="I44" i="1"/>
  <c r="L44" i="1" s="1"/>
  <c r="M44" i="1" s="1"/>
  <c r="N44" i="1" s="1"/>
  <c r="O44" i="1" s="1"/>
  <c r="P44" i="1" s="1"/>
  <c r="Q44" i="1" s="1"/>
  <c r="E46" i="1"/>
  <c r="H46" i="9" s="1"/>
  <c r="C29" i="1"/>
  <c r="H29" i="3" s="1"/>
  <c r="H28" i="4"/>
  <c r="I11" i="5"/>
  <c r="E17" i="1"/>
  <c r="I12" i="7"/>
  <c r="J12" i="7" s="1"/>
  <c r="K12" i="7" s="1"/>
  <c r="M12" i="7" s="1"/>
  <c r="G13" i="7" s="1"/>
  <c r="D13" i="7"/>
  <c r="F13" i="7" s="1"/>
  <c r="F12" i="7"/>
  <c r="D14" i="7"/>
  <c r="L11" i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5" i="1"/>
  <c r="Q45" i="1"/>
  <c r="K45" i="9"/>
  <c r="J45" i="9"/>
  <c r="E47" i="1"/>
  <c r="H47" i="9" s="1"/>
  <c r="C49" i="1"/>
  <c r="C48" i="1"/>
  <c r="F48" i="9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K28" i="5" l="1"/>
  <c r="E28" i="6"/>
  <c r="J28" i="4"/>
  <c r="Q11" i="3"/>
  <c r="U44" i="1"/>
  <c r="T44" i="1" s="1"/>
  <c r="G46" i="1" s="1"/>
  <c r="H46" i="1" s="1"/>
  <c r="I46" i="1" s="1"/>
  <c r="L46" i="1" s="1"/>
  <c r="M46" i="1" s="1"/>
  <c r="N46" i="1" s="1"/>
  <c r="O46" i="1" s="1"/>
  <c r="P46" i="1" s="1"/>
  <c r="L44" i="9"/>
  <c r="B44" i="9" s="1"/>
  <c r="A44" i="9" s="1"/>
  <c r="C30" i="1"/>
  <c r="E29" i="1"/>
  <c r="I29" i="5"/>
  <c r="C29" i="6"/>
  <c r="H29" i="4"/>
  <c r="J12" i="4"/>
  <c r="H13" i="3"/>
  <c r="E13" i="1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V44" i="1" l="1"/>
  <c r="K29" i="5"/>
  <c r="J29" i="3"/>
  <c r="J29" i="4"/>
  <c r="E29" i="6"/>
  <c r="H30" i="4"/>
  <c r="H30" i="3"/>
  <c r="I30" i="5"/>
  <c r="C30" i="6"/>
  <c r="C31" i="1"/>
  <c r="E30" i="1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J30" i="4" l="1"/>
  <c r="J30" i="3"/>
  <c r="K30" i="5"/>
  <c r="E30" i="6"/>
  <c r="E31" i="1"/>
  <c r="C31" i="6"/>
  <c r="C32" i="1"/>
  <c r="H31" i="4"/>
  <c r="H31" i="3"/>
  <c r="I31" i="5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H33" i="4"/>
  <c r="C33" i="6"/>
  <c r="H33" i="3"/>
  <c r="I33" i="5"/>
  <c r="E33" i="1"/>
  <c r="E16" i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H32" i="4"/>
  <c r="H32" i="3"/>
  <c r="C32" i="6"/>
  <c r="I32" i="5"/>
  <c r="E32" i="1"/>
  <c r="K31" i="5"/>
  <c r="J31" i="4"/>
  <c r="J31" i="3"/>
  <c r="E31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33" i="5"/>
  <c r="J33" i="4"/>
  <c r="J33" i="3"/>
  <c r="E33" i="6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K32" i="5"/>
  <c r="J32" i="3"/>
  <c r="J32" i="4"/>
  <c r="E32" i="6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L14" i="1" l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P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O14" i="1"/>
  <c r="U14" i="3"/>
  <c r="U14" i="4"/>
  <c r="P14" i="6"/>
  <c r="V14" i="5"/>
  <c r="M16" i="3"/>
  <c r="U16" i="1"/>
  <c r="H17" i="1" s="1"/>
  <c r="L16" i="1"/>
  <c r="M16" i="4"/>
  <c r="D16" i="4" s="1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L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M16" i="1"/>
  <c r="Q16" i="3"/>
  <c r="Q16" i="4"/>
  <c r="L16" i="6"/>
  <c r="R16" i="5"/>
  <c r="P15" i="1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U49" i="1"/>
  <c r="Q49" i="1"/>
  <c r="V48" i="1"/>
  <c r="T48" i="1"/>
  <c r="G50" i="1" s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M17" i="1"/>
  <c r="R17" i="5"/>
  <c r="L17" i="6"/>
  <c r="Q17" i="4"/>
  <c r="Q17" i="3"/>
  <c r="H18" i="1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N16" i="1"/>
  <c r="R16" i="3"/>
  <c r="M16" i="6"/>
  <c r="R16" i="4"/>
  <c r="S16" i="5"/>
  <c r="Z33" i="3"/>
  <c r="AB33" i="3" s="1"/>
  <c r="AE33" i="3" s="1"/>
  <c r="H34" i="1"/>
  <c r="M34" i="3" s="1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U18" i="1"/>
  <c r="L18" i="1"/>
  <c r="H18" i="6"/>
  <c r="M18" i="4"/>
  <c r="D18" i="4" s="1"/>
  <c r="A18" i="4" s="1"/>
  <c r="R17" i="3"/>
  <c r="M17" i="6"/>
  <c r="S17" i="5"/>
  <c r="R17" i="4"/>
  <c r="N17" i="1"/>
  <c r="P16" i="1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L34" i="1"/>
  <c r="H51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M18" i="1"/>
  <c r="Q18" i="4"/>
  <c r="Q18" i="3"/>
  <c r="L18" i="6"/>
  <c r="S17" i="3"/>
  <c r="S17" i="4"/>
  <c r="P17" i="1"/>
  <c r="N17" i="6"/>
  <c r="T17" i="5"/>
  <c r="AA18" i="5"/>
  <c r="H19" i="1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O16" i="1"/>
  <c r="U16" i="3"/>
  <c r="U16" i="4"/>
  <c r="P16" i="6"/>
  <c r="V16" i="5"/>
  <c r="M34" i="1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H35" i="1"/>
  <c r="M35" i="3" s="1"/>
  <c r="I51" i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U19" i="1"/>
  <c r="L19" i="1"/>
  <c r="H19" i="6"/>
  <c r="M19" i="4"/>
  <c r="D19" i="4" s="1"/>
  <c r="A19" i="4" s="1"/>
  <c r="P17" i="6"/>
  <c r="U17" i="3"/>
  <c r="V17" i="5"/>
  <c r="U17" i="4"/>
  <c r="O17" i="1"/>
  <c r="R18" i="4"/>
  <c r="S18" i="5"/>
  <c r="M18" i="6"/>
  <c r="N18" i="1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L35" i="1"/>
  <c r="R34" i="3"/>
  <c r="R34" i="4"/>
  <c r="N34" i="1"/>
  <c r="M34" i="6"/>
  <c r="S34" i="5"/>
  <c r="L51" i="9"/>
  <c r="B51" i="9" s="1"/>
  <c r="A51" i="9" s="1"/>
  <c r="L51" i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M19" i="1" l="1"/>
  <c r="L19" i="6"/>
  <c r="R19" i="5"/>
  <c r="Q19" i="3"/>
  <c r="Q19" i="4"/>
  <c r="T17" i="4"/>
  <c r="T17" i="3"/>
  <c r="O17" i="6"/>
  <c r="U17" i="5"/>
  <c r="N18" i="6"/>
  <c r="P18" i="1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H20" i="1"/>
  <c r="Z19" i="4"/>
  <c r="AB19" i="4" s="1"/>
  <c r="AE19" i="4" s="1"/>
  <c r="S34" i="4"/>
  <c r="O34" i="1"/>
  <c r="T34" i="5"/>
  <c r="S34" i="3"/>
  <c r="N34" i="6"/>
  <c r="R35" i="5"/>
  <c r="M35" i="1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H36" i="1"/>
  <c r="M36" i="3" s="1"/>
  <c r="Z35" i="4"/>
  <c r="AB35" i="4" s="1"/>
  <c r="AE35" i="4" s="1"/>
  <c r="O51" i="9"/>
  <c r="M51" i="1"/>
  <c r="N51" i="1" s="1"/>
  <c r="O51" i="1" s="1"/>
  <c r="P51" i="1" s="1"/>
  <c r="U50" i="1"/>
  <c r="Q50" i="1"/>
  <c r="J50" i="9"/>
  <c r="U33" i="4"/>
  <c r="P33" i="6"/>
  <c r="V33" i="5"/>
  <c r="U18" i="3" l="1"/>
  <c r="O18" i="1"/>
  <c r="P18" i="6"/>
  <c r="U18" i="4"/>
  <c r="V18" i="5"/>
  <c r="H20" i="6"/>
  <c r="M20" i="3"/>
  <c r="D20" i="3" s="1"/>
  <c r="A20" i="3" s="1"/>
  <c r="U20" i="1"/>
  <c r="L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N19" i="1"/>
  <c r="M35" i="6"/>
  <c r="R35" i="3"/>
  <c r="S35" i="5"/>
  <c r="N35" i="1"/>
  <c r="R35" i="4"/>
  <c r="H36" i="6"/>
  <c r="U36" i="1"/>
  <c r="D36" i="3"/>
  <c r="A36" i="3" s="1"/>
  <c r="N36" i="5"/>
  <c r="E36" i="5" s="1"/>
  <c r="C36" i="5" s="1"/>
  <c r="B36" i="5" s="1"/>
  <c r="A36" i="5" s="1"/>
  <c r="L36" i="1"/>
  <c r="M36" i="4"/>
  <c r="D36" i="4" s="1"/>
  <c r="A36" i="4" s="1"/>
  <c r="T34" i="4"/>
  <c r="U34" i="5"/>
  <c r="O34" i="6"/>
  <c r="T34" i="3"/>
  <c r="P34" i="1"/>
  <c r="Q51" i="1"/>
  <c r="U51" i="1"/>
  <c r="V50" i="1"/>
  <c r="T50" i="1"/>
  <c r="K50" i="9"/>
  <c r="W29" i="6"/>
  <c r="Y29" i="6" s="1"/>
  <c r="Z29" i="6" s="1"/>
  <c r="AA29" i="6" s="1"/>
  <c r="H21" i="1" l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M20" i="1"/>
  <c r="Q20" i="4"/>
  <c r="T19" i="5"/>
  <c r="N19" i="6"/>
  <c r="P19" i="1"/>
  <c r="S19" i="4"/>
  <c r="S19" i="3"/>
  <c r="T18" i="4"/>
  <c r="T18" i="3"/>
  <c r="U18" i="5"/>
  <c r="O18" i="6"/>
  <c r="U34" i="3"/>
  <c r="U34" i="4"/>
  <c r="P34" i="6"/>
  <c r="V34" i="5"/>
  <c r="O35" i="1"/>
  <c r="S35" i="4"/>
  <c r="N35" i="6"/>
  <c r="T35" i="5"/>
  <c r="S35" i="3"/>
  <c r="Q36" i="3"/>
  <c r="L36" i="6"/>
  <c r="M36" i="1"/>
  <c r="Q36" i="4"/>
  <c r="R36" i="5"/>
  <c r="H37" i="1"/>
  <c r="M37" i="3" s="1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H52" i="1"/>
  <c r="T51" i="1"/>
  <c r="G53" i="1" s="1"/>
  <c r="V51" i="1"/>
  <c r="L50" i="9"/>
  <c r="B50" i="9" s="1"/>
  <c r="A50" i="9" s="1"/>
  <c r="A45" i="1"/>
  <c r="S20" i="5" l="1"/>
  <c r="R20" i="3"/>
  <c r="R20" i="4"/>
  <c r="N20" i="1"/>
  <c r="M20" i="6"/>
  <c r="O19" i="1"/>
  <c r="V19" i="5"/>
  <c r="U19" i="4"/>
  <c r="P19" i="6"/>
  <c r="U19" i="3"/>
  <c r="M21" i="3"/>
  <c r="D21" i="3" s="1"/>
  <c r="A21" i="3" s="1"/>
  <c r="M21" i="4"/>
  <c r="D21" i="4" s="1"/>
  <c r="A21" i="4" s="1"/>
  <c r="L21" i="1"/>
  <c r="H21" i="6"/>
  <c r="N21" i="5"/>
  <c r="E21" i="5" s="1"/>
  <c r="C21" i="5" s="1"/>
  <c r="B21" i="5" s="1"/>
  <c r="A21" i="5" s="1"/>
  <c r="U21" i="1"/>
  <c r="R36" i="4"/>
  <c r="N36" i="1"/>
  <c r="R36" i="3"/>
  <c r="S36" i="5"/>
  <c r="M36" i="6"/>
  <c r="T35" i="3"/>
  <c r="T35" i="4"/>
  <c r="P35" i="1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L37" i="1"/>
  <c r="H53" i="1"/>
  <c r="J53" i="9"/>
  <c r="I52" i="1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P20" i="1"/>
  <c r="T20" i="5"/>
  <c r="N20" i="6"/>
  <c r="S20" i="3"/>
  <c r="M21" i="1"/>
  <c r="Q21" i="3"/>
  <c r="Q21" i="4"/>
  <c r="L21" i="6"/>
  <c r="R21" i="5"/>
  <c r="U35" i="3"/>
  <c r="V35" i="5"/>
  <c r="U35" i="4"/>
  <c r="P35" i="6"/>
  <c r="L37" i="6"/>
  <c r="R37" i="5"/>
  <c r="Q37" i="3"/>
  <c r="Q37" i="4"/>
  <c r="M37" i="1"/>
  <c r="Z37" i="3"/>
  <c r="AB37" i="3" s="1"/>
  <c r="AE37" i="3" s="1"/>
  <c r="H38" i="1"/>
  <c r="M38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O36" i="1"/>
  <c r="T36" i="5"/>
  <c r="K53" i="9"/>
  <c r="I53" i="1"/>
  <c r="L52" i="9"/>
  <c r="B52" i="9" s="1"/>
  <c r="A52" i="9" s="1"/>
  <c r="L52" i="1"/>
  <c r="A47" i="1"/>
  <c r="D46" i="9"/>
  <c r="F11" i="3"/>
  <c r="G11" i="5"/>
  <c r="A11" i="6"/>
  <c r="F11" i="4"/>
  <c r="A12" i="1"/>
  <c r="O20" i="1" l="1"/>
  <c r="V20" i="5"/>
  <c r="P20" i="6"/>
  <c r="U20" i="4"/>
  <c r="U20" i="3"/>
  <c r="S21" i="5"/>
  <c r="R21" i="3"/>
  <c r="N21" i="1"/>
  <c r="R21" i="4"/>
  <c r="M21" i="6"/>
  <c r="L38" i="1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N37" i="1"/>
  <c r="T36" i="4"/>
  <c r="O36" i="6"/>
  <c r="P36" i="1"/>
  <c r="U36" i="5"/>
  <c r="T36" i="3"/>
  <c r="O52" i="9"/>
  <c r="M52" i="1"/>
  <c r="N52" i="1" s="1"/>
  <c r="O52" i="1" s="1"/>
  <c r="P52" i="1" s="1"/>
  <c r="L53" i="1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P21" i="1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O37" i="1"/>
  <c r="P36" i="6"/>
  <c r="U36" i="4"/>
  <c r="V36" i="5"/>
  <c r="U36" i="3"/>
  <c r="Q38" i="3"/>
  <c r="R38" i="5"/>
  <c r="Q38" i="4"/>
  <c r="L38" i="6"/>
  <c r="M38" i="1"/>
  <c r="U52" i="1"/>
  <c r="Q52" i="1"/>
  <c r="M53" i="1"/>
  <c r="N53" i="1" s="1"/>
  <c r="O53" i="1" s="1"/>
  <c r="P53" i="1" s="1"/>
  <c r="O53" i="9"/>
  <c r="A49" i="1"/>
  <c r="D48" i="9"/>
  <c r="A13" i="6"/>
  <c r="G13" i="5"/>
  <c r="F13" i="4"/>
  <c r="F13" i="3"/>
  <c r="A14" i="1"/>
  <c r="O21" i="1" l="1"/>
  <c r="U21" i="4"/>
  <c r="U21" i="3"/>
  <c r="P21" i="6"/>
  <c r="V21" i="5"/>
  <c r="U37" i="5"/>
  <c r="P37" i="1"/>
  <c r="T37" i="3"/>
  <c r="O37" i="6"/>
  <c r="T37" i="4"/>
  <c r="M38" i="6"/>
  <c r="R38" i="4"/>
  <c r="S38" i="5"/>
  <c r="N38" i="1"/>
  <c r="R38" i="3"/>
  <c r="Q53" i="1"/>
  <c r="U53" i="1"/>
  <c r="V52" i="1"/>
  <c r="T52" i="1"/>
  <c r="G54" i="1" s="1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O38" i="1"/>
  <c r="P37" i="6"/>
  <c r="U37" i="4"/>
  <c r="V37" i="5"/>
  <c r="U37" i="3"/>
  <c r="H54" i="1"/>
  <c r="J54" i="9"/>
  <c r="V53" i="1"/>
  <c r="T53" i="1"/>
  <c r="G55" i="1" s="1"/>
  <c r="A51" i="1"/>
  <c r="D50" i="9"/>
  <c r="G15" i="5"/>
  <c r="F15" i="4"/>
  <c r="A15" i="6"/>
  <c r="F15" i="3"/>
  <c r="A16" i="1"/>
  <c r="T38" i="3" l="1"/>
  <c r="T38" i="4"/>
  <c r="O38" i="6"/>
  <c r="P38" i="1"/>
  <c r="U38" i="5"/>
  <c r="J55" i="9"/>
  <c r="H55" i="1"/>
  <c r="I54" i="1"/>
  <c r="K54" i="9"/>
  <c r="A52" i="1"/>
  <c r="D51" i="9"/>
  <c r="A16" i="6"/>
  <c r="F16" i="4"/>
  <c r="F16" i="3"/>
  <c r="G16" i="5"/>
  <c r="A17" i="1"/>
  <c r="V38" i="5" l="1"/>
  <c r="U38" i="4"/>
  <c r="P38" i="6"/>
  <c r="U38" i="3"/>
  <c r="L54" i="1"/>
  <c r="L54" i="9"/>
  <c r="B54" i="9" s="1"/>
  <c r="A54" i="9" s="1"/>
  <c r="K55" i="9"/>
  <c r="I55" i="1"/>
  <c r="A53" i="1"/>
  <c r="D52" i="9"/>
  <c r="A17" i="6"/>
  <c r="G17" i="5"/>
  <c r="F17" i="4"/>
  <c r="F17" i="3"/>
  <c r="A18" i="1"/>
  <c r="L55" i="9" l="1"/>
  <c r="B55" i="9" s="1"/>
  <c r="A55" i="9" s="1"/>
  <c r="L55" i="1"/>
  <c r="M54" i="1"/>
  <c r="N54" i="1" s="1"/>
  <c r="O54" i="1" s="1"/>
  <c r="P54" i="1" s="1"/>
  <c r="O54" i="9"/>
  <c r="A54" i="1"/>
  <c r="D53" i="9"/>
  <c r="A18" i="6"/>
  <c r="F18" i="4"/>
  <c r="G18" i="5"/>
  <c r="F18" i="3"/>
  <c r="A19" i="1"/>
  <c r="U54" i="1" l="1"/>
  <c r="Q54" i="1"/>
  <c r="O55" i="9"/>
  <c r="M55" i="1"/>
  <c r="N55" i="1" s="1"/>
  <c r="O55" i="1" s="1"/>
  <c r="P55" i="1" s="1"/>
  <c r="A55" i="1"/>
  <c r="D55" i="9" s="1"/>
  <c r="D54" i="9"/>
  <c r="F19" i="4"/>
  <c r="F19" i="3"/>
  <c r="G19" i="5"/>
  <c r="A19" i="6"/>
  <c r="A20" i="1"/>
  <c r="Q55" i="1" l="1"/>
  <c r="U55" i="1"/>
  <c r="T54" i="1"/>
  <c r="V54" i="1"/>
  <c r="F20" i="4"/>
  <c r="F20" i="3"/>
  <c r="G20" i="5"/>
  <c r="A20" i="6"/>
  <c r="A21" i="1"/>
  <c r="T55" i="1" l="1"/>
  <c r="V55" i="1"/>
  <c r="F21" i="4"/>
  <c r="F21" i="3"/>
  <c r="G21" i="5"/>
  <c r="A21" i="6"/>
</calcChain>
</file>

<file path=xl/sharedStrings.xml><?xml version="1.0" encoding="utf-8"?>
<sst xmlns="http://schemas.openxmlformats.org/spreadsheetml/2006/main" count="569" uniqueCount="158">
  <si>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</si>
  <si>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</si>
  <si>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</si>
  <si>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</si>
  <si>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</si>
  <si>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</si>
  <si>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</si>
  <si>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</si>
  <si>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</si>
  <si>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</si>
  <si>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</si>
  <si>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</si>
  <si>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</si>
  <si>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</si>
  <si>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</si>
  <si>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</si>
  <si>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</si>
  <si>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</si>
  <si>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</si>
  <si>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</si>
  <si>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</si>
  <si>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</si>
  <si>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</si>
  <si>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</si>
  <si>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</si>
  <si>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</si>
  <si>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</si>
  <si>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</si>
  <si>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</si>
  <si>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</si>
  <si>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</si>
  <si>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</si>
  <si>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</si>
  <si>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</si>
  <si>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</si>
  <si>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</si>
  <si>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</si>
  <si>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</si>
  <si>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</si>
  <si>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</si>
  <si>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</si>
  <si>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</si>
  <si>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</si>
  <si>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</si>
  <si>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</si>
  <si>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</si>
  <si>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</si>
  <si>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</si>
  <si>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</si>
  <si>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</si>
  <si>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</si>
  <si>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</si>
  <si>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</si>
  <si>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</si>
  <si>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</si>
  <si>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</si>
  <si>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</si>
  <si>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</si>
  <si>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</si>
  <si>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</si>
  <si>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</si>
  <si>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</si>
  <si>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</si>
  <si>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</si>
  <si>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</si>
  <si>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</si>
  <si>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</si>
  <si>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</si>
  <si>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</si>
  <si>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</si>
  <si>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</si>
  <si>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</si>
  <si>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</si>
  <si>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</si>
  <si>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</si>
  <si>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</si>
  <si>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</si>
  <si>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</si>
  <si>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</si>
  <si>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RESOLUTION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</si>
  <si>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</si>
  <si>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</si>
  <si>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</si>
  <si>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</si>
  <si>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</si>
  <si>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</si>
  <si>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</si>
  <si>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</si>
  <si>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</si>
  <si>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</si>
  <si>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</si>
  <si>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</si>
  <si>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</si>
  <si>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</si>
  <si>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</si>
  <si>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</si>
  <si>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</si>
  <si>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</si>
  <si>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</si>
  <si>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</si>
  <si>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</si>
  <si>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</si>
  <si>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</si>
  <si>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</si>
  <si>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</si>
  <si>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</si>
  <si>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</si>
  <si>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</si>
  <si>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</si>
  <si>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</si>
  <si>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</si>
  <si>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</si>
  <si>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</si>
  <si>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</si>
  <si>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</si>
  <si>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</si>
  <si>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</si>
  <si>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</si>
  <si>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</si>
  <si>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</si>
  <si>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</si>
  <si>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</si>
  <si>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</si>
  <si>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</si>
  <si>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</si>
  <si>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</si>
  <si>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</si>
  <si>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</si>
  <si>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</si>
  <si>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</si>
  <si>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</si>
  <si>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</si>
  <si>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</si>
  <si>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</si>
  <si>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</si>
  <si>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</si>
  <si>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</si>
  <si>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</si>
  <si>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</si>
  <si>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</si>
  <si>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</si>
  <si>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</si>
  <si>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</si>
  <si>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</si>
  <si>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</si>
  <si>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</si>
  <si>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</si>
  <si>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</si>
  <si>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</si>
  <si>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</si>
  <si>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</si>
  <si>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</si>
  <si>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</si>
  <si>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</si>
  <si>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</si>
  <si>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25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11</t>
    </r>
    <r>
      <rPr>
        <b/>
        <sz val="20"/>
        <color theme="1"/>
        <rFont val="Yu Mincho"/>
        <family val="1"/>
      </rPr>
      <t>月スケジュール</t>
    </r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</si>
  <si>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</si>
  <si>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575</t>
    </r>
    <r>
      <rPr>
        <sz val="11"/>
        <color theme="1"/>
        <rFont val="Yu Mincho"/>
        <family val="2"/>
      </rPr>
      <t>(R-1)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</si>
</sst>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zoomScale="70" zoomScaleNormal="70" zoomScaleSheetLayoutView="70" workbookViewId="0"/>
  </sheetViews>
  <sheetFormatPr defaultColWidth="7.625" defaultRowHeight="15.75" customHeight="1" outlineLevelCol="1"/>
  <cols>
    <col min="1" max="1" width="9.125" style="1" customWidth="1"/>
    <col min="2" max="2" width="20.625" style="1" customWidth="1"/>
    <col min="3" max="3" width="6.875" style="1" customWidth="1"/>
    <col min="4" max="4" width="4.125" style="1" customWidth="1"/>
    <col min="5" max="5" width="6.875" style="1" customWidth="1"/>
    <col min="6" max="6" width="4.125" style="1" customWidth="1"/>
    <col min="7" max="9" width="15.625" style="1" customWidth="1"/>
    <col min="10" max="10" width="4.875" style="1" customWidth="1"/>
    <col min="11" max="11" width="15.625" style="1" customWidth="1" outlineLevel="1"/>
    <col min="12" max="16" width="15.625" style="1" customWidth="1"/>
    <col min="17" max="17" width="15.875" style="1" customWidth="1"/>
    <col min="18" max="18" width="15.875" style="1" customWidth="1" outlineLevel="1"/>
    <col min="19" max="19" width="4.5" style="1" customWidth="1"/>
    <col min="20" max="22" width="15.625" style="1" customWidth="1"/>
    <col min="23" max="36" width="13.875" style="1" customWidth="1"/>
    <col min="37" max="16384" width="7.6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259" t="s">
        <v>128</v>
      </c>
      <c r="H2" s="260"/>
      <c r="I2" s="260"/>
      <c r="J2" s="260"/>
      <c r="K2" s="77"/>
      <c r="L2" s="77"/>
      <c r="M2" s="259" t="s">
        <v>155</v>
      </c>
      <c r="N2" s="260"/>
      <c r="O2" s="260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260"/>
      <c r="H3" s="260"/>
      <c r="I3" s="260"/>
      <c r="J3" s="260"/>
      <c r="K3" s="77"/>
      <c r="L3" s="77"/>
      <c r="M3" s="260"/>
      <c r="N3" s="260"/>
      <c r="O3" s="260"/>
      <c r="P3" s="78"/>
      <c r="T3" s="10" t="s">
        <v>3</v>
      </c>
      <c r="U3" s="145">
        <v>45961</v>
      </c>
    </row>
    <row r="4" spans="1:24" ht="15.75" customHeight="1">
      <c r="C4" s="4"/>
      <c r="D4" s="4"/>
      <c r="E4" s="4"/>
      <c r="F4" s="4"/>
      <c r="G4" s="261" t="s">
        <v>129</v>
      </c>
      <c r="H4" s="262"/>
      <c r="I4" s="262"/>
      <c r="J4" s="262"/>
      <c r="K4" s="79"/>
      <c r="L4" s="79"/>
      <c r="M4" s="78" t="s">
        <v>130</v>
      </c>
      <c r="N4" s="4"/>
      <c r="O4" s="78"/>
      <c r="P4" s="78"/>
      <c r="T4" s="11" t="s">
        <v>5</v>
      </c>
      <c r="U4" s="53" t="s">
        <v>157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131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116</v>
      </c>
      <c r="B7" s="5"/>
      <c r="L7" s="12"/>
    </row>
    <row r="8" spans="1:24" ht="15" customHeight="1">
      <c r="A8" s="286" t="s">
        <v>6</v>
      </c>
      <c r="B8" s="265" t="s">
        <v>7</v>
      </c>
      <c r="C8" s="265" t="s">
        <v>8</v>
      </c>
      <c r="D8" s="271"/>
      <c r="E8" s="271"/>
      <c r="F8" s="272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42"/>
    </row>
    <row r="9" spans="1:24" ht="15" customHeight="1">
      <c r="A9" s="286"/>
      <c r="B9" s="266"/>
      <c r="C9" s="266" t="s">
        <v>82</v>
      </c>
      <c r="D9" s="273"/>
      <c r="E9" s="274" t="s">
        <v>83</v>
      </c>
      <c r="F9" s="275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135</v>
      </c>
      <c r="V9" s="43"/>
    </row>
    <row r="10" spans="1:24" s="44" customFormat="1" ht="15" customHeight="1">
      <c r="A10" s="6">
        <v>44</v>
      </c>
      <c r="B10" s="146" t="s">
        <v>153</v>
      </c>
      <c r="C10" s="147">
        <v>582</v>
      </c>
      <c r="D10" s="148" t="s">
        <v>84</v>
      </c>
      <c r="E10" s="149">
        <f>IF(C10="","",C10)</f>
        <v>582</v>
      </c>
      <c r="F10" s="150" t="s">
        <v>90</v>
      </c>
      <c r="G10" s="151"/>
      <c r="H10" s="151">
        <v>45958</v>
      </c>
      <c r="I10" s="151"/>
      <c r="J10" s="151"/>
      <c r="K10" s="151"/>
      <c r="L10" s="152">
        <f>IF(H10="","",H10+2)</f>
        <v>45960</v>
      </c>
      <c r="M10" s="153">
        <f>IF(L10="","",L10+1)</f>
        <v>45961</v>
      </c>
      <c r="N10" s="153">
        <f>IF(M10="","",M10)</f>
        <v>45961</v>
      </c>
      <c r="O10" s="151">
        <f>IF(P10="","",P10)</f>
        <v>45962</v>
      </c>
      <c r="P10" s="153">
        <f>IF(N10="","",N10+1)</f>
        <v>45962</v>
      </c>
      <c r="Q10" s="151"/>
      <c r="R10" s="151"/>
      <c r="S10" s="151"/>
      <c r="T10" s="151"/>
      <c r="U10" s="151">
        <f>IF(H10="","",H10+7)</f>
        <v>45965</v>
      </c>
      <c r="V10" s="151"/>
    </row>
    <row r="11" spans="1:24" s="125" customFormat="1" ht="15" customHeight="1">
      <c r="A11" s="154">
        <f>A10+1</f>
        <v>45</v>
      </c>
      <c r="B11" s="155" t="s">
        <v>153</v>
      </c>
      <c r="C11" s="147">
        <f>IF(C10="","",C10+1)</f>
        <v>583</v>
      </c>
      <c r="D11" s="156" t="s">
        <v>85</v>
      </c>
      <c r="E11" s="149">
        <f t="shared" ref="E11:E21" si="0">IF(C11="","",C11)</f>
        <v>583</v>
      </c>
      <c r="F11" s="157" t="s">
        <v>91</v>
      </c>
      <c r="G11" s="153"/>
      <c r="H11" s="153">
        <f t="shared" ref="H11:H15" si="1">IF(U10="","",U10)</f>
        <v>45965</v>
      </c>
      <c r="I11" s="153"/>
      <c r="J11" s="153"/>
      <c r="K11" s="153"/>
      <c r="L11" s="153">
        <f t="shared" ref="L11:L21" si="2">IF(H11="","",H11+2)</f>
        <v>45967</v>
      </c>
      <c r="M11" s="255" t="s">
        <v>156</v>
      </c>
      <c r="N11" s="256" t="s">
        <v>156</v>
      </c>
      <c r="O11" s="153">
        <f t="shared" ref="O11:O21" si="3">IF(P11="","",P11)</f>
        <v>45969</v>
      </c>
      <c r="P11" s="153">
        <f>IF(N11="","",L11+2)</f>
        <v>45969</v>
      </c>
      <c r="Q11" s="153"/>
      <c r="R11" s="153"/>
      <c r="S11" s="153"/>
      <c r="T11" s="153"/>
      <c r="U11" s="153">
        <f t="shared" ref="U11:U21" si="4">IF(H11="","",H11+7)</f>
        <v>45972</v>
      </c>
      <c r="V11" s="153"/>
    </row>
    <row r="12" spans="1:24" s="44" customFormat="1" ht="15" customHeight="1">
      <c r="A12" s="154">
        <f>A11+1</f>
        <v>46</v>
      </c>
      <c r="B12" s="155" t="s">
        <v>153</v>
      </c>
      <c r="C12" s="147">
        <f t="shared" ref="C12:C15" si="5">IF(C11="","",C11+1)</f>
        <v>584</v>
      </c>
      <c r="D12" s="156" t="s">
        <v>84</v>
      </c>
      <c r="E12" s="149">
        <f t="shared" si="0"/>
        <v>584</v>
      </c>
      <c r="F12" s="157" t="s">
        <v>92</v>
      </c>
      <c r="G12" s="153"/>
      <c r="H12" s="153">
        <f t="shared" si="1"/>
        <v>45972</v>
      </c>
      <c r="I12" s="153"/>
      <c r="J12" s="153"/>
      <c r="K12" s="153"/>
      <c r="L12" s="153">
        <f t="shared" si="2"/>
        <v>45974</v>
      </c>
      <c r="M12" s="153">
        <f t="shared" ref="M12:M21" si="6">IF(L12="","",L12+1)</f>
        <v>45975</v>
      </c>
      <c r="N12" s="153">
        <f t="shared" ref="N12:N21" si="7">IF(M12="","",M12)</f>
        <v>45975</v>
      </c>
      <c r="O12" s="153">
        <f t="shared" si="3"/>
        <v>45976</v>
      </c>
      <c r="P12" s="153">
        <f t="shared" ref="P12:P21" si="8">IF(N12="","",N12+1)</f>
        <v>45976</v>
      </c>
      <c r="Q12" s="153"/>
      <c r="R12" s="153"/>
      <c r="S12" s="153"/>
      <c r="T12" s="153"/>
      <c r="U12" s="153">
        <f t="shared" si="4"/>
        <v>45979</v>
      </c>
      <c r="V12" s="153"/>
    </row>
    <row r="13" spans="1:24" s="44" customFormat="1" ht="15" customHeight="1">
      <c r="A13" s="6">
        <f>A12+1</f>
        <v>47</v>
      </c>
      <c r="B13" s="155" t="s">
        <v>153</v>
      </c>
      <c r="C13" s="147">
        <f t="shared" si="5"/>
        <v>585</v>
      </c>
      <c r="D13" s="156" t="s">
        <v>86</v>
      </c>
      <c r="E13" s="149">
        <f t="shared" si="0"/>
        <v>585</v>
      </c>
      <c r="F13" s="157" t="s">
        <v>91</v>
      </c>
      <c r="G13" s="153"/>
      <c r="H13" s="153">
        <f t="shared" si="1"/>
        <v>45979</v>
      </c>
      <c r="I13" s="153"/>
      <c r="J13" s="153"/>
      <c r="K13" s="153"/>
      <c r="L13" s="153">
        <f t="shared" si="2"/>
        <v>45981</v>
      </c>
      <c r="M13" s="153">
        <f t="shared" si="6"/>
        <v>45982</v>
      </c>
      <c r="N13" s="153">
        <f t="shared" si="7"/>
        <v>45982</v>
      </c>
      <c r="O13" s="153">
        <f t="shared" si="3"/>
        <v>45983</v>
      </c>
      <c r="P13" s="153">
        <f t="shared" si="8"/>
        <v>45983</v>
      </c>
      <c r="Q13" s="153"/>
      <c r="R13" s="153"/>
      <c r="S13" s="153"/>
      <c r="T13" s="153"/>
      <c r="U13" s="153">
        <f t="shared" si="4"/>
        <v>45986</v>
      </c>
      <c r="V13" s="153"/>
    </row>
    <row r="14" spans="1:24" s="44" customFormat="1" ht="15" customHeight="1">
      <c r="A14" s="6">
        <f>A13+1</f>
        <v>48</v>
      </c>
      <c r="B14" s="155" t="s">
        <v>153</v>
      </c>
      <c r="C14" s="147">
        <f t="shared" si="5"/>
        <v>586</v>
      </c>
      <c r="D14" s="156" t="s">
        <v>87</v>
      </c>
      <c r="E14" s="149">
        <f t="shared" si="0"/>
        <v>586</v>
      </c>
      <c r="F14" s="157" t="s">
        <v>91</v>
      </c>
      <c r="G14" s="153"/>
      <c r="H14" s="153">
        <f t="shared" si="1"/>
        <v>45986</v>
      </c>
      <c r="I14" s="153"/>
      <c r="J14" s="153"/>
      <c r="K14" s="153"/>
      <c r="L14" s="153">
        <f t="shared" si="2"/>
        <v>45988</v>
      </c>
      <c r="M14" s="153">
        <f t="shared" si="6"/>
        <v>45989</v>
      </c>
      <c r="N14" s="153">
        <f t="shared" si="7"/>
        <v>45989</v>
      </c>
      <c r="O14" s="153">
        <f t="shared" si="3"/>
        <v>45990</v>
      </c>
      <c r="P14" s="153">
        <f t="shared" si="8"/>
        <v>45990</v>
      </c>
      <c r="Q14" s="153"/>
      <c r="R14" s="153"/>
      <c r="S14" s="153"/>
      <c r="T14" s="153"/>
      <c r="U14" s="153">
        <f t="shared" si="4"/>
        <v>45993</v>
      </c>
      <c r="V14" s="153"/>
    </row>
    <row r="15" spans="1:24" s="44" customFormat="1" ht="15" customHeight="1">
      <c r="A15" s="6">
        <f>A14+1</f>
        <v>49</v>
      </c>
      <c r="B15" s="155" t="s">
        <v>153</v>
      </c>
      <c r="C15" s="147">
        <f t="shared" si="5"/>
        <v>587</v>
      </c>
      <c r="D15" s="156" t="s">
        <v>88</v>
      </c>
      <c r="E15" s="149">
        <f t="shared" si="0"/>
        <v>587</v>
      </c>
      <c r="F15" s="157" t="s">
        <v>91</v>
      </c>
      <c r="G15" s="153"/>
      <c r="H15" s="153">
        <f t="shared" si="1"/>
        <v>45993</v>
      </c>
      <c r="I15" s="153"/>
      <c r="J15" s="153"/>
      <c r="K15" s="153"/>
      <c r="L15" s="153">
        <f t="shared" si="2"/>
        <v>45995</v>
      </c>
      <c r="M15" s="153">
        <f t="shared" si="6"/>
        <v>45996</v>
      </c>
      <c r="N15" s="153">
        <f t="shared" si="7"/>
        <v>45996</v>
      </c>
      <c r="O15" s="153">
        <f t="shared" si="3"/>
        <v>45997</v>
      </c>
      <c r="P15" s="153">
        <f t="shared" si="8"/>
        <v>45997</v>
      </c>
      <c r="Q15" s="153"/>
      <c r="R15" s="153"/>
      <c r="S15" s="153"/>
      <c r="T15" s="153"/>
      <c r="U15" s="153">
        <f t="shared" si="4"/>
        <v>46000</v>
      </c>
      <c r="V15" s="153"/>
    </row>
    <row r="16" spans="1:24" s="44" customFormat="1" ht="15" customHeight="1">
      <c r="A16" s="6">
        <f t="shared" ref="A16:A21" si="9">A15+1</f>
        <v>50</v>
      </c>
      <c r="B16" s="155"/>
      <c r="C16" s="147"/>
      <c r="D16" s="156"/>
      <c r="E16" s="149" t="str">
        <f t="shared" si="0"/>
        <v/>
      </c>
      <c r="F16" s="157"/>
      <c r="G16" s="153"/>
      <c r="H16" s="153"/>
      <c r="I16" s="153"/>
      <c r="J16" s="153"/>
      <c r="K16" s="153"/>
      <c r="L16" s="153" t="str">
        <f t="shared" si="2"/>
        <v/>
      </c>
      <c r="M16" s="153" t="str">
        <f t="shared" si="6"/>
        <v/>
      </c>
      <c r="N16" s="153" t="str">
        <f t="shared" si="7"/>
        <v/>
      </c>
      <c r="O16" s="153" t="str">
        <f t="shared" si="3"/>
        <v/>
      </c>
      <c r="P16" s="153" t="str">
        <f t="shared" si="8"/>
        <v/>
      </c>
      <c r="Q16" s="153"/>
      <c r="R16" s="153"/>
      <c r="S16" s="153"/>
      <c r="T16" s="153"/>
      <c r="U16" s="153" t="str">
        <f t="shared" si="4"/>
        <v/>
      </c>
      <c r="V16" s="153"/>
    </row>
    <row r="17" spans="1:22" s="15" customFormat="1" ht="15" customHeight="1">
      <c r="A17" s="6">
        <f t="shared" si="9"/>
        <v>51</v>
      </c>
      <c r="B17" s="155"/>
      <c r="C17" s="147"/>
      <c r="D17" s="156"/>
      <c r="E17" s="149" t="str">
        <f t="shared" si="0"/>
        <v/>
      </c>
      <c r="F17" s="157"/>
      <c r="G17" s="153"/>
      <c r="H17" s="153" t="str">
        <f t="shared" ref="H17:H20" si="10">IF(U16="","",U16)</f>
        <v/>
      </c>
      <c r="I17" s="153"/>
      <c r="J17" s="152"/>
      <c r="K17" s="153"/>
      <c r="L17" s="153" t="str">
        <f t="shared" si="2"/>
        <v/>
      </c>
      <c r="M17" s="153" t="str">
        <f t="shared" si="6"/>
        <v/>
      </c>
      <c r="N17" s="153" t="str">
        <f t="shared" si="7"/>
        <v/>
      </c>
      <c r="O17" s="152" t="str">
        <f t="shared" si="3"/>
        <v/>
      </c>
      <c r="P17" s="153" t="str">
        <f t="shared" si="8"/>
        <v/>
      </c>
      <c r="Q17" s="153"/>
      <c r="R17" s="153"/>
      <c r="S17" s="153"/>
      <c r="T17" s="153"/>
      <c r="U17" s="158" t="str">
        <f t="shared" si="4"/>
        <v/>
      </c>
      <c r="V17" s="153"/>
    </row>
    <row r="18" spans="1:22" s="15" customFormat="1" ht="15" customHeight="1">
      <c r="A18" s="6">
        <f t="shared" si="9"/>
        <v>52</v>
      </c>
      <c r="B18" s="155"/>
      <c r="C18" s="147"/>
      <c r="D18" s="156"/>
      <c r="E18" s="149" t="str">
        <f t="shared" si="0"/>
        <v/>
      </c>
      <c r="F18" s="157"/>
      <c r="G18" s="153"/>
      <c r="H18" s="153" t="str">
        <f t="shared" si="10"/>
        <v/>
      </c>
      <c r="I18" s="153"/>
      <c r="J18" s="153"/>
      <c r="K18" s="153"/>
      <c r="L18" s="153" t="str">
        <f t="shared" si="2"/>
        <v/>
      </c>
      <c r="M18" s="153" t="str">
        <f t="shared" si="6"/>
        <v/>
      </c>
      <c r="N18" s="153" t="str">
        <f t="shared" si="7"/>
        <v/>
      </c>
      <c r="O18" s="153" t="str">
        <f t="shared" si="3"/>
        <v/>
      </c>
      <c r="P18" s="153" t="str">
        <f t="shared" si="8"/>
        <v/>
      </c>
      <c r="Q18" s="153"/>
      <c r="R18" s="153"/>
      <c r="S18" s="153"/>
      <c r="T18" s="153"/>
      <c r="U18" s="158" t="str">
        <f t="shared" si="4"/>
        <v/>
      </c>
      <c r="V18" s="153"/>
    </row>
    <row r="19" spans="1:22" s="15" customFormat="1" ht="15" customHeight="1">
      <c r="A19" s="6">
        <f t="shared" si="9"/>
        <v>53</v>
      </c>
      <c r="B19" s="155"/>
      <c r="C19" s="147"/>
      <c r="D19" s="156"/>
      <c r="E19" s="149" t="str">
        <f t="shared" si="0"/>
        <v/>
      </c>
      <c r="F19" s="157"/>
      <c r="G19" s="153"/>
      <c r="H19" s="153" t="str">
        <f t="shared" si="10"/>
        <v/>
      </c>
      <c r="I19" s="153"/>
      <c r="J19" s="153"/>
      <c r="K19" s="153"/>
      <c r="L19" s="153" t="str">
        <f t="shared" si="2"/>
        <v/>
      </c>
      <c r="M19" s="153" t="str">
        <f t="shared" si="6"/>
        <v/>
      </c>
      <c r="N19" s="153" t="str">
        <f t="shared" si="7"/>
        <v/>
      </c>
      <c r="O19" s="153" t="str">
        <f t="shared" si="3"/>
        <v/>
      </c>
      <c r="P19" s="153" t="str">
        <f t="shared" si="8"/>
        <v/>
      </c>
      <c r="Q19" s="153"/>
      <c r="R19" s="153"/>
      <c r="S19" s="153"/>
      <c r="T19" s="153"/>
      <c r="U19" s="158" t="str">
        <f t="shared" si="4"/>
        <v/>
      </c>
      <c r="V19" s="153"/>
    </row>
    <row r="20" spans="1:22" s="15" customFormat="1" ht="15" customHeight="1">
      <c r="A20" s="6">
        <f t="shared" si="9"/>
        <v>54</v>
      </c>
      <c r="B20" s="155"/>
      <c r="C20" s="147"/>
      <c r="D20" s="156"/>
      <c r="E20" s="149" t="str">
        <f t="shared" si="0"/>
        <v/>
      </c>
      <c r="F20" s="157"/>
      <c r="G20" s="153"/>
      <c r="H20" s="153" t="str">
        <f t="shared" si="10"/>
        <v/>
      </c>
      <c r="I20" s="153"/>
      <c r="J20" s="153"/>
      <c r="K20" s="153"/>
      <c r="L20" s="153" t="str">
        <f t="shared" si="2"/>
        <v/>
      </c>
      <c r="M20" s="153" t="str">
        <f t="shared" si="6"/>
        <v/>
      </c>
      <c r="N20" s="153" t="str">
        <f t="shared" si="7"/>
        <v/>
      </c>
      <c r="O20" s="153" t="str">
        <f t="shared" si="3"/>
        <v/>
      </c>
      <c r="P20" s="153" t="str">
        <f t="shared" si="8"/>
        <v/>
      </c>
      <c r="Q20" s="153"/>
      <c r="R20" s="153"/>
      <c r="S20" s="153"/>
      <c r="T20" s="153"/>
      <c r="U20" s="158" t="str">
        <f t="shared" si="4"/>
        <v/>
      </c>
      <c r="V20" s="153"/>
    </row>
    <row r="21" spans="1:22" s="15" customFormat="1" ht="15" customHeight="1">
      <c r="A21" s="159">
        <f t="shared" si="9"/>
        <v>55</v>
      </c>
      <c r="B21" s="160"/>
      <c r="C21" s="161"/>
      <c r="D21" s="162"/>
      <c r="E21" s="163" t="str">
        <f t="shared" si="0"/>
        <v/>
      </c>
      <c r="F21" s="164"/>
      <c r="G21" s="165"/>
      <c r="H21" s="165" t="str">
        <f>IF(U20="","",U20)</f>
        <v/>
      </c>
      <c r="I21" s="165"/>
      <c r="J21" s="165"/>
      <c r="K21" s="165"/>
      <c r="L21" s="165" t="str">
        <f t="shared" si="2"/>
        <v/>
      </c>
      <c r="M21" s="165" t="str">
        <f t="shared" si="6"/>
        <v/>
      </c>
      <c r="N21" s="165" t="str">
        <f t="shared" si="7"/>
        <v/>
      </c>
      <c r="O21" s="165" t="str">
        <f t="shared" si="3"/>
        <v/>
      </c>
      <c r="P21" s="165" t="str">
        <f t="shared" si="8"/>
        <v/>
      </c>
      <c r="Q21" s="165"/>
      <c r="R21" s="165"/>
      <c r="S21" s="165"/>
      <c r="T21" s="165"/>
      <c r="U21" s="166" t="str">
        <f t="shared" si="4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287" t="s">
        <v>6</v>
      </c>
      <c r="B25" s="267" t="s">
        <v>7</v>
      </c>
      <c r="C25" s="267" t="s">
        <v>8</v>
      </c>
      <c r="D25" s="276"/>
      <c r="E25" s="276"/>
      <c r="F25" s="277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287"/>
      <c r="B26" s="268"/>
      <c r="C26" s="268" t="s">
        <v>93</v>
      </c>
      <c r="D26" s="280"/>
      <c r="E26" s="278" t="s">
        <v>83</v>
      </c>
      <c r="F26" s="279"/>
      <c r="G26" s="50"/>
      <c r="H26" s="40" t="s">
        <v>17</v>
      </c>
      <c r="I26" s="51"/>
      <c r="J26" s="40"/>
      <c r="K26" s="40"/>
      <c r="L26" s="40" t="s">
        <v>136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44</v>
      </c>
      <c r="B27" s="168" t="s">
        <v>152</v>
      </c>
      <c r="C27" s="68">
        <v>2543</v>
      </c>
      <c r="D27" s="70" t="s">
        <v>80</v>
      </c>
      <c r="E27" s="69">
        <f t="shared" ref="E27:E38" si="11">IF(C27="","",C27)</f>
        <v>2543</v>
      </c>
      <c r="F27" s="71" t="s">
        <v>89</v>
      </c>
      <c r="G27" s="169"/>
      <c r="H27" s="130">
        <v>45955</v>
      </c>
      <c r="I27" s="170"/>
      <c r="J27" s="130"/>
      <c r="K27" s="130"/>
      <c r="L27" s="130">
        <f>IF(H27="","",H27+3)</f>
        <v>45958</v>
      </c>
      <c r="M27" s="170">
        <f>IF(L27="","",L27)</f>
        <v>45958</v>
      </c>
      <c r="N27" s="130">
        <f>IF(M27="","",M27)</f>
        <v>45958</v>
      </c>
      <c r="O27" s="170">
        <f>IF(N27="","",N27+1)</f>
        <v>45959</v>
      </c>
      <c r="P27" s="130">
        <f>IF(O27="","",O27)</f>
        <v>45959</v>
      </c>
      <c r="Q27" s="130"/>
      <c r="R27" s="130"/>
      <c r="S27" s="171"/>
      <c r="T27" s="171"/>
      <c r="U27" s="130">
        <f>IF(H27="","",H27+7)</f>
        <v>45962</v>
      </c>
      <c r="V27" s="171"/>
    </row>
    <row r="28" spans="1:22" s="44" customFormat="1" ht="15" customHeight="1">
      <c r="A28" s="54">
        <f>A27+1</f>
        <v>45</v>
      </c>
      <c r="B28" s="72" t="s">
        <v>152</v>
      </c>
      <c r="C28" s="68">
        <f>IF(C27="","",C27+1)</f>
        <v>2544</v>
      </c>
      <c r="D28" s="70" t="s">
        <v>80</v>
      </c>
      <c r="E28" s="69">
        <f t="shared" si="11"/>
        <v>2544</v>
      </c>
      <c r="F28" s="71" t="s">
        <v>89</v>
      </c>
      <c r="G28" s="131"/>
      <c r="H28" s="131">
        <f t="shared" ref="H28:H32" si="12">IF(U27="","",U27)</f>
        <v>45962</v>
      </c>
      <c r="I28" s="55"/>
      <c r="J28" s="131"/>
      <c r="K28" s="131"/>
      <c r="L28" s="131">
        <f t="shared" ref="L28:L38" si="13">IF(H28="","",H28+3)</f>
        <v>45965</v>
      </c>
      <c r="M28" s="56">
        <f t="shared" ref="M28:N28" si="14">IF(L28="","",L28)</f>
        <v>45965</v>
      </c>
      <c r="N28" s="131">
        <f t="shared" si="14"/>
        <v>45965</v>
      </c>
      <c r="O28" s="57">
        <f t="shared" ref="O28:O38" si="15">IF(N28="","",N28+1)</f>
        <v>45966</v>
      </c>
      <c r="P28" s="131">
        <f t="shared" ref="P28:P38" si="16">IF(O28="","",O28)</f>
        <v>45966</v>
      </c>
      <c r="Q28" s="131"/>
      <c r="R28" s="131"/>
      <c r="S28" s="57"/>
      <c r="T28" s="57"/>
      <c r="U28" s="131">
        <f t="shared" ref="U28:U38" si="17">IF(H28="","",H28+7)</f>
        <v>45969</v>
      </c>
      <c r="V28" s="131"/>
    </row>
    <row r="29" spans="1:22" s="144" customFormat="1" ht="15" customHeight="1">
      <c r="A29" s="54">
        <f t="shared" ref="A29:A38" si="18">A28+1</f>
        <v>46</v>
      </c>
      <c r="B29" s="72" t="s">
        <v>152</v>
      </c>
      <c r="C29" s="68">
        <f t="shared" ref="C29:C32" si="19">IF(C28="","",C28+1)</f>
        <v>2545</v>
      </c>
      <c r="D29" s="70" t="s">
        <v>80</v>
      </c>
      <c r="E29" s="69">
        <f t="shared" si="11"/>
        <v>2545</v>
      </c>
      <c r="F29" s="71" t="s">
        <v>89</v>
      </c>
      <c r="G29" s="55"/>
      <c r="H29" s="131">
        <f t="shared" si="12"/>
        <v>45969</v>
      </c>
      <c r="I29" s="56"/>
      <c r="J29" s="131"/>
      <c r="K29" s="131"/>
      <c r="L29" s="131">
        <f t="shared" si="13"/>
        <v>45972</v>
      </c>
      <c r="M29" s="56">
        <f t="shared" ref="M29:N29" si="20">IF(L29="","",L29)</f>
        <v>45972</v>
      </c>
      <c r="N29" s="131">
        <f t="shared" si="20"/>
        <v>45972</v>
      </c>
      <c r="O29" s="56">
        <f t="shared" si="15"/>
        <v>45973</v>
      </c>
      <c r="P29" s="131">
        <f t="shared" si="16"/>
        <v>45973</v>
      </c>
      <c r="Q29" s="131"/>
      <c r="R29" s="131"/>
      <c r="S29" s="131"/>
      <c r="T29" s="131"/>
      <c r="U29" s="131">
        <f t="shared" si="17"/>
        <v>45976</v>
      </c>
      <c r="V29" s="131"/>
    </row>
    <row r="30" spans="1:22" s="144" customFormat="1" ht="15" customHeight="1">
      <c r="A30" s="54">
        <f t="shared" si="18"/>
        <v>47</v>
      </c>
      <c r="B30" s="72" t="s">
        <v>152</v>
      </c>
      <c r="C30" s="68">
        <f t="shared" si="19"/>
        <v>2546</v>
      </c>
      <c r="D30" s="70" t="s">
        <v>80</v>
      </c>
      <c r="E30" s="69">
        <f t="shared" si="11"/>
        <v>2546</v>
      </c>
      <c r="F30" s="71" t="s">
        <v>89</v>
      </c>
      <c r="G30" s="131"/>
      <c r="H30" s="131">
        <f t="shared" si="12"/>
        <v>45976</v>
      </c>
      <c r="I30" s="55"/>
      <c r="J30" s="131"/>
      <c r="K30" s="131"/>
      <c r="L30" s="131">
        <f t="shared" si="13"/>
        <v>45979</v>
      </c>
      <c r="M30" s="56">
        <f t="shared" ref="M30:N30" si="21">IF(L30="","",L30)</f>
        <v>45979</v>
      </c>
      <c r="N30" s="131">
        <f t="shared" si="21"/>
        <v>45979</v>
      </c>
      <c r="O30" s="56">
        <f t="shared" si="15"/>
        <v>45980</v>
      </c>
      <c r="P30" s="131">
        <f t="shared" si="16"/>
        <v>45980</v>
      </c>
      <c r="Q30" s="131"/>
      <c r="R30" s="131"/>
      <c r="S30" s="131"/>
      <c r="T30" s="131"/>
      <c r="U30" s="131">
        <f t="shared" si="17"/>
        <v>45983</v>
      </c>
      <c r="V30" s="131"/>
    </row>
    <row r="31" spans="1:22" s="44" customFormat="1" ht="15" customHeight="1">
      <c r="A31" s="58">
        <f t="shared" si="18"/>
        <v>48</v>
      </c>
      <c r="B31" s="72" t="s">
        <v>152</v>
      </c>
      <c r="C31" s="68">
        <f t="shared" si="19"/>
        <v>2547</v>
      </c>
      <c r="D31" s="70" t="s">
        <v>80</v>
      </c>
      <c r="E31" s="69">
        <f t="shared" si="11"/>
        <v>2547</v>
      </c>
      <c r="F31" s="71" t="s">
        <v>89</v>
      </c>
      <c r="G31" s="55"/>
      <c r="H31" s="131">
        <f t="shared" si="12"/>
        <v>45983</v>
      </c>
      <c r="I31" s="59"/>
      <c r="J31" s="60"/>
      <c r="K31" s="60"/>
      <c r="L31" s="131">
        <f t="shared" si="13"/>
        <v>45986</v>
      </c>
      <c r="M31" s="56">
        <f t="shared" ref="M31:N31" si="22">IF(L31="","",L31)</f>
        <v>45986</v>
      </c>
      <c r="N31" s="131">
        <f t="shared" si="22"/>
        <v>45986</v>
      </c>
      <c r="O31" s="56">
        <f t="shared" si="15"/>
        <v>45987</v>
      </c>
      <c r="P31" s="131">
        <f t="shared" si="16"/>
        <v>45987</v>
      </c>
      <c r="Q31" s="131"/>
      <c r="R31" s="131"/>
      <c r="S31" s="57"/>
      <c r="T31" s="57"/>
      <c r="U31" s="57">
        <f t="shared" si="17"/>
        <v>45990</v>
      </c>
      <c r="V31" s="57"/>
    </row>
    <row r="32" spans="1:22" s="144" customFormat="1" ht="15" customHeight="1">
      <c r="A32" s="58">
        <f t="shared" si="18"/>
        <v>49</v>
      </c>
      <c r="B32" s="72" t="s">
        <v>152</v>
      </c>
      <c r="C32" s="68">
        <f t="shared" si="19"/>
        <v>2548</v>
      </c>
      <c r="D32" s="70" t="s">
        <v>80</v>
      </c>
      <c r="E32" s="69">
        <f t="shared" si="11"/>
        <v>2548</v>
      </c>
      <c r="F32" s="71" t="s">
        <v>89</v>
      </c>
      <c r="G32" s="55"/>
      <c r="H32" s="131">
        <f t="shared" si="12"/>
        <v>45990</v>
      </c>
      <c r="I32" s="59"/>
      <c r="J32" s="60"/>
      <c r="K32" s="60"/>
      <c r="L32" s="131">
        <f t="shared" si="13"/>
        <v>45993</v>
      </c>
      <c r="M32" s="56">
        <f t="shared" ref="M32:N32" si="23">IF(L32="","",L32)</f>
        <v>45993</v>
      </c>
      <c r="N32" s="131">
        <f t="shared" si="23"/>
        <v>45993</v>
      </c>
      <c r="O32" s="56">
        <f t="shared" si="15"/>
        <v>45994</v>
      </c>
      <c r="P32" s="131">
        <f t="shared" si="16"/>
        <v>45994</v>
      </c>
      <c r="Q32" s="131"/>
      <c r="R32" s="131"/>
      <c r="S32" s="57"/>
      <c r="T32" s="57"/>
      <c r="U32" s="57">
        <f t="shared" si="17"/>
        <v>45997</v>
      </c>
      <c r="V32" s="57"/>
    </row>
    <row r="33" spans="1:22" s="44" customFormat="1" ht="15" customHeight="1">
      <c r="A33" s="54">
        <f t="shared" si="18"/>
        <v>50</v>
      </c>
      <c r="B33" s="72"/>
      <c r="C33" s="68"/>
      <c r="D33" s="70"/>
      <c r="E33" s="69" t="str">
        <f t="shared" si="11"/>
        <v/>
      </c>
      <c r="F33" s="71"/>
      <c r="G33" s="55"/>
      <c r="H33" s="131"/>
      <c r="I33" s="59"/>
      <c r="J33" s="60"/>
      <c r="K33" s="60"/>
      <c r="L33" s="131" t="str">
        <f t="shared" si="13"/>
        <v/>
      </c>
      <c r="M33" s="56" t="str">
        <f t="shared" ref="M33:N33" si="24">IF(L33="","",L33)</f>
        <v/>
      </c>
      <c r="N33" s="131" t="str">
        <f t="shared" si="24"/>
        <v/>
      </c>
      <c r="O33" s="56" t="str">
        <f t="shared" si="15"/>
        <v/>
      </c>
      <c r="P33" s="131" t="str">
        <f t="shared" si="16"/>
        <v/>
      </c>
      <c r="Q33" s="131"/>
      <c r="R33" s="131"/>
      <c r="S33" s="57"/>
      <c r="T33" s="57"/>
      <c r="U33" s="57" t="str">
        <f t="shared" si="17"/>
        <v/>
      </c>
      <c r="V33" s="57"/>
    </row>
    <row r="34" spans="1:22" s="76" customFormat="1" ht="15" customHeight="1">
      <c r="A34" s="54">
        <f t="shared" si="18"/>
        <v>51</v>
      </c>
      <c r="B34" s="72"/>
      <c r="C34" s="68"/>
      <c r="D34" s="70"/>
      <c r="E34" s="69" t="str">
        <f t="shared" si="11"/>
        <v/>
      </c>
      <c r="F34" s="71"/>
      <c r="G34" s="55"/>
      <c r="H34" s="131" t="str">
        <f t="shared" ref="H34:H38" si="25">IF(U33="","",U33)</f>
        <v/>
      </c>
      <c r="I34" s="59"/>
      <c r="J34" s="60"/>
      <c r="K34" s="131"/>
      <c r="L34" s="131" t="str">
        <f t="shared" si="13"/>
        <v/>
      </c>
      <c r="M34" s="56" t="str">
        <f t="shared" ref="M34:N34" si="26">IF(L34="","",L34)</f>
        <v/>
      </c>
      <c r="N34" s="131" t="str">
        <f t="shared" si="26"/>
        <v/>
      </c>
      <c r="O34" s="56" t="str">
        <f t="shared" si="15"/>
        <v/>
      </c>
      <c r="P34" s="131" t="str">
        <f t="shared" si="16"/>
        <v/>
      </c>
      <c r="Q34" s="131"/>
      <c r="R34" s="131"/>
      <c r="S34" s="131"/>
      <c r="T34" s="131"/>
      <c r="U34" s="131" t="str">
        <f t="shared" si="17"/>
        <v/>
      </c>
      <c r="V34" s="131"/>
    </row>
    <row r="35" spans="1:22" s="15" customFormat="1" ht="15" customHeight="1">
      <c r="A35" s="58">
        <f t="shared" si="18"/>
        <v>52</v>
      </c>
      <c r="B35" s="72"/>
      <c r="C35" s="68"/>
      <c r="D35" s="70"/>
      <c r="E35" s="69" t="str">
        <f t="shared" si="11"/>
        <v/>
      </c>
      <c r="F35" s="71"/>
      <c r="G35" s="55"/>
      <c r="H35" s="131" t="str">
        <f t="shared" si="25"/>
        <v/>
      </c>
      <c r="I35" s="59"/>
      <c r="J35" s="60"/>
      <c r="K35" s="131"/>
      <c r="L35" s="131" t="str">
        <f t="shared" si="13"/>
        <v/>
      </c>
      <c r="M35" s="56" t="str">
        <f t="shared" ref="M35:N35" si="27">IF(L35="","",L35)</f>
        <v/>
      </c>
      <c r="N35" s="131" t="str">
        <f t="shared" si="27"/>
        <v/>
      </c>
      <c r="O35" s="56" t="str">
        <f t="shared" si="15"/>
        <v/>
      </c>
      <c r="P35" s="131" t="str">
        <f t="shared" si="16"/>
        <v/>
      </c>
      <c r="Q35" s="131"/>
      <c r="R35" s="131"/>
      <c r="S35" s="57"/>
      <c r="T35" s="57"/>
      <c r="U35" s="57" t="str">
        <f t="shared" si="17"/>
        <v/>
      </c>
      <c r="V35" s="57"/>
    </row>
    <row r="36" spans="1:22" s="15" customFormat="1" ht="15" customHeight="1">
      <c r="A36" s="54">
        <f t="shared" si="18"/>
        <v>53</v>
      </c>
      <c r="B36" s="72"/>
      <c r="C36" s="68"/>
      <c r="D36" s="70"/>
      <c r="E36" s="69" t="str">
        <f t="shared" si="11"/>
        <v/>
      </c>
      <c r="F36" s="71"/>
      <c r="G36" s="55"/>
      <c r="H36" s="131" t="str">
        <f t="shared" si="25"/>
        <v/>
      </c>
      <c r="I36" s="59"/>
      <c r="J36" s="60"/>
      <c r="K36" s="131"/>
      <c r="L36" s="131" t="str">
        <f t="shared" si="13"/>
        <v/>
      </c>
      <c r="M36" s="56" t="str">
        <f t="shared" ref="M36:N36" si="28">IF(L36="","",L36)</f>
        <v/>
      </c>
      <c r="N36" s="131" t="str">
        <f t="shared" si="28"/>
        <v/>
      </c>
      <c r="O36" s="56" t="str">
        <f t="shared" si="15"/>
        <v/>
      </c>
      <c r="P36" s="131" t="str">
        <f t="shared" si="16"/>
        <v/>
      </c>
      <c r="Q36" s="131"/>
      <c r="R36" s="131"/>
      <c r="S36" s="131"/>
      <c r="T36" s="131"/>
      <c r="U36" s="131" t="str">
        <f t="shared" si="17"/>
        <v/>
      </c>
      <c r="V36" s="131"/>
    </row>
    <row r="37" spans="1:22" s="15" customFormat="1" ht="15" customHeight="1">
      <c r="A37" s="54">
        <f t="shared" si="18"/>
        <v>54</v>
      </c>
      <c r="B37" s="72"/>
      <c r="C37" s="68"/>
      <c r="D37" s="70"/>
      <c r="E37" s="69" t="str">
        <f t="shared" si="11"/>
        <v/>
      </c>
      <c r="F37" s="71"/>
      <c r="G37" s="55"/>
      <c r="H37" s="131" t="str">
        <f t="shared" si="25"/>
        <v/>
      </c>
      <c r="I37" s="59"/>
      <c r="J37" s="60"/>
      <c r="K37" s="131"/>
      <c r="L37" s="131" t="str">
        <f t="shared" si="13"/>
        <v/>
      </c>
      <c r="M37" s="56" t="str">
        <f t="shared" ref="M37:N37" si="29">IF(L37="","",L37)</f>
        <v/>
      </c>
      <c r="N37" s="131" t="str">
        <f t="shared" si="29"/>
        <v/>
      </c>
      <c r="O37" s="56" t="str">
        <f t="shared" si="15"/>
        <v/>
      </c>
      <c r="P37" s="131" t="str">
        <f t="shared" si="16"/>
        <v/>
      </c>
      <c r="Q37" s="131"/>
      <c r="R37" s="131"/>
      <c r="S37" s="131"/>
      <c r="T37" s="131"/>
      <c r="U37" s="131" t="str">
        <f t="shared" si="17"/>
        <v/>
      </c>
      <c r="V37" s="131"/>
    </row>
    <row r="38" spans="1:22" s="15" customFormat="1" ht="15" customHeight="1">
      <c r="A38" s="111">
        <f t="shared" si="18"/>
        <v>55</v>
      </c>
      <c r="B38" s="98"/>
      <c r="C38" s="99"/>
      <c r="D38" s="104"/>
      <c r="E38" s="105" t="str">
        <f t="shared" si="11"/>
        <v/>
      </c>
      <c r="F38" s="102"/>
      <c r="G38" s="107"/>
      <c r="H38" s="97" t="str">
        <f t="shared" si="25"/>
        <v/>
      </c>
      <c r="I38" s="108"/>
      <c r="J38" s="109"/>
      <c r="K38" s="97"/>
      <c r="L38" s="97" t="str">
        <f t="shared" si="13"/>
        <v/>
      </c>
      <c r="M38" s="110" t="str">
        <f t="shared" ref="M38:N38" si="30">IF(L38="","",L38)</f>
        <v/>
      </c>
      <c r="N38" s="97" t="str">
        <f t="shared" si="30"/>
        <v/>
      </c>
      <c r="O38" s="110" t="str">
        <f t="shared" si="15"/>
        <v/>
      </c>
      <c r="P38" s="97" t="str">
        <f t="shared" si="16"/>
        <v/>
      </c>
      <c r="Q38" s="97"/>
      <c r="R38" s="97"/>
      <c r="S38" s="97"/>
      <c r="T38" s="97"/>
      <c r="U38" s="97" t="str">
        <f t="shared" si="17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120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64" t="s">
        <v>6</v>
      </c>
      <c r="B42" s="269" t="s">
        <v>7</v>
      </c>
      <c r="C42" s="269" t="s">
        <v>8</v>
      </c>
      <c r="D42" s="281"/>
      <c r="E42" s="281"/>
      <c r="F42" s="282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64"/>
      <c r="B43" s="270"/>
      <c r="C43" s="270" t="s">
        <v>82</v>
      </c>
      <c r="D43" s="285"/>
      <c r="E43" s="283" t="s">
        <v>94</v>
      </c>
      <c r="F43" s="284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136</v>
      </c>
      <c r="U43" s="32" t="s">
        <v>59</v>
      </c>
      <c r="V43" s="47" t="s">
        <v>17</v>
      </c>
    </row>
    <row r="44" spans="1:22" s="44" customFormat="1" ht="15" customHeight="1">
      <c r="A44" s="214">
        <v>44</v>
      </c>
      <c r="B44" s="215" t="s">
        <v>154</v>
      </c>
      <c r="C44" s="219">
        <v>2530</v>
      </c>
      <c r="D44" s="220" t="s">
        <v>81</v>
      </c>
      <c r="E44" s="221">
        <f t="shared" ref="E44:E55" si="31">IF(C44="","",C44)</f>
        <v>2530</v>
      </c>
      <c r="F44" s="222" t="s">
        <v>97</v>
      </c>
      <c r="G44" s="130">
        <v>45951</v>
      </c>
      <c r="H44" s="130">
        <f>IF(G44="","",G44+2)</f>
        <v>45953</v>
      </c>
      <c r="I44" s="130">
        <f>IF(H44="","",H44+2)</f>
        <v>45955</v>
      </c>
      <c r="J44" s="130"/>
      <c r="K44" s="130"/>
      <c r="L44" s="130">
        <f>IF(I44="","",I44+1)</f>
        <v>45956</v>
      </c>
      <c r="M44" s="130">
        <f>IF(L44="","",L44+1)</f>
        <v>45957</v>
      </c>
      <c r="N44" s="130">
        <f>IF(M44="","",M44+1)</f>
        <v>45958</v>
      </c>
      <c r="O44" s="130">
        <f>IF(N44="","",N44)</f>
        <v>45958</v>
      </c>
      <c r="P44" s="130">
        <f>IF(O44="","",O44+1)</f>
        <v>45959</v>
      </c>
      <c r="Q44" s="130">
        <f>IF(P44="","",P44+1)</f>
        <v>45960</v>
      </c>
      <c r="R44" s="130"/>
      <c r="S44" s="130"/>
      <c r="T44" s="130">
        <f>IF(U44="","",U44-1)</f>
        <v>45965</v>
      </c>
      <c r="U44" s="130">
        <f>IF(P44="","",P44+7)</f>
        <v>45966</v>
      </c>
      <c r="V44" s="130">
        <f>IF(U44="","",U44+3)</f>
        <v>45969</v>
      </c>
    </row>
    <row r="45" spans="1:22" s="44" customFormat="1" ht="15" customHeight="1">
      <c r="A45" s="231">
        <f>A44+1</f>
        <v>45</v>
      </c>
      <c r="B45" s="232" t="s">
        <v>79</v>
      </c>
      <c r="C45" s="233">
        <v>2522</v>
      </c>
      <c r="D45" s="238" t="s">
        <v>81</v>
      </c>
      <c r="E45" s="235">
        <f t="shared" si="31"/>
        <v>2522</v>
      </c>
      <c r="F45" s="239" t="s">
        <v>97</v>
      </c>
      <c r="G45" s="131">
        <f>IF(G44="","",G44+7)</f>
        <v>45958</v>
      </c>
      <c r="H45" s="131">
        <f t="shared" ref="H45:I45" si="32">IF(G45="","",G45+2)</f>
        <v>45960</v>
      </c>
      <c r="I45" s="131">
        <f t="shared" si="32"/>
        <v>45962</v>
      </c>
      <c r="J45" s="131"/>
      <c r="K45" s="131"/>
      <c r="L45" s="131">
        <f t="shared" ref="L45:L55" si="33">IF(I45="","",I45+1)</f>
        <v>45963</v>
      </c>
      <c r="M45" s="131">
        <f t="shared" ref="M45:N45" si="34">IF(L45="","",L45+1)</f>
        <v>45964</v>
      </c>
      <c r="N45" s="131">
        <f t="shared" si="34"/>
        <v>45965</v>
      </c>
      <c r="O45" s="131">
        <f t="shared" ref="O45:O55" si="35">IF(N45="","",N45)</f>
        <v>45965</v>
      </c>
      <c r="P45" s="131">
        <f t="shared" ref="P45:Q45" si="36">IF(O45="","",O45+1)</f>
        <v>45966</v>
      </c>
      <c r="Q45" s="131">
        <f t="shared" si="36"/>
        <v>45967</v>
      </c>
      <c r="R45" s="131"/>
      <c r="S45" s="131"/>
      <c r="T45" s="131">
        <f t="shared" ref="T45:T55" si="37">IF(U45="","",U45-1)</f>
        <v>45972</v>
      </c>
      <c r="U45" s="131">
        <f t="shared" ref="U45:U55" si="38">IF(P45="","",P45+7)</f>
        <v>45973</v>
      </c>
      <c r="V45" s="131">
        <f t="shared" ref="V45:V55" si="39">IF(U45="","",U45+3)</f>
        <v>45976</v>
      </c>
    </row>
    <row r="46" spans="1:22" s="44" customFormat="1" ht="15" customHeight="1">
      <c r="A46" s="216">
        <f t="shared" ref="A46:A55" si="40">A45+1</f>
        <v>46</v>
      </c>
      <c r="B46" s="217" t="s">
        <v>78</v>
      </c>
      <c r="C46" s="223">
        <f>IF(C44="","",C44+1)</f>
        <v>2531</v>
      </c>
      <c r="D46" s="224" t="s">
        <v>81</v>
      </c>
      <c r="E46" s="225">
        <f t="shared" si="31"/>
        <v>2531</v>
      </c>
      <c r="F46" s="226" t="s">
        <v>90</v>
      </c>
      <c r="G46" s="131">
        <f>IF(T44="","",T44)</f>
        <v>45965</v>
      </c>
      <c r="H46" s="131">
        <f t="shared" ref="H46:I46" si="41">IF(G46="","",G46+2)</f>
        <v>45967</v>
      </c>
      <c r="I46" s="131">
        <f t="shared" si="41"/>
        <v>45969</v>
      </c>
      <c r="J46" s="131"/>
      <c r="K46" s="131"/>
      <c r="L46" s="131">
        <f t="shared" si="33"/>
        <v>45970</v>
      </c>
      <c r="M46" s="131">
        <f t="shared" ref="M46:N46" si="42">IF(L46="","",L46+1)</f>
        <v>45971</v>
      </c>
      <c r="N46" s="131">
        <f t="shared" si="42"/>
        <v>45972</v>
      </c>
      <c r="O46" s="131">
        <f t="shared" si="35"/>
        <v>45972</v>
      </c>
      <c r="P46" s="131">
        <f t="shared" ref="P46:Q46" si="43">IF(O46="","",O46+1)</f>
        <v>45973</v>
      </c>
      <c r="Q46" s="131">
        <f t="shared" si="43"/>
        <v>45974</v>
      </c>
      <c r="R46" s="131"/>
      <c r="S46" s="131"/>
      <c r="T46" s="131">
        <f t="shared" si="37"/>
        <v>45979</v>
      </c>
      <c r="U46" s="131">
        <f t="shared" si="38"/>
        <v>45980</v>
      </c>
      <c r="V46" s="131">
        <f t="shared" si="39"/>
        <v>45983</v>
      </c>
    </row>
    <row r="47" spans="1:22" s="44" customFormat="1" ht="15" customHeight="1">
      <c r="A47" s="231">
        <f t="shared" si="40"/>
        <v>47</v>
      </c>
      <c r="B47" s="232" t="s">
        <v>79</v>
      </c>
      <c r="C47" s="233">
        <f>IF(C45="","",C45+1)</f>
        <v>2523</v>
      </c>
      <c r="D47" s="238" t="s">
        <v>95</v>
      </c>
      <c r="E47" s="235">
        <f t="shared" si="31"/>
        <v>2523</v>
      </c>
      <c r="F47" s="239" t="s">
        <v>97</v>
      </c>
      <c r="G47" s="131">
        <f>IF(T45="","",T45)</f>
        <v>45972</v>
      </c>
      <c r="H47" s="131">
        <f t="shared" ref="H47:I47" si="44">IF(G47="","",G47+2)</f>
        <v>45974</v>
      </c>
      <c r="I47" s="131">
        <f t="shared" si="44"/>
        <v>45976</v>
      </c>
      <c r="J47" s="131"/>
      <c r="K47" s="131"/>
      <c r="L47" s="131">
        <f t="shared" si="33"/>
        <v>45977</v>
      </c>
      <c r="M47" s="131">
        <f t="shared" ref="M47:N47" si="45">IF(L47="","",L47+1)</f>
        <v>45978</v>
      </c>
      <c r="N47" s="131">
        <f t="shared" si="45"/>
        <v>45979</v>
      </c>
      <c r="O47" s="131">
        <f t="shared" si="35"/>
        <v>45979</v>
      </c>
      <c r="P47" s="131">
        <f t="shared" ref="P47:Q47" si="46">IF(O47="","",O47+1)</f>
        <v>45980</v>
      </c>
      <c r="Q47" s="131">
        <f t="shared" si="46"/>
        <v>45981</v>
      </c>
      <c r="R47" s="131"/>
      <c r="S47" s="131"/>
      <c r="T47" s="131">
        <f t="shared" si="37"/>
        <v>45986</v>
      </c>
      <c r="U47" s="131">
        <f t="shared" si="38"/>
        <v>45987</v>
      </c>
      <c r="V47" s="131">
        <f t="shared" si="39"/>
        <v>45990</v>
      </c>
    </row>
    <row r="48" spans="1:22" s="44" customFormat="1" ht="15" customHeight="1">
      <c r="A48" s="218">
        <f t="shared" si="40"/>
        <v>48</v>
      </c>
      <c r="B48" s="217" t="s">
        <v>78</v>
      </c>
      <c r="C48" s="223">
        <f>IF(C46="","",C46+1)</f>
        <v>2532</v>
      </c>
      <c r="D48" s="224" t="s">
        <v>96</v>
      </c>
      <c r="E48" s="225">
        <f t="shared" si="31"/>
        <v>2532</v>
      </c>
      <c r="F48" s="226" t="s">
        <v>97</v>
      </c>
      <c r="G48" s="131">
        <f>IF(T46="","",T46)</f>
        <v>45979</v>
      </c>
      <c r="H48" s="131">
        <f t="shared" ref="H48:I48" si="47">IF(G48="","",G48+2)</f>
        <v>45981</v>
      </c>
      <c r="I48" s="131">
        <f t="shared" si="47"/>
        <v>45983</v>
      </c>
      <c r="J48" s="131"/>
      <c r="K48" s="131"/>
      <c r="L48" s="131">
        <f t="shared" si="33"/>
        <v>45984</v>
      </c>
      <c r="M48" s="131">
        <f t="shared" ref="M48:N48" si="48">IF(L48="","",L48+1)</f>
        <v>45985</v>
      </c>
      <c r="N48" s="131">
        <f t="shared" si="48"/>
        <v>45986</v>
      </c>
      <c r="O48" s="131">
        <f t="shared" si="35"/>
        <v>45986</v>
      </c>
      <c r="P48" s="131">
        <f t="shared" ref="P48:Q48" si="49">IF(O48="","",O48+1)</f>
        <v>45987</v>
      </c>
      <c r="Q48" s="131">
        <f t="shared" si="49"/>
        <v>45988</v>
      </c>
      <c r="R48" s="131"/>
      <c r="S48" s="131"/>
      <c r="T48" s="131">
        <f t="shared" si="37"/>
        <v>45993</v>
      </c>
      <c r="U48" s="131">
        <f t="shared" si="38"/>
        <v>45994</v>
      </c>
      <c r="V48" s="131">
        <f t="shared" si="39"/>
        <v>45997</v>
      </c>
    </row>
    <row r="49" spans="1:22" s="44" customFormat="1" ht="15" customHeight="1">
      <c r="A49" s="237">
        <f t="shared" si="40"/>
        <v>49</v>
      </c>
      <c r="B49" s="232" t="s">
        <v>79</v>
      </c>
      <c r="C49" s="233">
        <f>IF(C47="","",C47+1)</f>
        <v>2524</v>
      </c>
      <c r="D49" s="238" t="s">
        <v>81</v>
      </c>
      <c r="E49" s="235">
        <f t="shared" si="31"/>
        <v>2524</v>
      </c>
      <c r="F49" s="239" t="s">
        <v>97</v>
      </c>
      <c r="G49" s="131">
        <f>IF(T47="","",T47)</f>
        <v>45986</v>
      </c>
      <c r="H49" s="131">
        <f t="shared" ref="H49:I49" si="50">IF(G49="","",G49+2)</f>
        <v>45988</v>
      </c>
      <c r="I49" s="131">
        <f t="shared" si="50"/>
        <v>45990</v>
      </c>
      <c r="J49" s="131"/>
      <c r="K49" s="131"/>
      <c r="L49" s="131">
        <f t="shared" si="33"/>
        <v>45991</v>
      </c>
      <c r="M49" s="131">
        <f t="shared" ref="M49:N49" si="51">IF(L49="","",L49+1)</f>
        <v>45992</v>
      </c>
      <c r="N49" s="131">
        <f t="shared" si="51"/>
        <v>45993</v>
      </c>
      <c r="O49" s="131">
        <f t="shared" si="35"/>
        <v>45993</v>
      </c>
      <c r="P49" s="131">
        <f t="shared" ref="P49:Q49" si="52">IF(O49="","",O49+1)</f>
        <v>45994</v>
      </c>
      <c r="Q49" s="131">
        <f t="shared" si="52"/>
        <v>45995</v>
      </c>
      <c r="R49" s="131"/>
      <c r="S49" s="131"/>
      <c r="T49" s="131">
        <f t="shared" si="37"/>
        <v>46000</v>
      </c>
      <c r="U49" s="131">
        <f t="shared" si="38"/>
        <v>46001</v>
      </c>
      <c r="V49" s="131">
        <f t="shared" si="39"/>
        <v>46004</v>
      </c>
    </row>
    <row r="50" spans="1:22" s="44" customFormat="1" ht="15" customHeight="1">
      <c r="A50" s="218">
        <f t="shared" si="40"/>
        <v>50</v>
      </c>
      <c r="B50" s="217" t="s">
        <v>78</v>
      </c>
      <c r="C50" s="223">
        <f>IF(C48="","",C48+1)</f>
        <v>2533</v>
      </c>
      <c r="D50" s="224" t="s">
        <v>88</v>
      </c>
      <c r="E50" s="225">
        <f>IF(C50="","",C50)</f>
        <v>2533</v>
      </c>
      <c r="F50" s="226" t="s">
        <v>91</v>
      </c>
      <c r="G50" s="131">
        <f>IF(T48="","",T48)</f>
        <v>45993</v>
      </c>
      <c r="H50" s="131">
        <f t="shared" ref="H50:I50" si="53">IF(G50="","",G50+2)</f>
        <v>45995</v>
      </c>
      <c r="I50" s="131">
        <f t="shared" si="53"/>
        <v>45997</v>
      </c>
      <c r="J50" s="131"/>
      <c r="K50" s="131"/>
      <c r="L50" s="131">
        <f t="shared" si="33"/>
        <v>45998</v>
      </c>
      <c r="M50" s="131">
        <f t="shared" ref="M50:N50" si="54">IF(L50="","",L50+1)</f>
        <v>45999</v>
      </c>
      <c r="N50" s="131">
        <f t="shared" si="54"/>
        <v>46000</v>
      </c>
      <c r="O50" s="131">
        <f t="shared" si="35"/>
        <v>46000</v>
      </c>
      <c r="P50" s="131">
        <f t="shared" ref="P50:Q50" si="55">IF(O50="","",O50+1)</f>
        <v>46001</v>
      </c>
      <c r="Q50" s="131">
        <f t="shared" si="55"/>
        <v>46002</v>
      </c>
      <c r="R50" s="131"/>
      <c r="S50" s="131"/>
      <c r="T50" s="131">
        <f t="shared" si="37"/>
        <v>46007</v>
      </c>
      <c r="U50" s="131">
        <f t="shared" si="38"/>
        <v>46008</v>
      </c>
      <c r="V50" s="131">
        <f t="shared" si="39"/>
        <v>46011</v>
      </c>
    </row>
    <row r="51" spans="1:22" s="15" customFormat="1" ht="15" customHeight="1">
      <c r="A51" s="58">
        <f t="shared" si="40"/>
        <v>51</v>
      </c>
      <c r="B51" s="72"/>
      <c r="C51" s="68"/>
      <c r="D51" s="70"/>
      <c r="E51" s="69" t="str">
        <f t="shared" si="31"/>
        <v/>
      </c>
      <c r="F51" s="71"/>
      <c r="G51" s="131"/>
      <c r="H51" s="131" t="str">
        <f t="shared" ref="H51:I51" si="56">IF(G51="","",G51+2)</f>
        <v/>
      </c>
      <c r="I51" s="131" t="str">
        <f t="shared" si="56"/>
        <v/>
      </c>
      <c r="J51" s="131"/>
      <c r="K51" s="131"/>
      <c r="L51" s="131" t="str">
        <f t="shared" si="33"/>
        <v/>
      </c>
      <c r="M51" s="131" t="str">
        <f t="shared" ref="M51:N51" si="57">IF(L51="","",L51+1)</f>
        <v/>
      </c>
      <c r="N51" s="131" t="str">
        <f t="shared" si="57"/>
        <v/>
      </c>
      <c r="O51" s="131" t="str">
        <f t="shared" si="35"/>
        <v/>
      </c>
      <c r="P51" s="131" t="str">
        <f t="shared" ref="P51:Q51" si="58">IF(O51="","",O51+1)</f>
        <v/>
      </c>
      <c r="Q51" s="131" t="str">
        <f t="shared" si="58"/>
        <v/>
      </c>
      <c r="R51" s="131"/>
      <c r="S51" s="131"/>
      <c r="T51" s="131" t="str">
        <f t="shared" si="37"/>
        <v/>
      </c>
      <c r="U51" s="131" t="str">
        <f t="shared" si="38"/>
        <v/>
      </c>
      <c r="V51" s="131" t="str">
        <f t="shared" si="39"/>
        <v/>
      </c>
    </row>
    <row r="52" spans="1:22" s="15" customFormat="1" ht="15" customHeight="1">
      <c r="A52" s="58">
        <f t="shared" si="40"/>
        <v>52</v>
      </c>
      <c r="B52" s="72"/>
      <c r="C52" s="68"/>
      <c r="D52" s="70"/>
      <c r="E52" s="69" t="str">
        <f t="shared" si="31"/>
        <v/>
      </c>
      <c r="F52" s="71"/>
      <c r="G52" s="131"/>
      <c r="H52" s="131" t="str">
        <f t="shared" ref="H52:I52" si="59">IF(G52="","",G52+2)</f>
        <v/>
      </c>
      <c r="I52" s="131" t="str">
        <f t="shared" si="59"/>
        <v/>
      </c>
      <c r="J52" s="131"/>
      <c r="K52" s="131"/>
      <c r="L52" s="131" t="str">
        <f t="shared" si="33"/>
        <v/>
      </c>
      <c r="M52" s="131" t="str">
        <f t="shared" ref="M52:N52" si="60">IF(L52="","",L52+1)</f>
        <v/>
      </c>
      <c r="N52" s="131" t="str">
        <f t="shared" si="60"/>
        <v/>
      </c>
      <c r="O52" s="131" t="str">
        <f t="shared" si="35"/>
        <v/>
      </c>
      <c r="P52" s="131" t="str">
        <f t="shared" ref="P52:Q52" si="61">IF(O52="","",O52+1)</f>
        <v/>
      </c>
      <c r="Q52" s="131" t="str">
        <f t="shared" si="61"/>
        <v/>
      </c>
      <c r="R52" s="131"/>
      <c r="S52" s="131"/>
      <c r="T52" s="131" t="str">
        <f t="shared" si="37"/>
        <v/>
      </c>
      <c r="U52" s="131" t="str">
        <f t="shared" si="38"/>
        <v/>
      </c>
      <c r="V52" s="131" t="str">
        <f t="shared" si="39"/>
        <v/>
      </c>
    </row>
    <row r="53" spans="1:22" s="15" customFormat="1" ht="15" customHeight="1">
      <c r="A53" s="58">
        <f t="shared" si="40"/>
        <v>53</v>
      </c>
      <c r="B53" s="72"/>
      <c r="C53" s="68"/>
      <c r="D53" s="70"/>
      <c r="E53" s="69" t="str">
        <f t="shared" si="31"/>
        <v/>
      </c>
      <c r="F53" s="71"/>
      <c r="G53" s="131" t="str">
        <f t="shared" ref="G53:G55" si="62">IF(T51="","",T51)</f>
        <v/>
      </c>
      <c r="H53" s="131" t="str">
        <f t="shared" ref="H53:I53" si="63">IF(G53="","",G53+2)</f>
        <v/>
      </c>
      <c r="I53" s="131" t="str">
        <f t="shared" si="63"/>
        <v/>
      </c>
      <c r="J53" s="131"/>
      <c r="K53" s="131"/>
      <c r="L53" s="131" t="str">
        <f t="shared" si="33"/>
        <v/>
      </c>
      <c r="M53" s="131" t="str">
        <f t="shared" ref="M53:N53" si="64">IF(L53="","",L53+1)</f>
        <v/>
      </c>
      <c r="N53" s="131" t="str">
        <f t="shared" si="64"/>
        <v/>
      </c>
      <c r="O53" s="131" t="str">
        <f t="shared" si="35"/>
        <v/>
      </c>
      <c r="P53" s="131" t="str">
        <f t="shared" ref="P53:Q53" si="65">IF(O53="","",O53+1)</f>
        <v/>
      </c>
      <c r="Q53" s="131" t="str">
        <f t="shared" si="65"/>
        <v/>
      </c>
      <c r="R53" s="131"/>
      <c r="S53" s="131"/>
      <c r="T53" s="131" t="str">
        <f t="shared" si="37"/>
        <v/>
      </c>
      <c r="U53" s="131" t="str">
        <f t="shared" si="38"/>
        <v/>
      </c>
      <c r="V53" s="131" t="str">
        <f t="shared" si="39"/>
        <v/>
      </c>
    </row>
    <row r="54" spans="1:22" s="15" customFormat="1" ht="15" customHeight="1">
      <c r="A54" s="58">
        <f t="shared" si="40"/>
        <v>54</v>
      </c>
      <c r="B54" s="72"/>
      <c r="C54" s="68"/>
      <c r="D54" s="70"/>
      <c r="E54" s="69" t="str">
        <f t="shared" si="31"/>
        <v/>
      </c>
      <c r="F54" s="71"/>
      <c r="G54" s="131" t="str">
        <f t="shared" si="62"/>
        <v/>
      </c>
      <c r="H54" s="131" t="str">
        <f t="shared" ref="H54:I54" si="66">IF(G54="","",G54+2)</f>
        <v/>
      </c>
      <c r="I54" s="131" t="str">
        <f t="shared" si="66"/>
        <v/>
      </c>
      <c r="J54" s="131"/>
      <c r="K54" s="131"/>
      <c r="L54" s="131" t="str">
        <f t="shared" si="33"/>
        <v/>
      </c>
      <c r="M54" s="131" t="str">
        <f t="shared" ref="M54:N54" si="67">IF(L54="","",L54+1)</f>
        <v/>
      </c>
      <c r="N54" s="131" t="str">
        <f t="shared" si="67"/>
        <v/>
      </c>
      <c r="O54" s="131" t="str">
        <f t="shared" si="35"/>
        <v/>
      </c>
      <c r="P54" s="131" t="str">
        <f t="shared" ref="P54:Q54" si="68">IF(O54="","",O54+1)</f>
        <v/>
      </c>
      <c r="Q54" s="131" t="str">
        <f t="shared" si="68"/>
        <v/>
      </c>
      <c r="R54" s="131"/>
      <c r="S54" s="131"/>
      <c r="T54" s="131" t="str">
        <f t="shared" si="37"/>
        <v/>
      </c>
      <c r="U54" s="131" t="str">
        <f t="shared" si="38"/>
        <v/>
      </c>
      <c r="V54" s="131" t="str">
        <f t="shared" si="39"/>
        <v/>
      </c>
    </row>
    <row r="55" spans="1:22" s="15" customFormat="1" ht="15" customHeight="1">
      <c r="A55" s="103">
        <f t="shared" si="40"/>
        <v>55</v>
      </c>
      <c r="B55" s="98"/>
      <c r="C55" s="99"/>
      <c r="D55" s="104"/>
      <c r="E55" s="105" t="str">
        <f t="shared" si="31"/>
        <v/>
      </c>
      <c r="F55" s="102"/>
      <c r="G55" s="97" t="str">
        <f t="shared" si="62"/>
        <v/>
      </c>
      <c r="H55" s="97" t="str">
        <f>IF(G55="","",G55+2)</f>
        <v/>
      </c>
      <c r="I55" s="97" t="str">
        <f t="shared" ref="I55" si="69">IF(H55="","",H55+2)</f>
        <v/>
      </c>
      <c r="J55" s="97"/>
      <c r="K55" s="97"/>
      <c r="L55" s="97" t="str">
        <f t="shared" si="33"/>
        <v/>
      </c>
      <c r="M55" s="97" t="str">
        <f t="shared" ref="M55:N55" si="70">IF(L55="","",L55+1)</f>
        <v/>
      </c>
      <c r="N55" s="97" t="str">
        <f t="shared" si="70"/>
        <v/>
      </c>
      <c r="O55" s="97" t="str">
        <f t="shared" si="35"/>
        <v/>
      </c>
      <c r="P55" s="97" t="str">
        <f t="shared" ref="P55:Q55" si="71">IF(O55="","",O55+1)</f>
        <v/>
      </c>
      <c r="Q55" s="97" t="str">
        <f t="shared" si="71"/>
        <v/>
      </c>
      <c r="R55" s="97"/>
      <c r="S55" s="97"/>
      <c r="T55" s="97" t="str">
        <f t="shared" si="37"/>
        <v/>
      </c>
      <c r="U55" s="97" t="str">
        <f t="shared" si="38"/>
        <v/>
      </c>
      <c r="V55" s="97" t="str">
        <f t="shared" si="39"/>
        <v/>
      </c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63" t="s">
        <v>40</v>
      </c>
      <c r="C68" s="263"/>
      <c r="D68" s="263" t="s">
        <v>39</v>
      </c>
      <c r="E68" s="263"/>
      <c r="F68" s="263"/>
      <c r="G68" s="263"/>
      <c r="H68" s="290" t="s">
        <v>69</v>
      </c>
      <c r="I68" s="290"/>
      <c r="J68" s="123"/>
      <c r="K68" s="123"/>
      <c r="L68" s="290" t="s">
        <v>72</v>
      </c>
      <c r="M68" s="263"/>
      <c r="N68" s="263" t="s">
        <v>41</v>
      </c>
      <c r="O68" s="263"/>
      <c r="P68" s="263" t="s">
        <v>12</v>
      </c>
      <c r="Q68" s="263"/>
      <c r="T68" s="13"/>
    </row>
    <row r="69" spans="2:21" ht="15.75" customHeight="1">
      <c r="B69" s="257" t="s">
        <v>0</v>
      </c>
      <c r="C69" s="257"/>
      <c r="D69" s="257" t="s">
        <v>2</v>
      </c>
      <c r="E69" s="257"/>
      <c r="F69" s="257"/>
      <c r="G69" s="257"/>
      <c r="H69" s="291" t="s">
        <v>68</v>
      </c>
      <c r="I69" s="291"/>
      <c r="J69" s="122"/>
      <c r="K69" s="122"/>
      <c r="L69" s="291" t="s">
        <v>68</v>
      </c>
      <c r="M69" s="257"/>
      <c r="N69" s="293" t="s">
        <v>42</v>
      </c>
      <c r="O69" s="293"/>
      <c r="P69" s="257" t="s">
        <v>65</v>
      </c>
      <c r="Q69" s="257"/>
      <c r="T69" s="13"/>
    </row>
    <row r="70" spans="2:21" ht="15.75" customHeight="1">
      <c r="B70" s="289" t="s">
        <v>43</v>
      </c>
      <c r="C70" s="289"/>
      <c r="D70" s="258" t="s">
        <v>60</v>
      </c>
      <c r="E70" s="258"/>
      <c r="F70" s="258"/>
      <c r="G70" s="258"/>
      <c r="H70" s="289" t="s">
        <v>70</v>
      </c>
      <c r="I70" s="289"/>
      <c r="J70" s="121"/>
      <c r="K70" s="121"/>
      <c r="L70" s="289" t="s">
        <v>75</v>
      </c>
      <c r="M70" s="289"/>
      <c r="N70" s="289" t="s">
        <v>71</v>
      </c>
      <c r="O70" s="289"/>
      <c r="P70" s="289" t="s">
        <v>44</v>
      </c>
      <c r="Q70" s="289"/>
      <c r="T70" s="13"/>
    </row>
    <row r="72" spans="2:21" ht="15.75" customHeight="1">
      <c r="B72" s="288" t="s">
        <v>11</v>
      </c>
      <c r="C72" s="288"/>
      <c r="D72" s="263" t="s">
        <v>18</v>
      </c>
      <c r="E72" s="263"/>
      <c r="F72" s="263"/>
      <c r="G72" s="263"/>
      <c r="H72" s="263" t="s">
        <v>19</v>
      </c>
      <c r="I72" s="263"/>
      <c r="J72" s="123"/>
      <c r="K72" s="123"/>
      <c r="L72" s="263" t="s">
        <v>26</v>
      </c>
      <c r="M72" s="263"/>
      <c r="N72" s="263" t="s">
        <v>45</v>
      </c>
      <c r="O72" s="263"/>
      <c r="P72" s="288" t="s">
        <v>61</v>
      </c>
      <c r="Q72" s="288"/>
      <c r="R72" s="13"/>
      <c r="S72" s="13"/>
      <c r="T72" s="294"/>
      <c r="U72" s="294"/>
    </row>
    <row r="73" spans="2:21" ht="15.75" customHeight="1">
      <c r="B73" s="292" t="s">
        <v>49</v>
      </c>
      <c r="C73" s="292"/>
      <c r="D73" s="257" t="s">
        <v>46</v>
      </c>
      <c r="E73" s="257"/>
      <c r="F73" s="257"/>
      <c r="G73" s="257"/>
      <c r="H73" s="257" t="s">
        <v>47</v>
      </c>
      <c r="I73" s="257"/>
      <c r="J73" s="122"/>
      <c r="K73" s="122"/>
      <c r="L73" s="257" t="s">
        <v>48</v>
      </c>
      <c r="M73" s="257"/>
      <c r="N73" s="257" t="s">
        <v>46</v>
      </c>
      <c r="O73" s="257"/>
      <c r="P73" s="294" t="s">
        <v>62</v>
      </c>
      <c r="Q73" s="294"/>
      <c r="R73" s="13"/>
      <c r="S73" s="13"/>
      <c r="T73" s="294"/>
      <c r="U73" s="294"/>
    </row>
    <row r="74" spans="2:21" ht="15.75" customHeight="1">
      <c r="B74" s="289" t="s">
        <v>53</v>
      </c>
      <c r="C74" s="289"/>
      <c r="D74" s="289" t="s">
        <v>73</v>
      </c>
      <c r="E74" s="289"/>
      <c r="F74" s="289"/>
      <c r="G74" s="289"/>
      <c r="H74" s="289" t="s">
        <v>50</v>
      </c>
      <c r="I74" s="289"/>
      <c r="J74" s="121"/>
      <c r="K74" s="121"/>
      <c r="L74" s="289" t="s">
        <v>51</v>
      </c>
      <c r="M74" s="289"/>
      <c r="N74" s="289" t="s">
        <v>52</v>
      </c>
      <c r="O74" s="289"/>
      <c r="P74" s="289" t="s">
        <v>63</v>
      </c>
      <c r="Q74" s="289"/>
      <c r="R74" s="13"/>
      <c r="S74" s="13"/>
      <c r="T74" s="294"/>
      <c r="U74" s="294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9" scale="49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G28" sqref="G28"/>
    </sheetView>
  </sheetViews>
  <sheetFormatPr defaultColWidth="13.875" defaultRowHeight="15.75" customHeight="1"/>
  <cols>
    <col min="1" max="1" width="7.625" style="21" customWidth="1"/>
    <col min="2" max="2" width="20.625" style="21" customWidth="1"/>
    <col min="3" max="3" width="3" style="21" bestFit="1" customWidth="1"/>
    <col min="4" max="4" width="5.625" style="21" bestFit="1" customWidth="1"/>
    <col min="5" max="5" width="3.5" style="21" bestFit="1" customWidth="1"/>
    <col min="6" max="6" width="5.625" style="21" bestFit="1" customWidth="1"/>
    <col min="7" max="16" width="15.625" style="21" customWidth="1"/>
    <col min="17" max="17" width="15.875" style="21" customWidth="1"/>
    <col min="18" max="20" width="15.625" style="21" customWidth="1"/>
    <col min="21" max="16384" width="13.87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298" t="str">
        <f>'1) 日本 - 中国'!G2</f>
        <v>上海民生輪船有限公司</v>
      </c>
      <c r="D2" s="298"/>
      <c r="E2" s="298"/>
      <c r="F2" s="298"/>
      <c r="G2" s="298"/>
      <c r="H2" s="298"/>
      <c r="I2" s="141"/>
      <c r="J2" s="300" t="str">
        <f>'1) 日本 - 中国'!M2</f>
        <v>2025年11月スケジュール</v>
      </c>
      <c r="K2" s="300"/>
      <c r="L2" s="300"/>
      <c r="M2" s="29"/>
      <c r="N2" s="82"/>
      <c r="O2" s="82"/>
      <c r="P2" s="82"/>
      <c r="Q2" s="82"/>
      <c r="R2" s="82"/>
    </row>
    <row r="3" spans="1:23" ht="15.75" customHeight="1">
      <c r="C3" s="298"/>
      <c r="D3" s="298"/>
      <c r="E3" s="298"/>
      <c r="F3" s="298"/>
      <c r="G3" s="298"/>
      <c r="H3" s="298"/>
      <c r="I3" s="141"/>
      <c r="J3" s="300"/>
      <c r="K3" s="300"/>
      <c r="L3" s="300"/>
      <c r="M3" s="27" t="s">
        <v>3</v>
      </c>
      <c r="N3" s="140">
        <f>'1) 日本 - 中国'!U3</f>
        <v>45961</v>
      </c>
      <c r="O3" s="74"/>
      <c r="P3" s="74"/>
      <c r="S3" s="27"/>
    </row>
    <row r="4" spans="1:23" ht="15.75" customHeight="1">
      <c r="C4" s="26"/>
      <c r="D4" s="299" t="str">
        <f>'1) 日本 - 中国'!G4</f>
        <v>SHANGHAI MINSHENG SHIPPING CO.,LTD.</v>
      </c>
      <c r="E4" s="299"/>
      <c r="F4" s="299"/>
      <c r="G4" s="299"/>
      <c r="H4" s="299"/>
      <c r="I4" s="299"/>
      <c r="J4" s="29" t="s">
        <v>146</v>
      </c>
      <c r="K4" s="75"/>
      <c r="L4" s="75"/>
      <c r="M4" s="139" t="s">
        <v>5</v>
      </c>
      <c r="N4" s="93" t="str">
        <f>'1) 日本 - 中国'!U4</f>
        <v>No.575(R-1)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147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144</v>
      </c>
      <c r="B7" s="93" t="s">
        <v>143</v>
      </c>
    </row>
    <row r="8" spans="1:23" ht="15" customHeight="1">
      <c r="A8" s="295" t="s">
        <v>6</v>
      </c>
      <c r="B8" s="296" t="s">
        <v>7</v>
      </c>
      <c r="C8" s="296" t="s">
        <v>8</v>
      </c>
      <c r="D8" s="301"/>
      <c r="E8" s="301"/>
      <c r="F8" s="302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5"/>
      <c r="B9" s="297"/>
      <c r="C9" s="297" t="s">
        <v>82</v>
      </c>
      <c r="D9" s="305"/>
      <c r="E9" s="303" t="s">
        <v>83</v>
      </c>
      <c r="F9" s="304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f>39</f>
        <v>39</v>
      </c>
      <c r="B10" s="241" t="s">
        <v>142</v>
      </c>
      <c r="C10" s="242" t="s">
        <v>139</v>
      </c>
      <c r="D10" s="243">
        <f>684</f>
        <v>684</v>
      </c>
      <c r="E10" s="244" t="s">
        <v>138</v>
      </c>
      <c r="F10" s="245">
        <f>IF(D10="","",D10)</f>
        <v>684</v>
      </c>
      <c r="G10" s="130">
        <v>45960</v>
      </c>
      <c r="H10" s="246"/>
      <c r="I10" s="130">
        <f>IF(G10="","",G10+2)</f>
        <v>45962</v>
      </c>
      <c r="J10" s="130">
        <f>IF(I10="","",I10+1)</f>
        <v>45963</v>
      </c>
      <c r="K10" s="130">
        <f>IF(J10="","",J10+1)</f>
        <v>45964</v>
      </c>
      <c r="L10" s="130"/>
      <c r="M10" s="130">
        <f>IF(K10="","",K10+3)</f>
        <v>45967</v>
      </c>
    </row>
    <row r="11" spans="1:23" s="31" customFormat="1" ht="15" customHeight="1">
      <c r="A11" s="6">
        <f>A10+1</f>
        <v>40</v>
      </c>
      <c r="B11" s="247" t="s">
        <v>141</v>
      </c>
      <c r="C11" s="242" t="s">
        <v>139</v>
      </c>
      <c r="D11" s="248">
        <f>IF(D10="","",D10+1)</f>
        <v>685</v>
      </c>
      <c r="E11" s="244" t="s">
        <v>138</v>
      </c>
      <c r="F11" s="249">
        <f t="shared" ref="F11:F15" si="0">IF(D11="","",D11)</f>
        <v>685</v>
      </c>
      <c r="G11" s="131">
        <f>IF(M10="","",M10)</f>
        <v>45967</v>
      </c>
      <c r="H11" s="131"/>
      <c r="I11" s="131">
        <f t="shared" ref="I11:I15" si="1">IF(G11="","",G11+2)</f>
        <v>45969</v>
      </c>
      <c r="J11" s="131">
        <f t="shared" ref="J11:K11" si="2">IF(I11="","",I11+1)</f>
        <v>45970</v>
      </c>
      <c r="K11" s="131">
        <f t="shared" si="2"/>
        <v>45971</v>
      </c>
      <c r="L11" s="131"/>
      <c r="M11" s="131">
        <f t="shared" ref="M11:M15" si="3">IF(K11="","",K11+3)</f>
        <v>45974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47" t="s">
        <v>140</v>
      </c>
      <c r="C12" s="242" t="s">
        <v>139</v>
      </c>
      <c r="D12" s="248">
        <f t="shared" ref="D12:D15" si="4">IF(D11="","",D11+1)</f>
        <v>686</v>
      </c>
      <c r="E12" s="244" t="s">
        <v>138</v>
      </c>
      <c r="F12" s="249">
        <f t="shared" si="0"/>
        <v>686</v>
      </c>
      <c r="G12" s="131">
        <f>IF(M11="","",M11)</f>
        <v>45974</v>
      </c>
      <c r="H12" s="131"/>
      <c r="I12" s="131">
        <f t="shared" si="1"/>
        <v>45976</v>
      </c>
      <c r="J12" s="131">
        <f t="shared" ref="J12:K12" si="5">IF(I12="","",I12+1)</f>
        <v>45977</v>
      </c>
      <c r="K12" s="131">
        <f t="shared" si="5"/>
        <v>45978</v>
      </c>
      <c r="L12" s="131"/>
      <c r="M12" s="131">
        <f t="shared" si="3"/>
        <v>45981</v>
      </c>
    </row>
    <row r="13" spans="1:23" s="31" customFormat="1" ht="15" customHeight="1">
      <c r="A13" s="6">
        <f>A12+1</f>
        <v>42</v>
      </c>
      <c r="B13" s="247" t="s">
        <v>140</v>
      </c>
      <c r="C13" s="242" t="s">
        <v>139</v>
      </c>
      <c r="D13" s="248">
        <f t="shared" si="4"/>
        <v>687</v>
      </c>
      <c r="E13" s="244" t="s">
        <v>138</v>
      </c>
      <c r="F13" s="249">
        <f t="shared" si="0"/>
        <v>687</v>
      </c>
      <c r="G13" s="131">
        <f>IF(M12="","",M12)</f>
        <v>45981</v>
      </c>
      <c r="H13" s="131"/>
      <c r="I13" s="131">
        <f t="shared" si="1"/>
        <v>45983</v>
      </c>
      <c r="J13" s="131">
        <f t="shared" ref="J13:K13" si="6">IF(I13="","",I13+1)</f>
        <v>45984</v>
      </c>
      <c r="K13" s="131">
        <f t="shared" si="6"/>
        <v>45985</v>
      </c>
      <c r="L13" s="131"/>
      <c r="M13" s="131">
        <f t="shared" si="3"/>
        <v>45988</v>
      </c>
    </row>
    <row r="14" spans="1:23" s="133" customFormat="1" ht="15" customHeight="1">
      <c r="A14" s="6">
        <f>A13+1</f>
        <v>43</v>
      </c>
      <c r="B14" s="247" t="s">
        <v>140</v>
      </c>
      <c r="C14" s="242" t="s">
        <v>139</v>
      </c>
      <c r="D14" s="248">
        <f t="shared" si="4"/>
        <v>688</v>
      </c>
      <c r="E14" s="244" t="s">
        <v>138</v>
      </c>
      <c r="F14" s="249">
        <f t="shared" si="0"/>
        <v>688</v>
      </c>
      <c r="G14" s="131">
        <f>IF(M13="","",M13)</f>
        <v>45988</v>
      </c>
      <c r="H14" s="131"/>
      <c r="I14" s="131">
        <f t="shared" si="1"/>
        <v>45990</v>
      </c>
      <c r="J14" s="131">
        <f t="shared" ref="J14:K14" si="7">IF(I14="","",I14+1)</f>
        <v>45991</v>
      </c>
      <c r="K14" s="131">
        <f t="shared" si="7"/>
        <v>45992</v>
      </c>
      <c r="L14" s="131"/>
      <c r="M14" s="131">
        <f t="shared" si="3"/>
        <v>45995</v>
      </c>
    </row>
    <row r="15" spans="1:23" s="133" customFormat="1" ht="15" customHeight="1">
      <c r="A15" s="159">
        <f>A14+1</f>
        <v>44</v>
      </c>
      <c r="B15" s="250" t="s">
        <v>140</v>
      </c>
      <c r="C15" s="251" t="s">
        <v>139</v>
      </c>
      <c r="D15" s="252">
        <f t="shared" si="4"/>
        <v>689</v>
      </c>
      <c r="E15" s="253" t="s">
        <v>138</v>
      </c>
      <c r="F15" s="254">
        <f t="shared" si="0"/>
        <v>689</v>
      </c>
      <c r="G15" s="97">
        <f>IF(M14="","",M14)</f>
        <v>45995</v>
      </c>
      <c r="H15" s="97"/>
      <c r="I15" s="97">
        <f t="shared" si="1"/>
        <v>45997</v>
      </c>
      <c r="J15" s="97">
        <f t="shared" ref="J15:K15" si="8">IF(I15="","",I15+1)</f>
        <v>45998</v>
      </c>
      <c r="K15" s="97">
        <f t="shared" si="8"/>
        <v>45999</v>
      </c>
      <c r="L15" s="97"/>
      <c r="M15" s="97">
        <f t="shared" si="3"/>
        <v>46002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3" width="15.875" style="21" customWidth="1"/>
    <col min="4" max="4" width="2.375" style="21" customWidth="1"/>
    <col min="5" max="5" width="15.875" style="21" customWidth="1"/>
    <col min="6" max="6" width="2.375" style="21" customWidth="1"/>
    <col min="7" max="7" width="8.875" style="21" customWidth="1"/>
    <col min="8" max="8" width="17.5" style="21" bestFit="1" customWidth="1"/>
    <col min="9" max="9" width="6.875" style="21" customWidth="1"/>
    <col min="10" max="10" width="3.375" style="21" customWidth="1"/>
    <col min="11" max="11" width="6.875" style="21" customWidth="1"/>
    <col min="12" max="12" width="3.375" style="21" customWidth="1"/>
    <col min="13" max="13" width="13.875" style="21" hidden="1" customWidth="1" outlineLevel="1"/>
    <col min="14" max="14" width="13.875" style="21" customWidth="1" collapsed="1"/>
    <col min="15" max="15" width="13.875" style="21" hidden="1" customWidth="1" outlineLevel="1"/>
    <col min="16" max="16" width="2.375" style="21" customWidth="1" collapsed="1"/>
    <col min="17" max="17" width="13.875" style="21" hidden="1" customWidth="1" outlineLevel="1"/>
    <col min="18" max="18" width="13.875" style="21" customWidth="1" collapsed="1"/>
    <col min="19" max="22" width="13.875" style="21" customWidth="1"/>
    <col min="23" max="24" width="13.875" style="21" hidden="1" customWidth="1" outlineLevel="1"/>
    <col min="25" max="25" width="2.375" style="21" customWidth="1" collapsed="1"/>
    <col min="26" max="26" width="13.875" style="21" hidden="1" customWidth="1" outlineLevel="1"/>
    <col min="27" max="27" width="13.875" style="21" customWidth="1" collapsed="1"/>
    <col min="28" max="38" width="13.875" style="21" customWidth="1"/>
    <col min="39" max="16384" width="7.625" style="21"/>
  </cols>
  <sheetData>
    <row r="1" spans="1:27" ht="15.75" customHeight="1">
      <c r="C1" s="80"/>
      <c r="D1" s="80"/>
      <c r="E1" s="80"/>
      <c r="F1" s="80"/>
      <c r="G1" s="307" t="s">
        <v>98</v>
      </c>
      <c r="H1" s="307"/>
      <c r="I1" s="307"/>
      <c r="J1" s="307"/>
      <c r="K1" s="307"/>
      <c r="L1" s="307"/>
      <c r="M1" s="307"/>
      <c r="N1" s="30"/>
      <c r="O1" s="81"/>
      <c r="P1" s="81"/>
      <c r="Q1" s="82"/>
      <c r="R1" s="308" t="str">
        <f>'1) 日本 - 中国'!M2</f>
        <v>2025年11月スケジュール</v>
      </c>
      <c r="S1" s="308"/>
      <c r="T1" s="308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7"/>
      <c r="H2" s="307"/>
      <c r="I2" s="307"/>
      <c r="J2" s="307"/>
      <c r="K2" s="307"/>
      <c r="L2" s="307"/>
      <c r="M2" s="307"/>
      <c r="N2" s="28"/>
      <c r="O2" s="81"/>
      <c r="P2" s="81"/>
      <c r="Q2" s="82"/>
      <c r="R2" s="308"/>
      <c r="S2" s="308"/>
      <c r="T2" s="308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7"/>
      <c r="H3" s="307"/>
      <c r="I3" s="307"/>
      <c r="J3" s="307"/>
      <c r="K3" s="307"/>
      <c r="L3" s="307"/>
      <c r="M3" s="307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45961</v>
      </c>
    </row>
    <row r="4" spans="1:27" ht="15.75" customHeight="1">
      <c r="C4" s="85"/>
      <c r="D4" s="85"/>
      <c r="E4" s="85"/>
      <c r="F4" s="85"/>
      <c r="G4" s="309" t="s">
        <v>99</v>
      </c>
      <c r="H4" s="309"/>
      <c r="I4" s="309"/>
      <c r="J4" s="309"/>
      <c r="K4" s="309"/>
      <c r="L4" s="309"/>
      <c r="M4" s="309"/>
      <c r="N4" s="309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No.575(R-1)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126</v>
      </c>
      <c r="G7" s="127" t="s">
        <v>121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6" t="s">
        <v>6</v>
      </c>
      <c r="H8" s="265" t="s">
        <v>7</v>
      </c>
      <c r="I8" s="265" t="s">
        <v>8</v>
      </c>
      <c r="J8" s="271"/>
      <c r="K8" s="271"/>
      <c r="L8" s="272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115</v>
      </c>
      <c r="D9" s="34"/>
      <c r="E9" s="34" t="s">
        <v>132</v>
      </c>
      <c r="F9" s="34"/>
      <c r="G9" s="286"/>
      <c r="H9" s="266"/>
      <c r="I9" s="266" t="s">
        <v>82</v>
      </c>
      <c r="J9" s="310"/>
      <c r="K9" s="273" t="s">
        <v>83</v>
      </c>
      <c r="L9" s="275"/>
      <c r="M9" s="43"/>
      <c r="N9" s="34" t="s">
        <v>134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45948</v>
      </c>
      <c r="B10" s="130">
        <f t="shared" ref="B10" si="0">IF(C10="","",C10-1)</f>
        <v>45949</v>
      </c>
      <c r="C10" s="130">
        <f t="shared" ref="C10:C16" si="1">IF(E10="","",E10-3)</f>
        <v>45950</v>
      </c>
      <c r="D10" s="130"/>
      <c r="E10" s="130">
        <f t="shared" ref="E10:E16" si="2">IF(N10="","",N10-5)</f>
        <v>45953</v>
      </c>
      <c r="F10" s="130"/>
      <c r="G10" s="58">
        <f>IF('1) 日本 - 中国'!A10="","", '1) 日本 - 中国'!A10)</f>
        <v>44</v>
      </c>
      <c r="H10" s="168" t="str">
        <f>IF('1) 日本 - 中国'!B10="","", '1) 日本 - 中国'!B10)</f>
        <v>JI HANG</v>
      </c>
      <c r="I10" s="68">
        <f>IF('1) 日本 - 中国'!C10="","", '1) 日本 - 中国'!C10)</f>
        <v>582</v>
      </c>
      <c r="J10" s="94" t="s">
        <v>81</v>
      </c>
      <c r="K10" s="172">
        <f>IF('1) 日本 - 中国'!E10="","", '1) 日本 - 中国'!E10)</f>
        <v>582</v>
      </c>
      <c r="L10" s="157" t="s">
        <v>89</v>
      </c>
      <c r="M10" s="151" t="str">
        <f>IF('1) 日本 - 中国'!G10="","", '1) 日本 - 中国'!G10)</f>
        <v/>
      </c>
      <c r="N10" s="151">
        <f>IF('1) 日本 - 中国'!H10="","", '1) 日本 - 中国'!H10)</f>
        <v>45958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45960</v>
      </c>
      <c r="S10" s="153">
        <f>IF('1) 日本 - 中国'!M10="","", '1) 日本 - 中国'!M10)</f>
        <v>45961</v>
      </c>
      <c r="T10" s="153">
        <f>IF('1) 日本 - 中国'!N10="","", '1) 日本 - 中国'!N10)</f>
        <v>45961</v>
      </c>
      <c r="U10" s="151">
        <f>IF('1) 日本 - 中国'!O10="","", '1) 日本 - 中国'!O10)</f>
        <v>45962</v>
      </c>
      <c r="V10" s="153">
        <f>IF('1) 日本 - 中国'!P10="","", '1) 日本 - 中国'!P10)</f>
        <v>45962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45965</v>
      </c>
    </row>
    <row r="11" spans="1:27" s="31" customFormat="1" ht="15" customHeight="1">
      <c r="A11" s="153">
        <f>IF(B11="","",B11-1)</f>
        <v>45955</v>
      </c>
      <c r="B11" s="153">
        <f t="shared" ref="B11" si="3">IF(C11="","",C11-1)</f>
        <v>45956</v>
      </c>
      <c r="C11" s="153">
        <f t="shared" si="1"/>
        <v>45957</v>
      </c>
      <c r="D11" s="153"/>
      <c r="E11" s="153">
        <f t="shared" si="2"/>
        <v>45960</v>
      </c>
      <c r="F11" s="153"/>
      <c r="G11" s="154">
        <f>IF('1) 日本 - 中国'!A11="","", '1) 日本 - 中国'!A11)</f>
        <v>45</v>
      </c>
      <c r="H11" s="155" t="str">
        <f>IF('1) 日本 - 中国'!B11="","", '1) 日本 - 中国'!B11)</f>
        <v>JI HANG</v>
      </c>
      <c r="I11" s="147">
        <f>IF('1) 日本 - 中国'!C11="","", '1) 日本 - 中国'!C11)</f>
        <v>583</v>
      </c>
      <c r="J11" s="173" t="s">
        <v>81</v>
      </c>
      <c r="K11" s="172">
        <f>IF('1) 日本 - 中国'!E11="","", '1) 日本 - 中国'!E11)</f>
        <v>583</v>
      </c>
      <c r="L11" s="157" t="s">
        <v>89</v>
      </c>
      <c r="M11" s="153" t="str">
        <f>IF('1) 日本 - 中国'!G11="","", '1) 日本 - 中国'!G11)</f>
        <v/>
      </c>
      <c r="N11" s="153">
        <f>IF('1) 日本 - 中国'!H11="","", '1) 日本 - 中国'!H11)</f>
        <v>45965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45967</v>
      </c>
      <c r="S11" s="255" t="str">
        <f>IF('1) 日本 - 中国'!M11="","", '1) 日本 - 中国'!M11)</f>
        <v>SKIP</v>
      </c>
      <c r="T11" s="255" t="str">
        <f>IF('1) 日本 - 中国'!N11="","", '1) 日本 - 中国'!N11)</f>
        <v>SKIP</v>
      </c>
      <c r="U11" s="153">
        <f>IF('1) 日本 - 中国'!O11="","", '1) 日本 - 中国'!O11)</f>
        <v>45969</v>
      </c>
      <c r="V11" s="153">
        <f>IF('1) 日本 - 中国'!P11="","", '1) 日本 - 中国'!P11)</f>
        <v>45969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45972</v>
      </c>
    </row>
    <row r="12" spans="1:27" s="31" customFormat="1" ht="15" customHeight="1">
      <c r="A12" s="153">
        <f t="shared" ref="A12:B12" si="4">IF(B12="","",B12-1)</f>
        <v>45962</v>
      </c>
      <c r="B12" s="153">
        <f t="shared" si="4"/>
        <v>45963</v>
      </c>
      <c r="C12" s="153">
        <f t="shared" si="1"/>
        <v>45964</v>
      </c>
      <c r="D12" s="153"/>
      <c r="E12" s="153">
        <f t="shared" si="2"/>
        <v>45967</v>
      </c>
      <c r="F12" s="153"/>
      <c r="G12" s="154">
        <f>IF('1) 日本 - 中国'!A12="","", '1) 日本 - 中国'!A12)</f>
        <v>46</v>
      </c>
      <c r="H12" s="155" t="str">
        <f>IF('1) 日本 - 中国'!B12="","", '1) 日本 - 中国'!B12)</f>
        <v>JI HANG</v>
      </c>
      <c r="I12" s="147">
        <f>IF('1) 日本 - 中国'!C12="","", '1) 日本 - 中国'!C12)</f>
        <v>584</v>
      </c>
      <c r="J12" s="173" t="s">
        <v>81</v>
      </c>
      <c r="K12" s="172">
        <f>IF('1) 日本 - 中国'!E12="","", '1) 日本 - 中国'!E12)</f>
        <v>584</v>
      </c>
      <c r="L12" s="157" t="s">
        <v>89</v>
      </c>
      <c r="M12" s="153" t="str">
        <f>IF('1) 日本 - 中国'!G12="","", '1) 日本 - 中国'!G12)</f>
        <v/>
      </c>
      <c r="N12" s="153">
        <f>IF('1) 日本 - 中国'!H12="","", '1) 日本 - 中国'!H12)</f>
        <v>45972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45974</v>
      </c>
      <c r="S12" s="153">
        <f>IF('1) 日本 - 中国'!M12="","", '1) 日本 - 中国'!M12)</f>
        <v>45975</v>
      </c>
      <c r="T12" s="153">
        <f>IF('1) 日本 - 中国'!N12="","", '1) 日本 - 中国'!N12)</f>
        <v>45975</v>
      </c>
      <c r="U12" s="153">
        <f>IF('1) 日本 - 中国'!O12="","", '1) 日本 - 中国'!O12)</f>
        <v>45976</v>
      </c>
      <c r="V12" s="153">
        <f>IF('1) 日本 - 中国'!P12="","", '1) 日本 - 中国'!P12)</f>
        <v>45976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45979</v>
      </c>
    </row>
    <row r="13" spans="1:27" s="31" customFormat="1" ht="15" customHeight="1">
      <c r="A13" s="153">
        <f t="shared" ref="A13:B13" si="5">IF(B13="","",B13-1)</f>
        <v>45969</v>
      </c>
      <c r="B13" s="153">
        <f t="shared" si="5"/>
        <v>45970</v>
      </c>
      <c r="C13" s="153">
        <f t="shared" si="1"/>
        <v>45971</v>
      </c>
      <c r="D13" s="153"/>
      <c r="E13" s="153">
        <f t="shared" si="2"/>
        <v>45974</v>
      </c>
      <c r="F13" s="153"/>
      <c r="G13" s="6">
        <f>IF('1) 日本 - 中国'!A13="","", '1) 日本 - 中国'!A13)</f>
        <v>47</v>
      </c>
      <c r="H13" s="155" t="str">
        <f>IF('1) 日本 - 中国'!B13="","", '1) 日本 - 中国'!B13)</f>
        <v>JI HANG</v>
      </c>
      <c r="I13" s="147">
        <f>IF('1) 日本 - 中国'!C13="","", '1) 日本 - 中国'!C13)</f>
        <v>585</v>
      </c>
      <c r="J13" s="173" t="s">
        <v>81</v>
      </c>
      <c r="K13" s="172">
        <f>IF('1) 日本 - 中国'!E13="","", '1) 日本 - 中国'!E13)</f>
        <v>585</v>
      </c>
      <c r="L13" s="157" t="s">
        <v>89</v>
      </c>
      <c r="M13" s="153" t="str">
        <f>IF('1) 日本 - 中国'!G13="","", '1) 日本 - 中国'!G13)</f>
        <v/>
      </c>
      <c r="N13" s="153">
        <f>IF('1) 日本 - 中国'!H13="","", '1) 日本 - 中国'!H13)</f>
        <v>45979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45981</v>
      </c>
      <c r="S13" s="153">
        <f>IF('1) 日本 - 中国'!M13="","", '1) 日本 - 中国'!M13)</f>
        <v>45982</v>
      </c>
      <c r="T13" s="153">
        <f>IF('1) 日本 - 中国'!N13="","", '1) 日本 - 中国'!N13)</f>
        <v>45982</v>
      </c>
      <c r="U13" s="153">
        <f>IF('1) 日本 - 中国'!O13="","", '1) 日本 - 中国'!O13)</f>
        <v>45983</v>
      </c>
      <c r="V13" s="153">
        <f>IF('1) 日本 - 中国'!P13="","", '1) 日本 - 中国'!P13)</f>
        <v>45983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45986</v>
      </c>
    </row>
    <row r="14" spans="1:27" s="96" customFormat="1" ht="15" customHeight="1">
      <c r="A14" s="153">
        <f t="shared" ref="A14:B14" si="6">IF(B14="","",B14-1)</f>
        <v>45976</v>
      </c>
      <c r="B14" s="153">
        <f t="shared" si="6"/>
        <v>45977</v>
      </c>
      <c r="C14" s="153">
        <f t="shared" si="1"/>
        <v>45978</v>
      </c>
      <c r="D14" s="153"/>
      <c r="E14" s="153">
        <f t="shared" si="2"/>
        <v>45981</v>
      </c>
      <c r="F14" s="153"/>
      <c r="G14" s="6">
        <f>IF('1) 日本 - 中国'!A14="","", '1) 日本 - 中国'!A14)</f>
        <v>48</v>
      </c>
      <c r="H14" s="155" t="str">
        <f>IF('1) 日本 - 中国'!B14="","", '1) 日本 - 中国'!B14)</f>
        <v>JI HANG</v>
      </c>
      <c r="I14" s="147">
        <f>IF('1) 日本 - 中国'!C14="","", '1) 日本 - 中国'!C14)</f>
        <v>586</v>
      </c>
      <c r="J14" s="173" t="s">
        <v>81</v>
      </c>
      <c r="K14" s="172">
        <f>IF('1) 日本 - 中国'!E14="","", '1) 日本 - 中国'!E14)</f>
        <v>586</v>
      </c>
      <c r="L14" s="157" t="s">
        <v>89</v>
      </c>
      <c r="M14" s="153" t="str">
        <f>IF('1) 日本 - 中国'!G14="","", '1) 日本 - 中国'!G14)</f>
        <v/>
      </c>
      <c r="N14" s="153">
        <f>IF('1) 日本 - 中国'!H14="","", '1) 日本 - 中国'!H14)</f>
        <v>45986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45988</v>
      </c>
      <c r="S14" s="153">
        <f>IF('1) 日本 - 中国'!M14="","", '1) 日本 - 中国'!M14)</f>
        <v>45989</v>
      </c>
      <c r="T14" s="153">
        <f>IF('1) 日本 - 中国'!N14="","", '1) 日本 - 中国'!N14)</f>
        <v>45989</v>
      </c>
      <c r="U14" s="153">
        <f>IF('1) 日本 - 中国'!O14="","", '1) 日本 - 中国'!O14)</f>
        <v>45990</v>
      </c>
      <c r="V14" s="153">
        <f>IF('1) 日本 - 中国'!P14="","", '1) 日本 - 中国'!P14)</f>
        <v>45990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45993</v>
      </c>
    </row>
    <row r="15" spans="1:27" s="31" customFormat="1" ht="15" customHeight="1">
      <c r="A15" s="153">
        <f t="shared" ref="A15:B15" si="7">IF(B15="","",B15-1)</f>
        <v>45983</v>
      </c>
      <c r="B15" s="153">
        <f t="shared" si="7"/>
        <v>45984</v>
      </c>
      <c r="C15" s="153">
        <f t="shared" si="1"/>
        <v>45985</v>
      </c>
      <c r="D15" s="153"/>
      <c r="E15" s="153">
        <f t="shared" si="2"/>
        <v>45988</v>
      </c>
      <c r="F15" s="153"/>
      <c r="G15" s="6">
        <f>IF('1) 日本 - 中国'!A15="","", '1) 日本 - 中国'!A15)</f>
        <v>49</v>
      </c>
      <c r="H15" s="155" t="str">
        <f>IF('1) 日本 - 中国'!B15="","", '1) 日本 - 中国'!B15)</f>
        <v>JI HANG</v>
      </c>
      <c r="I15" s="147">
        <f>IF('1) 日本 - 中国'!C15="","", '1) 日本 - 中国'!C15)</f>
        <v>587</v>
      </c>
      <c r="J15" s="173" t="s">
        <v>81</v>
      </c>
      <c r="K15" s="172">
        <f>IF('1) 日本 - 中国'!E15="","", '1) 日本 - 中国'!E15)</f>
        <v>587</v>
      </c>
      <c r="L15" s="157" t="s">
        <v>89</v>
      </c>
      <c r="M15" s="153" t="str">
        <f>IF('1) 日本 - 中国'!G15="","", '1) 日本 - 中国'!G15)</f>
        <v/>
      </c>
      <c r="N15" s="153">
        <f>IF('1) 日本 - 中国'!H15="","", '1) 日本 - 中国'!H15)</f>
        <v>45993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45995</v>
      </c>
      <c r="S15" s="153">
        <f>IF('1) 日本 - 中国'!M15="","", '1) 日本 - 中国'!M15)</f>
        <v>45996</v>
      </c>
      <c r="T15" s="153">
        <f>IF('1) 日本 - 中国'!N15="","", '1) 日本 - 中国'!N15)</f>
        <v>45996</v>
      </c>
      <c r="U15" s="153">
        <f>IF('1) 日本 - 中国'!O15="","", '1) 日本 - 中国'!O15)</f>
        <v>45997</v>
      </c>
      <c r="V15" s="153">
        <f>IF('1) 日本 - 中国'!P15="","", '1) 日本 - 中国'!P15)</f>
        <v>45997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46000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>
        <f>IF('1) 日本 - 中国'!A16="","", '1) 日本 - 中国'!A16)</f>
        <v>50</v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81</v>
      </c>
      <c r="K16" s="172" t="str">
        <f>IF('1) 日本 - 中国'!E16="","", '1) 日本 - 中国'!E16)</f>
        <v/>
      </c>
      <c r="L16" s="157" t="s">
        <v>89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>
        <f>IF('1) 日本 - 中国'!A17="","", '1) 日本 - 中国'!A17)</f>
        <v>51</v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80</v>
      </c>
      <c r="K17" s="172" t="str">
        <f>IF('1) 日本 - 中国'!E17="","", '1) 日本 - 中国'!E17)</f>
        <v/>
      </c>
      <c r="L17" s="157" t="s">
        <v>89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>
        <f>IF('1) 日本 - 中国'!A18="","", '1) 日本 - 中国'!A18)</f>
        <v>52</v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80</v>
      </c>
      <c r="K18" s="172" t="str">
        <f>IF('1) 日本 - 中国'!E18="","", '1) 日本 - 中国'!E18)</f>
        <v/>
      </c>
      <c r="L18" s="157" t="s">
        <v>89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>
        <f>IF('1) 日本 - 中国'!A19="","", '1) 日本 - 中国'!A19)</f>
        <v>53</v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80</v>
      </c>
      <c r="K19" s="172" t="str">
        <f>IF('1) 日本 - 中国'!E19="","", '1) 日本 - 中国'!E19)</f>
        <v/>
      </c>
      <c r="L19" s="157" t="s">
        <v>89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>
        <f>IF('1) 日本 - 中国'!A20="","", '1) 日本 - 中国'!A20)</f>
        <v>54</v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80</v>
      </c>
      <c r="K20" s="172" t="str">
        <f>IF('1) 日本 - 中国'!E20="","", '1) 日本 - 中国'!E20)</f>
        <v/>
      </c>
      <c r="L20" s="157" t="s">
        <v>89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>
        <f>IF('1) 日本 - 中国'!A21="","", '1) 日本 - 中国'!A21)</f>
        <v>55</v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80</v>
      </c>
      <c r="K21" s="163" t="str">
        <f>IF('1) 日本 - 中国'!E21="","", '1) 日本 - 中国'!E21)</f>
        <v/>
      </c>
      <c r="L21" s="164" t="s">
        <v>89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122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7" t="s">
        <v>6</v>
      </c>
      <c r="H25" s="267" t="s">
        <v>7</v>
      </c>
      <c r="I25" s="267" t="s">
        <v>8</v>
      </c>
      <c r="J25" s="276"/>
      <c r="K25" s="276"/>
      <c r="L25" s="277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7"/>
      <c r="H26" s="268"/>
      <c r="I26" s="268" t="s">
        <v>82</v>
      </c>
      <c r="J26" s="306"/>
      <c r="K26" s="280" t="s">
        <v>83</v>
      </c>
      <c r="L26" s="279"/>
      <c r="M26" s="50"/>
      <c r="N26" s="40" t="s">
        <v>145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45948</v>
      </c>
      <c r="B27" s="130">
        <f t="shared" si="13"/>
        <v>45949</v>
      </c>
      <c r="C27" s="130">
        <f t="shared" ref="C27" si="14">IF(E27="","",E27-3)</f>
        <v>45950</v>
      </c>
      <c r="D27" s="169"/>
      <c r="E27" s="130">
        <f>IF(N27="","",N27-2)</f>
        <v>45953</v>
      </c>
      <c r="F27" s="169"/>
      <c r="G27" s="167">
        <f>IF('1) 日本 - 中国'!A27="","", '1) 日本 - 中国'!A27)</f>
        <v>44</v>
      </c>
      <c r="H27" s="168" t="str">
        <f>IF('1) 日本 - 中国'!B27="","", '1) 日本 - 中国'!B27)</f>
        <v>ATLANTIC BRIDGE</v>
      </c>
      <c r="I27" s="68">
        <f>IF('1) 日本 - 中国'!C27="","", '1) 日本 - 中国'!C27)</f>
        <v>2543</v>
      </c>
      <c r="J27" s="94" t="s">
        <v>80</v>
      </c>
      <c r="K27" s="95">
        <f>IF('1) 日本 - 中国'!E27="","", '1) 日本 - 中国'!E27)</f>
        <v>2543</v>
      </c>
      <c r="L27" s="71" t="s">
        <v>89</v>
      </c>
      <c r="M27" s="169" t="str">
        <f>IF('1) 日本 - 中国'!G27="", "", '1) 日本 - 中国'!G27)</f>
        <v/>
      </c>
      <c r="N27" s="130">
        <f>IF('1) 日本 - 中国'!H27="", "", '1) 日本 - 中国'!H27)</f>
        <v>45955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45958</v>
      </c>
      <c r="S27" s="170">
        <f>IF('1) 日本 - 中国'!M27="", "", '1) 日本 - 中国'!M27)</f>
        <v>45958</v>
      </c>
      <c r="T27" s="130">
        <f>IF('1) 日本 - 中国'!N27="", "", '1) 日本 - 中国'!N27)</f>
        <v>45958</v>
      </c>
      <c r="U27" s="170">
        <f>IF('1) 日本 - 中国'!O27="", "", '1) 日本 - 中国'!O27)</f>
        <v>45959</v>
      </c>
      <c r="V27" s="130">
        <f>IF('1) 日本 - 中国'!P27="", "", '1) 日本 - 中国'!P27)</f>
        <v>45959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45962</v>
      </c>
    </row>
    <row r="28" spans="1:27" s="31" customFormat="1" ht="15" customHeight="1">
      <c r="A28" s="131">
        <f t="shared" si="13"/>
        <v>45955</v>
      </c>
      <c r="B28" s="131">
        <f t="shared" si="13"/>
        <v>45956</v>
      </c>
      <c r="C28" s="131">
        <f t="shared" ref="C28:C33" si="15">IF(E28="","",E28-3)</f>
        <v>45957</v>
      </c>
      <c r="D28" s="55"/>
      <c r="E28" s="131">
        <f t="shared" ref="E28:E33" si="16">IF(N28="","",N28-2)</f>
        <v>45960</v>
      </c>
      <c r="F28" s="55"/>
      <c r="G28" s="54">
        <f>IF('1) 日本 - 中国'!A28="","", '1) 日本 - 中国'!A28)</f>
        <v>45</v>
      </c>
      <c r="H28" s="72" t="str">
        <f>IF('1) 日本 - 中国'!B28="","", '1) 日本 - 中国'!B28)</f>
        <v>ATLANTIC BRIDGE</v>
      </c>
      <c r="I28" s="68">
        <f>IF('1) 日本 - 中国'!C28="","", '1) 日本 - 中国'!C28)</f>
        <v>2544</v>
      </c>
      <c r="J28" s="94" t="s">
        <v>80</v>
      </c>
      <c r="K28" s="95">
        <f>IF('1) 日本 - 中国'!E28="","", '1) 日本 - 中国'!E28)</f>
        <v>2544</v>
      </c>
      <c r="L28" s="71" t="s">
        <v>89</v>
      </c>
      <c r="M28" s="131" t="str">
        <f>IF('1) 日本 - 中国'!G28="", "", '1) 日本 - 中国'!G28)</f>
        <v/>
      </c>
      <c r="N28" s="131">
        <f>IF('1) 日本 - 中国'!H28="", "", '1) 日本 - 中国'!H28)</f>
        <v>45962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45965</v>
      </c>
      <c r="S28" s="56">
        <f>IF('1) 日本 - 中国'!M28="", "", '1) 日本 - 中国'!M28)</f>
        <v>45965</v>
      </c>
      <c r="T28" s="131">
        <f>IF('1) 日本 - 中国'!N28="", "", '1) 日本 - 中国'!N28)</f>
        <v>45965</v>
      </c>
      <c r="U28" s="57">
        <f>IF('1) 日本 - 中国'!O28="", "", '1) 日本 - 中国'!O28)</f>
        <v>45966</v>
      </c>
      <c r="V28" s="131">
        <f>IF('1) 日本 - 中国'!P28="", "", '1) 日本 - 中国'!P28)</f>
        <v>45966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45969</v>
      </c>
    </row>
    <row r="29" spans="1:27" s="31" customFormat="1" ht="15" customHeight="1">
      <c r="A29" s="131">
        <f t="shared" ref="A29:B29" si="17">IF(B29="","",B29-1)</f>
        <v>45962</v>
      </c>
      <c r="B29" s="131">
        <f t="shared" si="17"/>
        <v>45963</v>
      </c>
      <c r="C29" s="131">
        <f t="shared" si="15"/>
        <v>45964</v>
      </c>
      <c r="D29" s="55"/>
      <c r="E29" s="131">
        <f t="shared" si="16"/>
        <v>45967</v>
      </c>
      <c r="F29" s="55"/>
      <c r="G29" s="54">
        <f>IF('1) 日本 - 中国'!A29="","", '1) 日本 - 中国'!A29)</f>
        <v>46</v>
      </c>
      <c r="H29" s="72" t="str">
        <f>IF('1) 日本 - 中国'!B29="","", '1) 日本 - 中国'!B29)</f>
        <v>ATLANTIC BRIDGE</v>
      </c>
      <c r="I29" s="68">
        <f>IF('1) 日本 - 中国'!C29="","", '1) 日本 - 中国'!C29)</f>
        <v>2545</v>
      </c>
      <c r="J29" s="94" t="s">
        <v>80</v>
      </c>
      <c r="K29" s="95">
        <f>IF('1) 日本 - 中国'!E29="","", '1) 日本 - 中国'!E29)</f>
        <v>2545</v>
      </c>
      <c r="L29" s="71" t="s">
        <v>89</v>
      </c>
      <c r="M29" s="55" t="str">
        <f>IF('1) 日本 - 中国'!G29="", "", '1) 日本 - 中国'!G29)</f>
        <v/>
      </c>
      <c r="N29" s="131">
        <f>IF('1) 日本 - 中国'!H29="", "", '1) 日本 - 中国'!H29)</f>
        <v>45969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45972</v>
      </c>
      <c r="S29" s="56">
        <f>IF('1) 日本 - 中国'!M29="", "", '1) 日本 - 中国'!M29)</f>
        <v>45972</v>
      </c>
      <c r="T29" s="131">
        <f>IF('1) 日本 - 中国'!N29="", "", '1) 日本 - 中国'!N29)</f>
        <v>45972</v>
      </c>
      <c r="U29" s="56">
        <f>IF('1) 日本 - 中国'!O29="", "", '1) 日本 - 中国'!O29)</f>
        <v>45973</v>
      </c>
      <c r="V29" s="131">
        <f>IF('1) 日本 - 中国'!P29="", "", '1) 日本 - 中国'!P29)</f>
        <v>45973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45976</v>
      </c>
    </row>
    <row r="30" spans="1:27" s="31" customFormat="1" ht="15" customHeight="1">
      <c r="A30" s="131">
        <f t="shared" ref="A30:B30" si="18">IF(B30="","",B30-1)</f>
        <v>45969</v>
      </c>
      <c r="B30" s="131">
        <f t="shared" si="18"/>
        <v>45970</v>
      </c>
      <c r="C30" s="131">
        <f t="shared" si="15"/>
        <v>45971</v>
      </c>
      <c r="D30" s="131"/>
      <c r="E30" s="131">
        <f t="shared" si="16"/>
        <v>45974</v>
      </c>
      <c r="F30" s="131"/>
      <c r="G30" s="54">
        <f>IF('1) 日本 - 中国'!A30="","", '1) 日本 - 中国'!A30)</f>
        <v>47</v>
      </c>
      <c r="H30" s="72" t="str">
        <f>IF('1) 日本 - 中国'!B30="","", '1) 日本 - 中国'!B30)</f>
        <v>ATLANTIC BRIDGE</v>
      </c>
      <c r="I30" s="68">
        <f>IF('1) 日本 - 中国'!C30="","", '1) 日本 - 中国'!C30)</f>
        <v>2546</v>
      </c>
      <c r="J30" s="94" t="s">
        <v>80</v>
      </c>
      <c r="K30" s="95">
        <f>IF('1) 日本 - 中国'!E30="","", '1) 日本 - 中国'!E30)</f>
        <v>2546</v>
      </c>
      <c r="L30" s="71" t="s">
        <v>89</v>
      </c>
      <c r="M30" s="131" t="str">
        <f>IF('1) 日本 - 中国'!G30="", "", '1) 日本 - 中国'!G30)</f>
        <v/>
      </c>
      <c r="N30" s="131">
        <f>IF('1) 日本 - 中国'!H30="", "", '1) 日本 - 中国'!H30)</f>
        <v>45976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45979</v>
      </c>
      <c r="S30" s="56">
        <f>IF('1) 日本 - 中国'!M30="", "", '1) 日本 - 中国'!M30)</f>
        <v>45979</v>
      </c>
      <c r="T30" s="131">
        <f>IF('1) 日本 - 中国'!N30="", "", '1) 日本 - 中国'!N30)</f>
        <v>45979</v>
      </c>
      <c r="U30" s="56">
        <f>IF('1) 日本 - 中国'!O30="", "", '1) 日本 - 中国'!O30)</f>
        <v>45980</v>
      </c>
      <c r="V30" s="131">
        <f>IF('1) 日本 - 中国'!P30="", "", '1) 日本 - 中国'!P30)</f>
        <v>45980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45983</v>
      </c>
    </row>
    <row r="31" spans="1:27" s="31" customFormat="1" ht="15" customHeight="1">
      <c r="A31" s="55">
        <f t="shared" ref="A31:B31" si="19">IF(B31="","",B31-1)</f>
        <v>45976</v>
      </c>
      <c r="B31" s="55">
        <f t="shared" si="19"/>
        <v>45977</v>
      </c>
      <c r="C31" s="55">
        <f t="shared" si="15"/>
        <v>45978</v>
      </c>
      <c r="D31" s="55"/>
      <c r="E31" s="55">
        <f t="shared" si="16"/>
        <v>45981</v>
      </c>
      <c r="F31" s="55"/>
      <c r="G31" s="58">
        <f>IF('1) 日本 - 中国'!A31="","", '1) 日本 - 中国'!A31)</f>
        <v>48</v>
      </c>
      <c r="H31" s="72" t="str">
        <f>IF('1) 日本 - 中国'!B31="","", '1) 日本 - 中国'!B31)</f>
        <v>ATLANTIC BRIDGE</v>
      </c>
      <c r="I31" s="68">
        <f>IF('1) 日本 - 中国'!C31="","", '1) 日本 - 中国'!C31)</f>
        <v>2547</v>
      </c>
      <c r="J31" s="94" t="s">
        <v>80</v>
      </c>
      <c r="K31" s="95">
        <f>IF('1) 日本 - 中国'!E31="","", '1) 日本 - 中国'!E31)</f>
        <v>2547</v>
      </c>
      <c r="L31" s="71" t="s">
        <v>89</v>
      </c>
      <c r="M31" s="55" t="str">
        <f>IF('1) 日本 - 中国'!G31="", "", '1) 日本 - 中国'!G31)</f>
        <v/>
      </c>
      <c r="N31" s="131">
        <f>IF('1) 日本 - 中国'!H31="", "", '1) 日本 - 中国'!H31)</f>
        <v>45983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45986</v>
      </c>
      <c r="S31" s="56">
        <f>IF('1) 日本 - 中国'!M31="", "", '1) 日本 - 中国'!M31)</f>
        <v>45986</v>
      </c>
      <c r="T31" s="131">
        <f>IF('1) 日本 - 中国'!N31="", "", '1) 日本 - 中国'!N31)</f>
        <v>45986</v>
      </c>
      <c r="U31" s="56">
        <f>IF('1) 日本 - 中国'!O31="", "", '1) 日本 - 中国'!O31)</f>
        <v>45987</v>
      </c>
      <c r="V31" s="131">
        <f>IF('1) 日本 - 中国'!P31="", "", '1) 日本 - 中国'!P31)</f>
        <v>45987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45990</v>
      </c>
    </row>
    <row r="32" spans="1:27" s="31" customFormat="1" ht="15" customHeight="1">
      <c r="A32" s="55">
        <f t="shared" ref="A32:B32" si="20">IF(B32="","",B32-1)</f>
        <v>45983</v>
      </c>
      <c r="B32" s="55">
        <f t="shared" si="20"/>
        <v>45984</v>
      </c>
      <c r="C32" s="55">
        <f t="shared" si="15"/>
        <v>45985</v>
      </c>
      <c r="D32" s="55"/>
      <c r="E32" s="55">
        <f t="shared" si="16"/>
        <v>45988</v>
      </c>
      <c r="F32" s="55"/>
      <c r="G32" s="58">
        <f>IF('1) 日本 - 中国'!A32="","", '1) 日本 - 中国'!A32)</f>
        <v>49</v>
      </c>
      <c r="H32" s="72" t="str">
        <f>IF('1) 日本 - 中国'!B32="","", '1) 日本 - 中国'!B32)</f>
        <v>ATLANTIC BRIDGE</v>
      </c>
      <c r="I32" s="68">
        <f>IF('1) 日本 - 中国'!C32="","", '1) 日本 - 中国'!C32)</f>
        <v>2548</v>
      </c>
      <c r="J32" s="94" t="s">
        <v>80</v>
      </c>
      <c r="K32" s="95">
        <f>IF('1) 日本 - 中国'!E32="","", '1) 日本 - 中国'!E32)</f>
        <v>2548</v>
      </c>
      <c r="L32" s="71" t="s">
        <v>89</v>
      </c>
      <c r="M32" s="55" t="str">
        <f>IF('1) 日本 - 中国'!G32="", "", '1) 日本 - 中国'!G32)</f>
        <v/>
      </c>
      <c r="N32" s="131">
        <f>IF('1) 日本 - 中国'!H32="", "", '1) 日本 - 中国'!H32)</f>
        <v>45990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45993</v>
      </c>
      <c r="S32" s="56">
        <f>IF('1) 日本 - 中国'!M32="", "", '1) 日本 - 中国'!M32)</f>
        <v>45993</v>
      </c>
      <c r="T32" s="131">
        <f>IF('1) 日本 - 中国'!N32="", "", '1) 日本 - 中国'!N32)</f>
        <v>45993</v>
      </c>
      <c r="U32" s="56">
        <f>IF('1) 日本 - 中国'!O32="", "", '1) 日本 - 中国'!O32)</f>
        <v>45994</v>
      </c>
      <c r="V32" s="131">
        <f>IF('1) 日本 - 中国'!P32="", "", '1) 日本 - 中国'!P32)</f>
        <v>45994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45997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50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80</v>
      </c>
      <c r="K33" s="95" t="str">
        <f>IF('1) 日本 - 中国'!E33="","", '1) 日本 - 中国'!E33)</f>
        <v/>
      </c>
      <c r="L33" s="71" t="s">
        <v>89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51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80</v>
      </c>
      <c r="K34" s="95" t="str">
        <f>IF('1) 日本 - 中国'!E34="","", '1) 日本 - 中国'!E34)</f>
        <v/>
      </c>
      <c r="L34" s="71" t="s">
        <v>89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52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80</v>
      </c>
      <c r="K35" s="95" t="str">
        <f>IF('1) 日本 - 中国'!E35="","", '1) 日本 - 中国'!E35)</f>
        <v/>
      </c>
      <c r="L35" s="71" t="s">
        <v>89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53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80</v>
      </c>
      <c r="K36" s="95" t="str">
        <f>IF('1) 日本 - 中国'!E36="","", '1) 日本 - 中国'!E36)</f>
        <v/>
      </c>
      <c r="L36" s="71" t="s">
        <v>89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54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80</v>
      </c>
      <c r="K37" s="95" t="str">
        <f>IF('1) 日本 - 中国'!E37="","", '1) 日本 - 中国'!E37)</f>
        <v/>
      </c>
      <c r="L37" s="71" t="s">
        <v>89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55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80</v>
      </c>
      <c r="K38" s="101" t="str">
        <f>IF('1) 日本 - 中国'!E38="","", '1) 日本 - 中国'!E38)</f>
        <v/>
      </c>
      <c r="L38" s="102" t="s">
        <v>89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8.875" style="21" customWidth="1"/>
    <col min="2" max="2" width="17.5" style="21" bestFit="1" customWidth="1"/>
    <col min="3" max="3" width="6.875" style="21" customWidth="1"/>
    <col min="4" max="4" width="3.375" style="21" customWidth="1"/>
    <col min="5" max="5" width="6.875" style="21" customWidth="1"/>
    <col min="6" max="6" width="3.375" style="21" customWidth="1"/>
    <col min="7" max="7" width="13.875" style="21" hidden="1" customWidth="1" outlineLevel="1"/>
    <col min="8" max="8" width="13.875" style="21" customWidth="1" collapsed="1"/>
    <col min="9" max="9" width="13.875" style="21" hidden="1" customWidth="1" outlineLevel="1"/>
    <col min="10" max="10" width="2.375" style="21" customWidth="1" collapsed="1"/>
    <col min="11" max="11" width="13.875" style="21" hidden="1" customWidth="1" outlineLevel="1"/>
    <col min="12" max="12" width="13.875" style="21" customWidth="1" collapsed="1"/>
    <col min="13" max="16" width="13.875" style="21" customWidth="1"/>
    <col min="17" max="18" width="13.875" style="21" hidden="1" customWidth="1" outlineLevel="1"/>
    <col min="19" max="19" width="2.375" style="21" customWidth="1" collapsed="1"/>
    <col min="20" max="20" width="13.875" style="21" hidden="1" customWidth="1" outlineLevel="1"/>
    <col min="21" max="21" width="13.875" style="21" customWidth="1" collapsed="1"/>
    <col min="22" max="22" width="2.375" style="21" customWidth="1"/>
    <col min="23" max="23" width="13.875" style="21" customWidth="1"/>
    <col min="24" max="24" width="2.375" style="21" customWidth="1"/>
    <col min="25" max="27" width="15.875" style="21" customWidth="1"/>
    <col min="28" max="38" width="13.875" style="21" customWidth="1"/>
    <col min="39" max="16384" width="7.6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298" t="s">
        <v>123</v>
      </c>
      <c r="M2" s="298"/>
      <c r="N2" s="298"/>
      <c r="O2" s="298"/>
      <c r="P2" s="298"/>
      <c r="Q2" s="82"/>
      <c r="R2" s="82"/>
      <c r="S2" s="82"/>
      <c r="U2" s="311" t="str">
        <f>'1) 日本 - 中国'!M2</f>
        <v>2025年11月スケジュール</v>
      </c>
      <c r="V2" s="311"/>
      <c r="W2" s="311"/>
      <c r="X2" s="311"/>
      <c r="Y2" s="311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298"/>
      <c r="M3" s="298"/>
      <c r="N3" s="298"/>
      <c r="O3" s="298"/>
      <c r="P3" s="298"/>
      <c r="T3" s="27"/>
      <c r="U3" s="311"/>
      <c r="V3" s="311"/>
      <c r="W3" s="311"/>
      <c r="X3" s="311"/>
      <c r="Y3" s="311"/>
      <c r="Z3" s="27" t="str">
        <f>'1) 日本 - 中国'!T3</f>
        <v>Update：</v>
      </c>
      <c r="AA3" s="124">
        <f>'1) 日本 - 中国'!U3</f>
        <v>45961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09" t="s">
        <v>124</v>
      </c>
      <c r="M4" s="309"/>
      <c r="N4" s="309"/>
      <c r="O4" s="309"/>
      <c r="P4" s="309"/>
      <c r="T4" s="86"/>
      <c r="U4" s="74" t="s">
        <v>125</v>
      </c>
      <c r="V4" s="74"/>
      <c r="W4" s="87"/>
      <c r="Z4" s="86" t="str">
        <f>'1) 日本 - 中国'!T4</f>
        <v>Version：</v>
      </c>
      <c r="AA4" s="87" t="str">
        <f>'1) 日本 - 中国'!U4</f>
        <v>No.575(R-1)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116</v>
      </c>
      <c r="B7" s="93"/>
      <c r="L7" s="23"/>
      <c r="U7" s="127"/>
      <c r="W7" s="127" t="s">
        <v>127</v>
      </c>
      <c r="Y7" s="127"/>
    </row>
    <row r="8" spans="1:27" ht="15" customHeight="1">
      <c r="A8" s="286" t="s">
        <v>6</v>
      </c>
      <c r="B8" s="265" t="s">
        <v>7</v>
      </c>
      <c r="C8" s="265" t="s">
        <v>8</v>
      </c>
      <c r="D8" s="271"/>
      <c r="E8" s="271"/>
      <c r="F8" s="272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6"/>
      <c r="B9" s="266"/>
      <c r="C9" s="266" t="s">
        <v>82</v>
      </c>
      <c r="D9" s="310"/>
      <c r="E9" s="273" t="s">
        <v>83</v>
      </c>
      <c r="F9" s="275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132</v>
      </c>
      <c r="X9" s="43"/>
      <c r="Y9" s="34" t="s">
        <v>17</v>
      </c>
      <c r="Z9" s="34" t="s">
        <v>54</v>
      </c>
      <c r="AA9" s="34" t="s">
        <v>115</v>
      </c>
    </row>
    <row r="10" spans="1:27" s="31" customFormat="1" ht="15" customHeight="1">
      <c r="A10" s="58">
        <f>IF('1) 日本 - 中国'!A10="", "", '1) 日本 - 中国'!A10)</f>
        <v>44</v>
      </c>
      <c r="B10" s="168" t="str">
        <f>IF('1) 日本 - 中国'!B10="", "", '1) 日本 - 中国'!B10)</f>
        <v>JI HANG</v>
      </c>
      <c r="C10" s="68">
        <f>IF('1) 日本 - 中国'!C10="", "", '1) 日本 - 中国'!C10)</f>
        <v>582</v>
      </c>
      <c r="D10" s="94" t="s">
        <v>81</v>
      </c>
      <c r="E10" s="172">
        <f>IF('1) 日本 - 中国'!E10="", "", '1) 日本 - 中国'!E10)</f>
        <v>582</v>
      </c>
      <c r="F10" s="157" t="s">
        <v>89</v>
      </c>
      <c r="G10" s="151" t="str">
        <f>IF('1) 日本 - 中国'!G10="", "", '1) 日本 - 中国'!G10)</f>
        <v/>
      </c>
      <c r="H10" s="151">
        <f>IF('1) 日本 - 中国'!H10="", "", '1) 日本 - 中国'!H10)</f>
        <v>45958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45960</v>
      </c>
      <c r="M10" s="153">
        <f>IF('1) 日本 - 中国'!M10="", "", '1) 日本 - 中国'!M10)</f>
        <v>45961</v>
      </c>
      <c r="N10" s="153">
        <f>IF('1) 日本 - 中国'!N10="", "", '1) 日本 - 中国'!N10)</f>
        <v>45961</v>
      </c>
      <c r="O10" s="151">
        <f>IF('1) 日本 - 中国'!O10="", "", '1) 日本 - 中国'!O10)</f>
        <v>45962</v>
      </c>
      <c r="P10" s="153">
        <f>IF('1) 日本 - 中国'!P10="", "", '1) 日本 - 中国'!P10)</f>
        <v>45962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45965</v>
      </c>
      <c r="V10" s="151"/>
      <c r="W10" s="151">
        <f>IF(U10="","",U10+2)</f>
        <v>45967</v>
      </c>
      <c r="X10" s="151"/>
      <c r="Y10" s="151">
        <f>IF(W10="","",W10+2)</f>
        <v>45969</v>
      </c>
      <c r="Z10" s="151">
        <f>IF(Y10="","",Y10+1)</f>
        <v>45970</v>
      </c>
      <c r="AA10" s="151">
        <f>IF(Z10="","",Z10+1)</f>
        <v>45971</v>
      </c>
    </row>
    <row r="11" spans="1:27" s="31" customFormat="1" ht="15" customHeight="1">
      <c r="A11" s="154">
        <f>IF('1) 日本 - 中国'!A11="", "", '1) 日本 - 中国'!A11)</f>
        <v>45</v>
      </c>
      <c r="B11" s="155" t="str">
        <f>IF('1) 日本 - 中国'!B11="", "", '1) 日本 - 中国'!B11)</f>
        <v>JI HANG</v>
      </c>
      <c r="C11" s="147">
        <f>IF('1) 日本 - 中国'!C11="", "", '1) 日本 - 中国'!C11)</f>
        <v>583</v>
      </c>
      <c r="D11" s="173" t="s">
        <v>81</v>
      </c>
      <c r="E11" s="172">
        <f>IF('1) 日本 - 中国'!E11="", "", '1) 日本 - 中国'!E11)</f>
        <v>583</v>
      </c>
      <c r="F11" s="157" t="s">
        <v>89</v>
      </c>
      <c r="G11" s="153" t="str">
        <f>IF('1) 日本 - 中国'!G11="", "", '1) 日本 - 中国'!G11)</f>
        <v/>
      </c>
      <c r="H11" s="153">
        <f>IF('1) 日本 - 中国'!H11="", "", '1) 日本 - 中国'!H11)</f>
        <v>45965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45967</v>
      </c>
      <c r="M11" s="255" t="str">
        <f>IF('1) 日本 - 中国'!M11="", "", '1) 日本 - 中国'!M11)</f>
        <v>SKIP</v>
      </c>
      <c r="N11" s="255" t="str">
        <f>IF('1) 日本 - 中国'!N11="", "", '1) 日本 - 中国'!N11)</f>
        <v>SKIP</v>
      </c>
      <c r="O11" s="153">
        <f>IF('1) 日本 - 中国'!O11="", "", '1) 日本 - 中国'!O11)</f>
        <v>45969</v>
      </c>
      <c r="P11" s="153">
        <f>IF('1) 日本 - 中国'!P11="", "", '1) 日本 - 中国'!P11)</f>
        <v>45969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45972</v>
      </c>
      <c r="V11" s="153"/>
      <c r="W11" s="153">
        <f>IF(U11="","",U11+2)</f>
        <v>45974</v>
      </c>
      <c r="X11" s="153"/>
      <c r="Y11" s="153">
        <f>IF(W11="","",W11+2)</f>
        <v>45976</v>
      </c>
      <c r="Z11" s="153">
        <f>IF(Y11="","",Y11+1)</f>
        <v>45977</v>
      </c>
      <c r="AA11" s="153">
        <f>IF(Z11="","",Z11+1)</f>
        <v>45978</v>
      </c>
    </row>
    <row r="12" spans="1:27" s="31" customFormat="1" ht="15" customHeight="1">
      <c r="A12" s="154">
        <f>IF('1) 日本 - 中国'!A12="", "", '1) 日本 - 中国'!A12)</f>
        <v>46</v>
      </c>
      <c r="B12" s="155" t="str">
        <f>IF('1) 日本 - 中国'!B12="", "", '1) 日本 - 中国'!B12)</f>
        <v>JI HANG</v>
      </c>
      <c r="C12" s="147">
        <f>IF('1) 日本 - 中国'!C12="", "", '1) 日本 - 中国'!C12)</f>
        <v>584</v>
      </c>
      <c r="D12" s="173" t="s">
        <v>81</v>
      </c>
      <c r="E12" s="172">
        <f>IF('1) 日本 - 中国'!E12="", "", '1) 日本 - 中国'!E12)</f>
        <v>584</v>
      </c>
      <c r="F12" s="157" t="s">
        <v>89</v>
      </c>
      <c r="G12" s="153" t="str">
        <f>IF('1) 日本 - 中国'!G12="", "", '1) 日本 - 中国'!G12)</f>
        <v/>
      </c>
      <c r="H12" s="153">
        <f>IF('1) 日本 - 中国'!H12="", "", '1) 日本 - 中国'!H12)</f>
        <v>45972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45974</v>
      </c>
      <c r="M12" s="153">
        <f>IF('1) 日本 - 中国'!M12="", "", '1) 日本 - 中国'!M12)</f>
        <v>45975</v>
      </c>
      <c r="N12" s="153">
        <f>IF('1) 日本 - 中国'!N12="", "", '1) 日本 - 中国'!N12)</f>
        <v>45975</v>
      </c>
      <c r="O12" s="153">
        <f>IF('1) 日本 - 中国'!O12="", "", '1) 日本 - 中国'!O12)</f>
        <v>45976</v>
      </c>
      <c r="P12" s="153">
        <f>IF('1) 日本 - 中国'!P12="", "", '1) 日本 - 中国'!P12)</f>
        <v>45976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45979</v>
      </c>
      <c r="V12" s="153"/>
      <c r="W12" s="153">
        <f t="shared" ref="W12:W16" si="0">IF(U12="","",U12+2)</f>
        <v>45981</v>
      </c>
      <c r="X12" s="153"/>
      <c r="Y12" s="153">
        <f t="shared" ref="Y12:Y16" si="1">IF(W12="","",W12+2)</f>
        <v>45983</v>
      </c>
      <c r="Z12" s="153">
        <f t="shared" ref="Z12:AA12" si="2">IF(Y12="","",Y12+1)</f>
        <v>45984</v>
      </c>
      <c r="AA12" s="153">
        <f t="shared" si="2"/>
        <v>45985</v>
      </c>
    </row>
    <row r="13" spans="1:27" s="31" customFormat="1" ht="15" customHeight="1">
      <c r="A13" s="6">
        <f>IF('1) 日本 - 中国'!A13="", "", '1) 日本 - 中国'!A13)</f>
        <v>47</v>
      </c>
      <c r="B13" s="155" t="str">
        <f>IF('1) 日本 - 中国'!B13="", "", '1) 日本 - 中国'!B13)</f>
        <v>JI HANG</v>
      </c>
      <c r="C13" s="147">
        <f>IF('1) 日本 - 中国'!C13="", "", '1) 日本 - 中国'!C13)</f>
        <v>585</v>
      </c>
      <c r="D13" s="173" t="s">
        <v>81</v>
      </c>
      <c r="E13" s="172">
        <f>IF('1) 日本 - 中国'!E13="", "", '1) 日本 - 中国'!E13)</f>
        <v>585</v>
      </c>
      <c r="F13" s="157" t="s">
        <v>89</v>
      </c>
      <c r="G13" s="153" t="str">
        <f>IF('1) 日本 - 中国'!G13="", "", '1) 日本 - 中国'!G13)</f>
        <v/>
      </c>
      <c r="H13" s="153">
        <f>IF('1) 日本 - 中国'!H13="", "", '1) 日本 - 中国'!H13)</f>
        <v>45979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45981</v>
      </c>
      <c r="M13" s="153">
        <f>IF('1) 日本 - 中国'!M13="", "", '1) 日本 - 中国'!M13)</f>
        <v>45982</v>
      </c>
      <c r="N13" s="153">
        <f>IF('1) 日本 - 中国'!N13="", "", '1) 日本 - 中国'!N13)</f>
        <v>45982</v>
      </c>
      <c r="O13" s="153">
        <f>IF('1) 日本 - 中国'!O13="", "", '1) 日本 - 中国'!O13)</f>
        <v>45983</v>
      </c>
      <c r="P13" s="153">
        <f>IF('1) 日本 - 中国'!P13="", "", '1) 日本 - 中国'!P13)</f>
        <v>45983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45986</v>
      </c>
      <c r="V13" s="153"/>
      <c r="W13" s="153">
        <f t="shared" si="0"/>
        <v>45988</v>
      </c>
      <c r="X13" s="153"/>
      <c r="Y13" s="153">
        <f t="shared" si="1"/>
        <v>45990</v>
      </c>
      <c r="Z13" s="153">
        <f t="shared" ref="Z13:AA13" si="3">IF(Y13="","",Y13+1)</f>
        <v>45991</v>
      </c>
      <c r="AA13" s="153">
        <f t="shared" si="3"/>
        <v>45992</v>
      </c>
    </row>
    <row r="14" spans="1:27" s="96" customFormat="1" ht="15" customHeight="1">
      <c r="A14" s="6">
        <f>IF('1) 日本 - 中国'!A14="", "", '1) 日本 - 中国'!A14)</f>
        <v>48</v>
      </c>
      <c r="B14" s="155" t="str">
        <f>IF('1) 日本 - 中国'!B14="", "", '1) 日本 - 中国'!B14)</f>
        <v>JI HANG</v>
      </c>
      <c r="C14" s="147">
        <f>IF('1) 日本 - 中国'!C14="", "", '1) 日本 - 中国'!C14)</f>
        <v>586</v>
      </c>
      <c r="D14" s="173" t="s">
        <v>81</v>
      </c>
      <c r="E14" s="172">
        <f>IF('1) 日本 - 中国'!E14="", "", '1) 日本 - 中国'!E14)</f>
        <v>586</v>
      </c>
      <c r="F14" s="157" t="s">
        <v>89</v>
      </c>
      <c r="G14" s="153" t="str">
        <f>IF('1) 日本 - 中国'!G14="", "", '1) 日本 - 中国'!G14)</f>
        <v/>
      </c>
      <c r="H14" s="153">
        <f>IF('1) 日本 - 中国'!H14="", "", '1) 日本 - 中国'!H14)</f>
        <v>45986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45988</v>
      </c>
      <c r="M14" s="153">
        <f>IF('1) 日本 - 中国'!M14="", "", '1) 日本 - 中国'!M14)</f>
        <v>45989</v>
      </c>
      <c r="N14" s="153">
        <f>IF('1) 日本 - 中国'!N14="", "", '1) 日本 - 中国'!N14)</f>
        <v>45989</v>
      </c>
      <c r="O14" s="153">
        <f>IF('1) 日本 - 中国'!O14="", "", '1) 日本 - 中国'!O14)</f>
        <v>45990</v>
      </c>
      <c r="P14" s="153">
        <f>IF('1) 日本 - 中国'!P14="", "", '1) 日本 - 中国'!P14)</f>
        <v>45990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45993</v>
      </c>
      <c r="V14" s="153"/>
      <c r="W14" s="153">
        <f t="shared" si="0"/>
        <v>45995</v>
      </c>
      <c r="X14" s="153"/>
      <c r="Y14" s="153">
        <f t="shared" si="1"/>
        <v>45997</v>
      </c>
      <c r="Z14" s="153">
        <f t="shared" ref="Z14:AA14" si="4">IF(Y14="","",Y14+1)</f>
        <v>45998</v>
      </c>
      <c r="AA14" s="153">
        <f t="shared" si="4"/>
        <v>45999</v>
      </c>
    </row>
    <row r="15" spans="1:27" s="31" customFormat="1" ht="15" customHeight="1">
      <c r="A15" s="6">
        <f>IF('1) 日本 - 中国'!A15="", "", '1) 日本 - 中国'!A15)</f>
        <v>49</v>
      </c>
      <c r="B15" s="155" t="str">
        <f>IF('1) 日本 - 中国'!B15="", "", '1) 日本 - 中国'!B15)</f>
        <v>JI HANG</v>
      </c>
      <c r="C15" s="147">
        <f>IF('1) 日本 - 中国'!C15="", "", '1) 日本 - 中国'!C15)</f>
        <v>587</v>
      </c>
      <c r="D15" s="173" t="s">
        <v>81</v>
      </c>
      <c r="E15" s="172">
        <f>IF('1) 日本 - 中国'!E15="", "", '1) 日本 - 中国'!E15)</f>
        <v>587</v>
      </c>
      <c r="F15" s="157" t="s">
        <v>89</v>
      </c>
      <c r="G15" s="153" t="str">
        <f>IF('1) 日本 - 中国'!G15="", "", '1) 日本 - 中国'!G15)</f>
        <v/>
      </c>
      <c r="H15" s="153">
        <f>IF('1) 日本 - 中国'!H15="", "", '1) 日本 - 中国'!H15)</f>
        <v>45993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45995</v>
      </c>
      <c r="M15" s="153">
        <f>IF('1) 日本 - 中国'!M15="", "", '1) 日本 - 中国'!M15)</f>
        <v>45996</v>
      </c>
      <c r="N15" s="153">
        <f>IF('1) 日本 - 中国'!N15="", "", '1) 日本 - 中国'!N15)</f>
        <v>45996</v>
      </c>
      <c r="O15" s="153">
        <f>IF('1) 日本 - 中国'!O15="", "", '1) 日本 - 中国'!O15)</f>
        <v>45997</v>
      </c>
      <c r="P15" s="153">
        <f>IF('1) 日本 - 中国'!P15="", "", '1) 日本 - 中国'!P15)</f>
        <v>45997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46000</v>
      </c>
      <c r="V15" s="153"/>
      <c r="W15" s="153">
        <f t="shared" si="0"/>
        <v>46002</v>
      </c>
      <c r="X15" s="153"/>
      <c r="Y15" s="153">
        <f t="shared" si="1"/>
        <v>46004</v>
      </c>
      <c r="Z15" s="153">
        <f t="shared" ref="Z15:AA15" si="5">IF(Y15="","",Y15+1)</f>
        <v>46005</v>
      </c>
      <c r="AA15" s="153">
        <f t="shared" si="5"/>
        <v>46006</v>
      </c>
    </row>
    <row r="16" spans="1:27" s="96" customFormat="1" ht="15" customHeight="1">
      <c r="A16" s="6">
        <f>IF('1) 日本 - 中国'!A16="", "", '1) 日本 - 中国'!A16)</f>
        <v>50</v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81</v>
      </c>
      <c r="E16" s="172" t="str">
        <f>IF('1) 日本 - 中国'!E16="", "", '1) 日本 - 中国'!E16)</f>
        <v/>
      </c>
      <c r="F16" s="157" t="s">
        <v>89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>
        <f>IF('1) 日本 - 中国'!A17="", "", '1) 日本 - 中国'!A17)</f>
        <v>51</v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81</v>
      </c>
      <c r="E17" s="172" t="str">
        <f>IF('1) 日本 - 中国'!E17="", "", '1) 日本 - 中国'!E17)</f>
        <v/>
      </c>
      <c r="F17" s="157" t="s">
        <v>89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>
        <f>IF('1) 日本 - 中国'!A18="", "", '1) 日本 - 中国'!A18)</f>
        <v>52</v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81</v>
      </c>
      <c r="E18" s="172" t="str">
        <f>IF('1) 日本 - 中国'!E18="", "", '1) 日本 - 中国'!E18)</f>
        <v/>
      </c>
      <c r="F18" s="157" t="s">
        <v>89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>
        <f>IF('1) 日本 - 中国'!A19="", "", '1) 日本 - 中国'!A19)</f>
        <v>53</v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81</v>
      </c>
      <c r="E19" s="172" t="str">
        <f>IF('1) 日本 - 中国'!E19="", "", '1) 日本 - 中国'!E19)</f>
        <v/>
      </c>
      <c r="F19" s="157" t="s">
        <v>89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>
        <f>IF('1) 日本 - 中国'!A20="", "", '1) 日本 - 中国'!A20)</f>
        <v>54</v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81</v>
      </c>
      <c r="E20" s="172" t="str">
        <f>IF('1) 日本 - 中国'!E20="", "", '1) 日本 - 中国'!E20)</f>
        <v/>
      </c>
      <c r="F20" s="157" t="s">
        <v>89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>
        <f>IF('1) 日本 - 中国'!A21="", "", '1) 日本 - 中国'!A21)</f>
        <v>55</v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81</v>
      </c>
      <c r="E21" s="163" t="str">
        <f>IF('1) 日本 - 中国'!E21="", "", '1) 日本 - 中国'!E21)</f>
        <v/>
      </c>
      <c r="F21" s="164" t="s">
        <v>89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7" t="s">
        <v>6</v>
      </c>
      <c r="B25" s="267" t="s">
        <v>7</v>
      </c>
      <c r="C25" s="267" t="s">
        <v>8</v>
      </c>
      <c r="D25" s="276"/>
      <c r="E25" s="276"/>
      <c r="F25" s="277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7"/>
      <c r="B26" s="268"/>
      <c r="C26" s="268" t="s">
        <v>82</v>
      </c>
      <c r="D26" s="306"/>
      <c r="E26" s="280" t="s">
        <v>83</v>
      </c>
      <c r="F26" s="279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133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44</v>
      </c>
      <c r="B27" s="146" t="str">
        <f>IF('1) 日本 - 中国'!B27="", "", '1) 日本 - 中国'!B27)</f>
        <v>ATLANTIC BRIDGE</v>
      </c>
      <c r="C27" s="147">
        <f>IF('1) 日本 - 中国'!C27="", "", '1) 日本 - 中国'!C27)</f>
        <v>2543</v>
      </c>
      <c r="D27" s="173" t="s">
        <v>80</v>
      </c>
      <c r="E27" s="172">
        <f>IF('1) 日本 - 中国'!E27="", "", '1) 日本 - 中国'!E27)</f>
        <v>2543</v>
      </c>
      <c r="F27" s="157" t="s">
        <v>89</v>
      </c>
      <c r="G27" s="177" t="str">
        <f>IF('1) 日本 - 中国'!G27="", "", '1) 日本 - 中国'!G27)</f>
        <v/>
      </c>
      <c r="H27" s="151">
        <f>IF('1) 日本 - 中国'!H27="", "", '1) 日本 - 中国'!H27)</f>
        <v>45955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45958</v>
      </c>
      <c r="M27" s="178">
        <f>IF('1) 日本 - 中国'!M27="", "", '1) 日本 - 中国'!M27)</f>
        <v>45958</v>
      </c>
      <c r="N27" s="151">
        <f>IF('1) 日本 - 中国'!N27="", "", '1) 日本 - 中国'!N27)</f>
        <v>45958</v>
      </c>
      <c r="O27" s="178">
        <f>IF('1) 日本 - 中国'!O27="", "", '1) 日本 - 中国'!O27)</f>
        <v>45959</v>
      </c>
      <c r="P27" s="151">
        <f>IF('1) 日本 - 中国'!P27="", "", '1) 日本 - 中国'!P27)</f>
        <v>45959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45962</v>
      </c>
      <c r="V27" s="179"/>
      <c r="W27" s="151">
        <f>IF(U27="","",U27+5)</f>
        <v>45967</v>
      </c>
      <c r="X27" s="179"/>
      <c r="Y27" s="151">
        <f>IF(W27="","",W27+2)</f>
        <v>45969</v>
      </c>
      <c r="Z27" s="151">
        <f t="shared" ref="Z27:AA27" si="16">IF(Y27="","",Y27+1)</f>
        <v>45970</v>
      </c>
      <c r="AA27" s="151">
        <f t="shared" si="16"/>
        <v>45971</v>
      </c>
    </row>
    <row r="28" spans="1:27" s="31" customFormat="1" ht="15" customHeight="1">
      <c r="A28" s="154">
        <f>IF('1) 日本 - 中国'!A28="", "", '1) 日本 - 中国'!A28)</f>
        <v>45</v>
      </c>
      <c r="B28" s="155" t="str">
        <f>IF('1) 日本 - 中国'!B28="", "", '1) 日本 - 中国'!B28)</f>
        <v>ATLANTIC BRIDGE</v>
      </c>
      <c r="C28" s="147">
        <f>IF('1) 日本 - 中国'!C28="", "", '1) 日本 - 中国'!C28)</f>
        <v>2544</v>
      </c>
      <c r="D28" s="173" t="s">
        <v>80</v>
      </c>
      <c r="E28" s="172">
        <f>IF('1) 日本 - 中国'!E28="", "", '1) 日本 - 中国'!E28)</f>
        <v>2544</v>
      </c>
      <c r="F28" s="157" t="s">
        <v>89</v>
      </c>
      <c r="G28" s="153" t="str">
        <f>IF('1) 日本 - 中国'!G28="", "", '1) 日本 - 中国'!G28)</f>
        <v/>
      </c>
      <c r="H28" s="153">
        <f>IF('1) 日本 - 中国'!H28="", "", '1) 日本 - 中国'!H28)</f>
        <v>45962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45965</v>
      </c>
      <c r="M28" s="7">
        <f>IF('1) 日本 - 中国'!M28="", "", '1) 日本 - 中国'!M28)</f>
        <v>45965</v>
      </c>
      <c r="N28" s="153">
        <f>IF('1) 日本 - 中国'!N28="", "", '1) 日本 - 中国'!N28)</f>
        <v>45965</v>
      </c>
      <c r="O28" s="181">
        <f>IF('1) 日本 - 中国'!O28="", "", '1) 日本 - 中国'!O28)</f>
        <v>45966</v>
      </c>
      <c r="P28" s="153">
        <f>IF('1) 日本 - 中国'!P28="", "", '1) 日本 - 中国'!P28)</f>
        <v>45966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45969</v>
      </c>
      <c r="V28" s="153"/>
      <c r="W28" s="153">
        <f t="shared" ref="W28" si="17">IF(U28="","",U28+5)</f>
        <v>45974</v>
      </c>
      <c r="X28" s="153"/>
      <c r="Y28" s="153">
        <f t="shared" ref="Y28" si="18">IF(W28="","",W28+2)</f>
        <v>45976</v>
      </c>
      <c r="Z28" s="153">
        <f t="shared" ref="Z28:AA28" si="19">IF(Y28="","",Y28+1)</f>
        <v>45977</v>
      </c>
      <c r="AA28" s="153">
        <f t="shared" si="19"/>
        <v>45978</v>
      </c>
    </row>
    <row r="29" spans="1:27" s="31" customFormat="1" ht="15" customHeight="1">
      <c r="A29" s="154">
        <f>IF('1) 日本 - 中国'!A29="", "", '1) 日本 - 中国'!A29)</f>
        <v>46</v>
      </c>
      <c r="B29" s="155" t="str">
        <f>IF('1) 日本 - 中国'!B29="", "", '1) 日本 - 中国'!B29)</f>
        <v>ATLANTIC BRIDGE</v>
      </c>
      <c r="C29" s="147">
        <f>IF('1) 日本 - 中国'!C29="", "", '1) 日本 - 中国'!C29)</f>
        <v>2545</v>
      </c>
      <c r="D29" s="173" t="s">
        <v>80</v>
      </c>
      <c r="E29" s="172">
        <f>IF('1) 日本 - 中国'!E29="", "", '1) 日本 - 中国'!E29)</f>
        <v>2545</v>
      </c>
      <c r="F29" s="157" t="s">
        <v>89</v>
      </c>
      <c r="G29" s="180" t="str">
        <f>IF('1) 日本 - 中国'!G29="", "", '1) 日本 - 中国'!G29)</f>
        <v/>
      </c>
      <c r="H29" s="153">
        <f>IF('1) 日本 - 中国'!H29="", "", '1) 日本 - 中国'!H29)</f>
        <v>45969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45972</v>
      </c>
      <c r="M29" s="7">
        <f>IF('1) 日本 - 中国'!M29="", "", '1) 日本 - 中国'!M29)</f>
        <v>45972</v>
      </c>
      <c r="N29" s="153">
        <f>IF('1) 日本 - 中国'!N29="", "", '1) 日本 - 中国'!N29)</f>
        <v>45972</v>
      </c>
      <c r="O29" s="7">
        <f>IF('1) 日本 - 中国'!O29="", "", '1) 日本 - 中国'!O29)</f>
        <v>45973</v>
      </c>
      <c r="P29" s="153">
        <f>IF('1) 日本 - 中国'!P29="", "", '1) 日本 - 中国'!P29)</f>
        <v>45973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45976</v>
      </c>
      <c r="V29" s="153"/>
      <c r="W29" s="153">
        <f>IF(U29="","",U29+5)</f>
        <v>45981</v>
      </c>
      <c r="X29" s="153"/>
      <c r="Y29" s="153">
        <f>IF(W29="","",W29+2)</f>
        <v>45983</v>
      </c>
      <c r="Z29" s="153">
        <f>IF(Y29="","",Y29+1)</f>
        <v>45984</v>
      </c>
      <c r="AA29" s="153">
        <f>IF(Z29="","",Z29+1)</f>
        <v>45985</v>
      </c>
    </row>
    <row r="30" spans="1:27" s="31" customFormat="1" ht="15" customHeight="1">
      <c r="A30" s="154">
        <f>IF('1) 日本 - 中国'!A30="", "", '1) 日本 - 中国'!A30)</f>
        <v>47</v>
      </c>
      <c r="B30" s="155" t="str">
        <f>IF('1) 日本 - 中国'!B30="", "", '1) 日本 - 中国'!B30)</f>
        <v>ATLANTIC BRIDGE</v>
      </c>
      <c r="C30" s="147">
        <f>IF('1) 日本 - 中国'!C30="", "", '1) 日本 - 中国'!C30)</f>
        <v>2546</v>
      </c>
      <c r="D30" s="173" t="s">
        <v>80</v>
      </c>
      <c r="E30" s="172">
        <f>IF('1) 日本 - 中国'!E30="", "", '1) 日本 - 中国'!E30)</f>
        <v>2546</v>
      </c>
      <c r="F30" s="157" t="s">
        <v>89</v>
      </c>
      <c r="G30" s="153" t="str">
        <f>IF('1) 日本 - 中国'!G30="", "", '1) 日本 - 中国'!G30)</f>
        <v/>
      </c>
      <c r="H30" s="153">
        <f>IF('1) 日本 - 中国'!H30="", "", '1) 日本 - 中国'!H30)</f>
        <v>45976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45979</v>
      </c>
      <c r="M30" s="7">
        <f>IF('1) 日本 - 中国'!M30="", "", '1) 日本 - 中国'!M30)</f>
        <v>45979</v>
      </c>
      <c r="N30" s="153">
        <f>IF('1) 日本 - 中国'!N30="", "", '1) 日本 - 中国'!N30)</f>
        <v>45979</v>
      </c>
      <c r="O30" s="7">
        <f>IF('1) 日本 - 中国'!O30="", "", '1) 日本 - 中国'!O30)</f>
        <v>45980</v>
      </c>
      <c r="P30" s="153">
        <f>IF('1) 日本 - 中国'!P30="", "", '1) 日本 - 中国'!P30)</f>
        <v>45980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45983</v>
      </c>
      <c r="V30" s="153"/>
      <c r="W30" s="153">
        <f t="shared" ref="W30:W33" si="20">IF(U30="","",U30+5)</f>
        <v>45988</v>
      </c>
      <c r="X30" s="153"/>
      <c r="Y30" s="153">
        <f t="shared" ref="Y30:Y33" si="21">IF(W30="","",W30+2)</f>
        <v>45990</v>
      </c>
      <c r="Z30" s="153">
        <f t="shared" ref="Z30:AA30" si="22">IF(Y30="","",Y30+1)</f>
        <v>45991</v>
      </c>
      <c r="AA30" s="153">
        <f t="shared" si="22"/>
        <v>45992</v>
      </c>
    </row>
    <row r="31" spans="1:27" s="31" customFormat="1" ht="15" customHeight="1">
      <c r="A31" s="6">
        <f>IF('1) 日本 - 中国'!A31="", "", '1) 日本 - 中国'!A31)</f>
        <v>48</v>
      </c>
      <c r="B31" s="155" t="str">
        <f>IF('1) 日本 - 中国'!B31="", "", '1) 日本 - 中国'!B31)</f>
        <v>ATLANTIC BRIDGE</v>
      </c>
      <c r="C31" s="147">
        <f>IF('1) 日本 - 中国'!C31="", "", '1) 日本 - 中国'!C31)</f>
        <v>2547</v>
      </c>
      <c r="D31" s="173" t="s">
        <v>80</v>
      </c>
      <c r="E31" s="172">
        <f>IF('1) 日本 - 中国'!E31="", "", '1) 日本 - 中国'!E31)</f>
        <v>2547</v>
      </c>
      <c r="F31" s="157" t="s">
        <v>89</v>
      </c>
      <c r="G31" s="180" t="str">
        <f>IF('1) 日本 - 中国'!G31="", "", '1) 日本 - 中国'!G31)</f>
        <v/>
      </c>
      <c r="H31" s="153">
        <f>IF('1) 日本 - 中国'!H31="", "", '1) 日本 - 中国'!H31)</f>
        <v>45983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45986</v>
      </c>
      <c r="M31" s="7">
        <f>IF('1) 日本 - 中国'!M31="", "", '1) 日本 - 中国'!M31)</f>
        <v>45986</v>
      </c>
      <c r="N31" s="153">
        <f>IF('1) 日本 - 中国'!N31="", "", '1) 日本 - 中国'!N31)</f>
        <v>45986</v>
      </c>
      <c r="O31" s="7">
        <f>IF('1) 日本 - 中国'!O31="", "", '1) 日本 - 中国'!O31)</f>
        <v>45987</v>
      </c>
      <c r="P31" s="153">
        <f>IF('1) 日本 - 中国'!P31="", "", '1) 日本 - 中国'!P31)</f>
        <v>45987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45990</v>
      </c>
      <c r="V31" s="181"/>
      <c r="W31" s="181">
        <f t="shared" si="20"/>
        <v>45995</v>
      </c>
      <c r="X31" s="181"/>
      <c r="Y31" s="180">
        <f t="shared" si="21"/>
        <v>45997</v>
      </c>
      <c r="Z31" s="180">
        <f t="shared" ref="Z31:AA31" si="23">IF(Y31="","",Y31+1)</f>
        <v>45998</v>
      </c>
      <c r="AA31" s="153">
        <f t="shared" si="23"/>
        <v>45999</v>
      </c>
    </row>
    <row r="32" spans="1:27" s="31" customFormat="1" ht="15" customHeight="1">
      <c r="A32" s="6">
        <f>IF('1) 日本 - 中国'!A32="", "", '1) 日本 - 中国'!A32)</f>
        <v>49</v>
      </c>
      <c r="B32" s="155" t="str">
        <f>IF('1) 日本 - 中国'!B32="", "", '1) 日本 - 中国'!B32)</f>
        <v>ATLANTIC BRIDGE</v>
      </c>
      <c r="C32" s="147">
        <f>IF('1) 日本 - 中国'!C32="", "", '1) 日本 - 中国'!C32)</f>
        <v>2548</v>
      </c>
      <c r="D32" s="173" t="s">
        <v>80</v>
      </c>
      <c r="E32" s="172">
        <f>IF('1) 日本 - 中国'!E32="", "", '1) 日本 - 中国'!E32)</f>
        <v>2548</v>
      </c>
      <c r="F32" s="157" t="s">
        <v>89</v>
      </c>
      <c r="G32" s="180" t="str">
        <f>IF('1) 日本 - 中国'!G32="", "", '1) 日本 - 中国'!G32)</f>
        <v/>
      </c>
      <c r="H32" s="153">
        <f>IF('1) 日本 - 中国'!H32="", "", '1) 日本 - 中国'!H32)</f>
        <v>45990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45993</v>
      </c>
      <c r="M32" s="7">
        <f>IF('1) 日本 - 中国'!M32="", "", '1) 日本 - 中国'!M32)</f>
        <v>45993</v>
      </c>
      <c r="N32" s="153">
        <f>IF('1) 日本 - 中国'!N32="", "", '1) 日本 - 中国'!N32)</f>
        <v>45993</v>
      </c>
      <c r="O32" s="7">
        <f>IF('1) 日本 - 中国'!O32="", "", '1) 日本 - 中国'!O32)</f>
        <v>45994</v>
      </c>
      <c r="P32" s="153">
        <f>IF('1) 日本 - 中国'!P32="", "", '1) 日本 - 中国'!P32)</f>
        <v>45994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45997</v>
      </c>
      <c r="V32" s="181"/>
      <c r="W32" s="181">
        <f t="shared" si="20"/>
        <v>46002</v>
      </c>
      <c r="X32" s="181"/>
      <c r="Y32" s="180">
        <f t="shared" si="21"/>
        <v>46004</v>
      </c>
      <c r="Z32" s="180">
        <f t="shared" ref="Z32:AA35" si="24">IF(Y32="","",Y32+1)</f>
        <v>46005</v>
      </c>
      <c r="AA32" s="153">
        <f t="shared" si="24"/>
        <v>46006</v>
      </c>
    </row>
    <row r="33" spans="1:27" s="96" customFormat="1" ht="15" customHeight="1">
      <c r="A33" s="154">
        <f>IF('1) 日本 - 中国'!A33="", "", '1) 日本 - 中国'!A33)</f>
        <v>50</v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80</v>
      </c>
      <c r="E33" s="172" t="str">
        <f>IF('1) 日本 - 中国'!E33="", "", '1) 日本 - 中国'!E33)</f>
        <v/>
      </c>
      <c r="F33" s="157" t="s">
        <v>89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>
        <f>IF('1) 日本 - 中国'!A34="", "", '1) 日本 - 中国'!A34)</f>
        <v>51</v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80</v>
      </c>
      <c r="E34" s="172" t="str">
        <f>IF('1) 日本 - 中国'!E34="", "", '1) 日本 - 中国'!E34)</f>
        <v/>
      </c>
      <c r="F34" s="157" t="s">
        <v>89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>
        <f>IF('1) 日本 - 中国'!A35="", "", '1) 日本 - 中国'!A35)</f>
        <v>52</v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80</v>
      </c>
      <c r="E35" s="172" t="str">
        <f>IF('1) 日本 - 中国'!E35="", "", '1) 日本 - 中国'!E35)</f>
        <v/>
      </c>
      <c r="F35" s="157" t="s">
        <v>89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>
        <f>IF('1) 日本 - 中国'!A36="", "", '1) 日本 - 中国'!A36)</f>
        <v>53</v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80</v>
      </c>
      <c r="E36" s="172" t="str">
        <f>IF('1) 日本 - 中国'!E36="", "", '1) 日本 - 中国'!E36)</f>
        <v/>
      </c>
      <c r="F36" s="157" t="s">
        <v>89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>
        <f>IF('1) 日本 - 中国'!A37="", "", '1) 日本 - 中国'!A37)</f>
        <v>54</v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80</v>
      </c>
      <c r="E37" s="172" t="str">
        <f>IF('1) 日本 - 中国'!E37="", "", '1) 日本 - 中国'!E37)</f>
        <v/>
      </c>
      <c r="F37" s="157" t="s">
        <v>89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>
        <f>IF('1) 日本 - 中国'!A38="", "", '1) 日本 - 中国'!A38)</f>
        <v>55</v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80</v>
      </c>
      <c r="E38" s="185" t="str">
        <f>IF('1) 日本 - 中国'!E38="", "", '1) 日本 - 中国'!E38)</f>
        <v/>
      </c>
      <c r="F38" s="164" t="s">
        <v>89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0"/>
      <c r="D1" s="80"/>
      <c r="E1" s="80"/>
      <c r="F1" s="307" t="s">
        <v>98</v>
      </c>
      <c r="G1" s="307"/>
      <c r="H1" s="307"/>
      <c r="I1" s="307"/>
      <c r="J1" s="307"/>
      <c r="K1" s="307"/>
      <c r="L1" s="307"/>
      <c r="M1" s="30"/>
      <c r="N1" s="81"/>
      <c r="O1" s="81"/>
      <c r="P1" s="82"/>
      <c r="Q1" s="308" t="str">
        <f>'1) 日本 - 中国'!M2</f>
        <v>2025年11月スケジュール</v>
      </c>
      <c r="R1" s="308"/>
      <c r="S1" s="30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7"/>
      <c r="G2" s="307"/>
      <c r="H2" s="307"/>
      <c r="I2" s="307"/>
      <c r="J2" s="307"/>
      <c r="K2" s="307"/>
      <c r="L2" s="307"/>
      <c r="M2" s="28"/>
      <c r="N2" s="81"/>
      <c r="O2" s="81"/>
      <c r="P2" s="82"/>
      <c r="Q2" s="308"/>
      <c r="R2" s="308"/>
      <c r="S2" s="30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7"/>
      <c r="G3" s="307"/>
      <c r="H3" s="307"/>
      <c r="I3" s="307"/>
      <c r="J3" s="307"/>
      <c r="K3" s="307"/>
      <c r="L3" s="30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2">
        <f>'1) 日本 - 中国'!U3</f>
        <v>45961</v>
      </c>
      <c r="AB3" s="312"/>
    </row>
    <row r="4" spans="1:31" ht="15.75" customHeight="1">
      <c r="C4" s="85"/>
      <c r="D4" s="85"/>
      <c r="E4" s="85"/>
      <c r="F4" s="309" t="s">
        <v>99</v>
      </c>
      <c r="G4" s="309"/>
      <c r="H4" s="309"/>
      <c r="I4" s="309"/>
      <c r="J4" s="309"/>
      <c r="K4" s="309"/>
      <c r="L4" s="309"/>
      <c r="M4" s="30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No.575(R-1)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114</v>
      </c>
      <c r="F7" s="127" t="s">
        <v>116</v>
      </c>
      <c r="G7" s="93"/>
      <c r="Q7" s="23"/>
      <c r="AB7" s="31"/>
    </row>
    <row r="8" spans="1:31" ht="15" customHeight="1">
      <c r="A8" s="33" t="s">
        <v>111</v>
      </c>
      <c r="B8" s="33"/>
      <c r="C8" s="33"/>
      <c r="D8" s="33" t="s">
        <v>9</v>
      </c>
      <c r="E8" s="33"/>
      <c r="F8" s="286" t="s">
        <v>6</v>
      </c>
      <c r="G8" s="265" t="s">
        <v>7</v>
      </c>
      <c r="H8" s="265" t="s">
        <v>8</v>
      </c>
      <c r="I8" s="271"/>
      <c r="J8" s="271"/>
      <c r="K8" s="272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105</v>
      </c>
      <c r="B9" s="34"/>
      <c r="C9" s="34"/>
      <c r="D9" s="34" t="s">
        <v>112</v>
      </c>
      <c r="E9" s="34"/>
      <c r="F9" s="286"/>
      <c r="G9" s="266"/>
      <c r="H9" s="266" t="s">
        <v>102</v>
      </c>
      <c r="I9" s="310"/>
      <c r="J9" s="273" t="s">
        <v>104</v>
      </c>
      <c r="K9" s="275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105</v>
      </c>
      <c r="AC9" s="34"/>
      <c r="AD9" s="34"/>
      <c r="AE9" s="34" t="s">
        <v>113</v>
      </c>
    </row>
    <row r="10" spans="1:31" s="31" customFormat="1" ht="15" customHeight="1">
      <c r="A10" s="130">
        <f t="shared" ref="A10:A19" si="0">IF(D10="","",D10-6)</f>
        <v>45948</v>
      </c>
      <c r="B10" s="130"/>
      <c r="C10" s="130"/>
      <c r="D10" s="130">
        <f t="shared" ref="D10:D21" si="1">IF(M10="","",M10-4)</f>
        <v>45954</v>
      </c>
      <c r="E10" s="130"/>
      <c r="F10" s="6">
        <f>IF('1) 日本 - 中国'!A10="", "", '1) 日本 - 中国'!A10)</f>
        <v>44</v>
      </c>
      <c r="G10" s="146" t="str">
        <f>IF('1) 日本 - 中国'!B10="", "", '1) 日本 - 中国'!B10)</f>
        <v>JI HANG</v>
      </c>
      <c r="H10" s="192">
        <f>IF('1) 日本 - 中国'!C10="", "", '1) 日本 - 中国'!C10)</f>
        <v>582</v>
      </c>
      <c r="I10" s="173" t="s">
        <v>106</v>
      </c>
      <c r="J10" s="193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16" si="2">IF(Z10="","",Z10+4)</f>
        <v>45969</v>
      </c>
      <c r="AC10" s="130"/>
      <c r="AD10" s="130"/>
      <c r="AE10" s="130">
        <f t="shared" ref="AE10:AE16" si="3">IF(AB10="","",AB10+6)</f>
        <v>45975</v>
      </c>
    </row>
    <row r="11" spans="1:31" s="31" customFormat="1" ht="15" customHeight="1">
      <c r="A11" s="153">
        <f t="shared" si="0"/>
        <v>45955</v>
      </c>
      <c r="B11" s="153"/>
      <c r="C11" s="153"/>
      <c r="D11" s="153">
        <f t="shared" si="1"/>
        <v>45961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92">
        <f>IF('1) 日本 - 中国'!C11="", "", '1) 日本 - 中国'!C11)</f>
        <v>583</v>
      </c>
      <c r="I11" s="94" t="s">
        <v>107</v>
      </c>
      <c r="J11" s="193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255" t="str">
        <f>IF('1) 日本 - 中国'!M11="", "", '1) 日本 - 中国'!M11)</f>
        <v>SKIP</v>
      </c>
      <c r="S11" s="255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45976</v>
      </c>
      <c r="AC11" s="153"/>
      <c r="AD11" s="153"/>
      <c r="AE11" s="153">
        <f t="shared" si="3"/>
        <v>45982</v>
      </c>
    </row>
    <row r="12" spans="1:31" s="31" customFormat="1" ht="15" customHeight="1">
      <c r="A12" s="153">
        <f t="shared" si="0"/>
        <v>45962</v>
      </c>
      <c r="B12" s="153"/>
      <c r="C12" s="153"/>
      <c r="D12" s="153">
        <f t="shared" si="1"/>
        <v>45968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92">
        <f>IF('1) 日本 - 中国'!C12="", "", '1) 日本 - 中国'!C12)</f>
        <v>584</v>
      </c>
      <c r="I12" s="94" t="s">
        <v>106</v>
      </c>
      <c r="J12" s="193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45974</v>
      </c>
      <c r="R12" s="153">
        <f>IF('1) 日本 - 中国'!M12="", "", '1) 日本 - 中国'!M12)</f>
        <v>45975</v>
      </c>
      <c r="S12" s="153">
        <f>IF('1) 日本 - 中国'!N12="", "", '1) 日本 - 中国'!N12)</f>
        <v>45975</v>
      </c>
      <c r="T12" s="153">
        <f>IF('1) 日本 - 中国'!O12="", "", '1) 日本 - 中国'!O12)</f>
        <v>45976</v>
      </c>
      <c r="U12" s="153">
        <f>IF('1) 日本 - 中国'!P12="", "", '1) 日本 - 中国'!P12)</f>
        <v>45976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45979</v>
      </c>
      <c r="AA12" s="153"/>
      <c r="AB12" s="153">
        <f t="shared" si="2"/>
        <v>45983</v>
      </c>
      <c r="AC12" s="153"/>
      <c r="AD12" s="153"/>
      <c r="AE12" s="153">
        <f t="shared" si="3"/>
        <v>45989</v>
      </c>
    </row>
    <row r="13" spans="1:31" s="31" customFormat="1" ht="15" customHeight="1">
      <c r="A13" s="153">
        <f t="shared" si="0"/>
        <v>45969</v>
      </c>
      <c r="B13" s="153"/>
      <c r="C13" s="153"/>
      <c r="D13" s="153">
        <f t="shared" si="1"/>
        <v>45975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92">
        <f>IF('1) 日本 - 中国'!C13="", "", '1) 日本 - 中国'!C13)</f>
        <v>585</v>
      </c>
      <c r="I13" s="94" t="s">
        <v>106</v>
      </c>
      <c r="J13" s="193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>
        <f>IF('1) 日本 - 中国'!H13="", "", '1) 日本 - 中国'!H13)</f>
        <v>45979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45981</v>
      </c>
      <c r="R13" s="153">
        <f>IF('1) 日本 - 中国'!M13="", "", '1) 日本 - 中国'!M13)</f>
        <v>45982</v>
      </c>
      <c r="S13" s="153">
        <f>IF('1) 日本 - 中国'!N13="", "", '1) 日本 - 中国'!N13)</f>
        <v>45982</v>
      </c>
      <c r="T13" s="153">
        <f>IF('1) 日本 - 中国'!O13="", "", '1) 日本 - 中国'!O13)</f>
        <v>45983</v>
      </c>
      <c r="U13" s="153">
        <f>IF('1) 日本 - 中国'!P13="", "", '1) 日本 - 中国'!P13)</f>
        <v>45983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45986</v>
      </c>
      <c r="AA13" s="153"/>
      <c r="AB13" s="153">
        <f t="shared" si="2"/>
        <v>45990</v>
      </c>
      <c r="AC13" s="153"/>
      <c r="AD13" s="153"/>
      <c r="AE13" s="153">
        <f t="shared" si="3"/>
        <v>45996</v>
      </c>
    </row>
    <row r="14" spans="1:31" s="96" customFormat="1" ht="15" customHeight="1">
      <c r="A14" s="153">
        <f t="shared" si="0"/>
        <v>45976</v>
      </c>
      <c r="B14" s="153"/>
      <c r="C14" s="153"/>
      <c r="D14" s="153">
        <f t="shared" si="1"/>
        <v>45982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92">
        <f>IF('1) 日本 - 中国'!C14="", "", '1) 日本 - 中国'!C14)</f>
        <v>586</v>
      </c>
      <c r="I14" s="94" t="s">
        <v>106</v>
      </c>
      <c r="J14" s="193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>
        <f>IF('1) 日本 - 中国'!O14="", "", '1) 日本 - 中国'!O14)</f>
        <v>45990</v>
      </c>
      <c r="U14" s="153">
        <f>IF('1) 日本 - 中国'!P14="", "", '1) 日本 - 中国'!P14)</f>
        <v>45990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45997</v>
      </c>
      <c r="AC14" s="153"/>
      <c r="AD14" s="153"/>
      <c r="AE14" s="153">
        <f t="shared" si="3"/>
        <v>46003</v>
      </c>
    </row>
    <row r="15" spans="1:31" s="31" customFormat="1" ht="15" customHeight="1">
      <c r="A15" s="153">
        <f t="shared" si="0"/>
        <v>45983</v>
      </c>
      <c r="B15" s="153"/>
      <c r="C15" s="153"/>
      <c r="D15" s="153">
        <f t="shared" si="1"/>
        <v>45989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92">
        <f>IF('1) 日本 - 中国'!C15="", "", '1) 日本 - 中国'!C15)</f>
        <v>587</v>
      </c>
      <c r="I15" s="94" t="s">
        <v>106</v>
      </c>
      <c r="J15" s="193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46004</v>
      </c>
      <c r="AC15" s="153"/>
      <c r="AD15" s="153"/>
      <c r="AE15" s="153">
        <f t="shared" si="3"/>
        <v>46010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106</v>
      </c>
      <c r="J16" s="193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106</v>
      </c>
      <c r="J17" s="193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106</v>
      </c>
      <c r="J18" s="193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106</v>
      </c>
      <c r="J19" s="193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106</v>
      </c>
      <c r="J20" s="193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106</v>
      </c>
      <c r="J21" s="197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7" t="s">
        <v>6</v>
      </c>
      <c r="G25" s="267" t="s">
        <v>7</v>
      </c>
      <c r="H25" s="267" t="s">
        <v>8</v>
      </c>
      <c r="I25" s="276"/>
      <c r="J25" s="276"/>
      <c r="K25" s="277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7"/>
      <c r="G26" s="268"/>
      <c r="H26" s="268" t="s">
        <v>102</v>
      </c>
      <c r="I26" s="306"/>
      <c r="J26" s="280" t="s">
        <v>103</v>
      </c>
      <c r="K26" s="279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45941</v>
      </c>
      <c r="B27" s="169"/>
      <c r="C27" s="169"/>
      <c r="D27" s="130">
        <f t="shared" ref="D27:D38" si="8">IF(M27="","",M27-8)</f>
        <v>45947</v>
      </c>
      <c r="E27" s="169"/>
      <c r="F27" s="167">
        <f>IF('1) 日本 - 中国'!A27="", "", '1) 日本 - 中国'!A27)</f>
        <v>44</v>
      </c>
      <c r="G27" s="168" t="str">
        <f>IF('1) 日本 - 中国'!B27="", "", '1) 日本 - 中国'!B27)</f>
        <v>ATLANTIC BRIDGE</v>
      </c>
      <c r="H27" s="190">
        <f>IF('1) 日本 - 中国'!C27="", "", '1) 日本 - 中国'!C27)</f>
        <v>2543</v>
      </c>
      <c r="I27" s="94" t="s">
        <v>80</v>
      </c>
      <c r="J27" s="191">
        <f>IF('1) 日本 - 中国'!E27="", "", '1) 日本 - 中国'!E27)</f>
        <v>2543</v>
      </c>
      <c r="K27" s="157" t="s">
        <v>89</v>
      </c>
      <c r="L27" s="169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9">IF(Z27="","",Z27+7)</f>
        <v>45969</v>
      </c>
      <c r="AC27" s="169"/>
      <c r="AD27" s="169"/>
      <c r="AE27" s="130">
        <f t="shared" ref="AE27:AE38" si="10">IF(AB27="","",AB27+6)</f>
        <v>45975</v>
      </c>
    </row>
    <row r="28" spans="1:31" s="31" customFormat="1" ht="15" customHeight="1">
      <c r="A28" s="153">
        <f t="shared" si="7"/>
        <v>45948</v>
      </c>
      <c r="B28" s="180"/>
      <c r="C28" s="180"/>
      <c r="D28" s="153">
        <f t="shared" si="8"/>
        <v>45954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92">
        <f>IF('1) 日本 - 中国'!C28="", "", '1) 日本 - 中国'!C28)</f>
        <v>2544</v>
      </c>
      <c r="I28" s="94" t="s">
        <v>80</v>
      </c>
      <c r="J28" s="193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9"/>
        <v>45976</v>
      </c>
      <c r="AC28" s="180"/>
      <c r="AD28" s="180"/>
      <c r="AE28" s="153">
        <f t="shared" si="10"/>
        <v>45982</v>
      </c>
    </row>
    <row r="29" spans="1:31" s="31" customFormat="1" ht="15" customHeight="1">
      <c r="A29" s="153">
        <f t="shared" si="7"/>
        <v>45955</v>
      </c>
      <c r="B29" s="180"/>
      <c r="C29" s="180"/>
      <c r="D29" s="153">
        <f t="shared" si="8"/>
        <v>45961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92">
        <f>IF('1) 日本 - 中国'!C29="", "", '1) 日本 - 中国'!C29)</f>
        <v>2545</v>
      </c>
      <c r="I29" s="94" t="s">
        <v>80</v>
      </c>
      <c r="J29" s="193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9"/>
        <v>45983</v>
      </c>
      <c r="AC29" s="180"/>
      <c r="AD29" s="180"/>
      <c r="AE29" s="153">
        <f t="shared" si="10"/>
        <v>45989</v>
      </c>
    </row>
    <row r="30" spans="1:31" s="31" customFormat="1" ht="15" customHeight="1">
      <c r="A30" s="153">
        <f t="shared" si="7"/>
        <v>45962</v>
      </c>
      <c r="B30" s="153"/>
      <c r="C30" s="153"/>
      <c r="D30" s="153">
        <f t="shared" si="8"/>
        <v>45968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92">
        <f>IF('1) 日本 - 中国'!C30="", "", '1) 日本 - 中国'!C30)</f>
        <v>2546</v>
      </c>
      <c r="I30" s="94" t="s">
        <v>80</v>
      </c>
      <c r="J30" s="193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9"/>
        <v>45990</v>
      </c>
      <c r="AC30" s="153"/>
      <c r="AD30" s="153"/>
      <c r="AE30" s="153">
        <f t="shared" si="10"/>
        <v>45996</v>
      </c>
    </row>
    <row r="31" spans="1:31" s="31" customFormat="1" ht="15" customHeight="1">
      <c r="A31" s="180">
        <f t="shared" si="7"/>
        <v>45969</v>
      </c>
      <c r="B31" s="180"/>
      <c r="C31" s="180"/>
      <c r="D31" s="180">
        <f t="shared" si="8"/>
        <v>45975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92">
        <f>IF('1) 日本 - 中国'!C31="", "", '1) 日本 - 中国'!C31)</f>
        <v>2547</v>
      </c>
      <c r="I31" s="94" t="s">
        <v>80</v>
      </c>
      <c r="J31" s="193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>
        <f>IF('1) 日本 - 中国'!P31="", "", '1) 日本 - 中国'!P31)</f>
        <v>45987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9"/>
        <v>45997</v>
      </c>
      <c r="AC31" s="180"/>
      <c r="AD31" s="180"/>
      <c r="AE31" s="153">
        <f t="shared" si="10"/>
        <v>46003</v>
      </c>
    </row>
    <row r="32" spans="1:31" s="31" customFormat="1" ht="15" customHeight="1">
      <c r="A32" s="180">
        <f t="shared" si="7"/>
        <v>45976</v>
      </c>
      <c r="B32" s="180"/>
      <c r="C32" s="180"/>
      <c r="D32" s="180">
        <f t="shared" si="8"/>
        <v>45982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92">
        <f>IF('1) 日本 - 中国'!C32="", "", '1) 日本 - 中国'!C32)</f>
        <v>2548</v>
      </c>
      <c r="I32" s="94" t="s">
        <v>80</v>
      </c>
      <c r="J32" s="193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9"/>
        <v>46004</v>
      </c>
      <c r="AC32" s="180"/>
      <c r="AD32" s="180"/>
      <c r="AE32" s="153">
        <f t="shared" si="10"/>
        <v>46010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80</v>
      </c>
      <c r="J33" s="193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80</v>
      </c>
      <c r="J34" s="193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80</v>
      </c>
      <c r="J35" s="193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80</v>
      </c>
      <c r="J36" s="193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80</v>
      </c>
      <c r="J37" s="193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80</v>
      </c>
      <c r="J38" s="19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25" defaultRowHeight="15.75" customHeight="1" outlineLevelCol="1"/>
  <cols>
    <col min="1" max="1" width="15.875" style="21" customWidth="1"/>
    <col min="2" max="3" width="15.875" style="21" hidden="1" customWidth="1" outlineLevel="1"/>
    <col min="4" max="4" width="15.875" style="21" customWidth="1" collapsed="1"/>
    <col min="5" max="5" width="2.125" style="21" customWidth="1"/>
    <col min="6" max="6" width="7.875" style="21" customWidth="1"/>
    <col min="7" max="7" width="20.625" style="21" customWidth="1"/>
    <col min="8" max="8" width="7" style="21" bestFit="1" customWidth="1"/>
    <col min="9" max="9" width="3.5" style="21" bestFit="1" customWidth="1"/>
    <col min="10" max="10" width="7" style="21" bestFit="1" customWidth="1"/>
    <col min="11" max="11" width="4.375" style="21" bestFit="1" customWidth="1"/>
    <col min="12" max="12" width="15.625" style="21" hidden="1" customWidth="1" outlineLevel="1"/>
    <col min="13" max="13" width="15.625" style="21" customWidth="1" collapsed="1"/>
    <col min="14" max="14" width="15.625" style="21" hidden="1" customWidth="1" outlineLevel="1"/>
    <col min="15" max="15" width="2.125" style="21" customWidth="1" collapsed="1"/>
    <col min="16" max="16" width="15.625" style="21" hidden="1" customWidth="1" outlineLevel="1"/>
    <col min="17" max="17" width="15.625" style="21" customWidth="1" collapsed="1"/>
    <col min="18" max="21" width="15.625" style="21" customWidth="1"/>
    <col min="22" max="23" width="15.875" style="21" hidden="1" customWidth="1" outlineLevel="1"/>
    <col min="24" max="24" width="2.125" style="21" customWidth="1" collapsed="1"/>
    <col min="25" max="25" width="15.625" style="21" hidden="1" customWidth="1" outlineLevel="1"/>
    <col min="26" max="26" width="15.625" style="21" customWidth="1" collapsed="1"/>
    <col min="27" max="27" width="2.125" style="21" customWidth="1"/>
    <col min="28" max="28" width="13.875" style="21" customWidth="1"/>
    <col min="29" max="30" width="13.875" style="21" hidden="1" customWidth="1" outlineLevel="1"/>
    <col min="31" max="31" width="13.875" style="21" customWidth="1" collapsed="1"/>
    <col min="32" max="42" width="13.875" style="21" customWidth="1"/>
    <col min="43" max="16384" width="7.625" style="21"/>
  </cols>
  <sheetData>
    <row r="1" spans="1:31" ht="15.75" customHeight="1">
      <c r="C1" s="80"/>
      <c r="D1" s="80"/>
      <c r="E1" s="80"/>
      <c r="F1" s="307" t="s">
        <v>98</v>
      </c>
      <c r="G1" s="307"/>
      <c r="H1" s="307"/>
      <c r="I1" s="307"/>
      <c r="J1" s="307"/>
      <c r="K1" s="307"/>
      <c r="L1" s="307"/>
      <c r="M1" s="30"/>
      <c r="N1" s="81"/>
      <c r="O1" s="81"/>
      <c r="P1" s="82"/>
      <c r="Q1" s="308" t="str">
        <f>'1) 日本 - 中国'!M2</f>
        <v>2025年11月スケジュール</v>
      </c>
      <c r="R1" s="308"/>
      <c r="S1" s="30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7"/>
      <c r="G2" s="307"/>
      <c r="H2" s="307"/>
      <c r="I2" s="307"/>
      <c r="J2" s="307"/>
      <c r="K2" s="307"/>
      <c r="L2" s="307"/>
      <c r="M2" s="28"/>
      <c r="N2" s="81"/>
      <c r="O2" s="81"/>
      <c r="P2" s="82"/>
      <c r="Q2" s="308"/>
      <c r="R2" s="308"/>
      <c r="S2" s="30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7"/>
      <c r="G3" s="307"/>
      <c r="H3" s="307"/>
      <c r="I3" s="307"/>
      <c r="J3" s="307"/>
      <c r="K3" s="307"/>
      <c r="L3" s="30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2">
        <f>'1) 日本 - 中国'!U3</f>
        <v>45961</v>
      </c>
      <c r="AB3" s="312"/>
    </row>
    <row r="4" spans="1:31" ht="15.75" customHeight="1">
      <c r="C4" s="85"/>
      <c r="D4" s="85"/>
      <c r="E4" s="85"/>
      <c r="F4" s="309" t="s">
        <v>99</v>
      </c>
      <c r="G4" s="309"/>
      <c r="H4" s="309"/>
      <c r="I4" s="309"/>
      <c r="J4" s="309"/>
      <c r="K4" s="309"/>
      <c r="L4" s="309"/>
      <c r="M4" s="30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No.575(R-1)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109</v>
      </c>
      <c r="F7" s="127" t="s">
        <v>116</v>
      </c>
      <c r="G7" s="93"/>
      <c r="Q7" s="23"/>
      <c r="AB7" s="31"/>
    </row>
    <row r="8" spans="1:31" ht="15" customHeight="1">
      <c r="A8" s="33" t="s">
        <v>100</v>
      </c>
      <c r="B8" s="33"/>
      <c r="C8" s="33"/>
      <c r="D8" s="33" t="s">
        <v>9</v>
      </c>
      <c r="E8" s="33"/>
      <c r="F8" s="286" t="s">
        <v>6</v>
      </c>
      <c r="G8" s="265" t="s">
        <v>7</v>
      </c>
      <c r="H8" s="265" t="s">
        <v>8</v>
      </c>
      <c r="I8" s="271"/>
      <c r="J8" s="271"/>
      <c r="K8" s="272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101</v>
      </c>
      <c r="E9" s="34"/>
      <c r="F9" s="286"/>
      <c r="G9" s="266"/>
      <c r="H9" s="266" t="s">
        <v>102</v>
      </c>
      <c r="I9" s="310"/>
      <c r="J9" s="273" t="s">
        <v>104</v>
      </c>
      <c r="K9" s="275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108</v>
      </c>
      <c r="AC9" s="34"/>
      <c r="AD9" s="34"/>
      <c r="AE9" s="34" t="s">
        <v>110</v>
      </c>
    </row>
    <row r="10" spans="1:31" s="31" customFormat="1" ht="15" customHeight="1">
      <c r="A10" s="130">
        <f t="shared" ref="A10:A16" si="0">IF(D10="","",D10-8)</f>
        <v>45945</v>
      </c>
      <c r="B10" s="130"/>
      <c r="C10" s="130"/>
      <c r="D10" s="130">
        <f t="shared" ref="D10:D16" si="1">IF(M10="","",M10-5)</f>
        <v>45953</v>
      </c>
      <c r="E10" s="130"/>
      <c r="F10" s="58">
        <f>IF('1) 日本 - 中国'!A10="", "", '1) 日本 - 中国'!A10)</f>
        <v>44</v>
      </c>
      <c r="G10" s="168" t="str">
        <f>IF('1) 日本 - 中国'!B10="", "", '1) 日本 - 中国'!B10)</f>
        <v>JI HANG</v>
      </c>
      <c r="H10" s="68">
        <f>IF('1) 日本 - 中国'!C10="", "", '1) 日本 - 中国'!C10)</f>
        <v>582</v>
      </c>
      <c r="I10" s="94" t="s">
        <v>106</v>
      </c>
      <c r="J10" s="172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21" si="2">IF(Z10="","",Z10+5)</f>
        <v>45970</v>
      </c>
      <c r="AC10" s="130"/>
      <c r="AD10" s="130"/>
      <c r="AE10" s="130">
        <f t="shared" ref="AE10:AE21" si="3">IF(AB10="","",AB10+8)</f>
        <v>45978</v>
      </c>
    </row>
    <row r="11" spans="1:31" s="31" customFormat="1" ht="15" customHeight="1">
      <c r="A11" s="153">
        <f t="shared" si="0"/>
        <v>45952</v>
      </c>
      <c r="B11" s="153"/>
      <c r="C11" s="153"/>
      <c r="D11" s="153">
        <f t="shared" si="1"/>
        <v>45960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47">
        <f>IF('1) 日本 - 中国'!C11="", "", '1) 日本 - 中国'!C11)</f>
        <v>583</v>
      </c>
      <c r="I11" s="173" t="s">
        <v>107</v>
      </c>
      <c r="J11" s="172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255" t="str">
        <f>IF('1) 日本 - 中国'!M11="", "", '1) 日本 - 中国'!M11)</f>
        <v>SKIP</v>
      </c>
      <c r="S11" s="255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45977</v>
      </c>
      <c r="AC11" s="153"/>
      <c r="AD11" s="153"/>
      <c r="AE11" s="153">
        <f t="shared" si="3"/>
        <v>45985</v>
      </c>
    </row>
    <row r="12" spans="1:31" s="31" customFormat="1" ht="15" customHeight="1">
      <c r="A12" s="153">
        <f t="shared" si="0"/>
        <v>45959</v>
      </c>
      <c r="B12" s="153"/>
      <c r="C12" s="153"/>
      <c r="D12" s="153">
        <f t="shared" si="1"/>
        <v>45967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47">
        <f>IF('1) 日本 - 中国'!C12="", "", '1) 日本 - 中国'!C12)</f>
        <v>584</v>
      </c>
      <c r="I12" s="173" t="s">
        <v>106</v>
      </c>
      <c r="J12" s="172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45972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45974</v>
      </c>
      <c r="R12" s="153">
        <f>IF('1) 日本 - 中国'!M12="", "", '1) 日本 - 中国'!M12)</f>
        <v>45975</v>
      </c>
      <c r="S12" s="153">
        <f>IF('1) 日本 - 中国'!N12="", "", '1) 日本 - 中国'!N12)</f>
        <v>45975</v>
      </c>
      <c r="T12" s="153">
        <f>IF('1) 日本 - 中国'!O12="", "", '1) 日本 - 中国'!O12)</f>
        <v>45976</v>
      </c>
      <c r="U12" s="153">
        <f>IF('1) 日本 - 中国'!P12="", "", '1) 日本 - 中国'!P12)</f>
        <v>45976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45979</v>
      </c>
      <c r="AA12" s="153"/>
      <c r="AB12" s="153">
        <f t="shared" si="2"/>
        <v>45984</v>
      </c>
      <c r="AC12" s="153"/>
      <c r="AD12" s="153"/>
      <c r="AE12" s="153">
        <f t="shared" si="3"/>
        <v>45992</v>
      </c>
    </row>
    <row r="13" spans="1:31" s="31" customFormat="1" ht="15" customHeight="1">
      <c r="A13" s="153">
        <f t="shared" si="0"/>
        <v>45966</v>
      </c>
      <c r="B13" s="153"/>
      <c r="C13" s="153"/>
      <c r="D13" s="153">
        <f t="shared" si="1"/>
        <v>45974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47">
        <f>IF('1) 日本 - 中国'!C13="", "", '1) 日本 - 中国'!C13)</f>
        <v>585</v>
      </c>
      <c r="I13" s="173" t="s">
        <v>106</v>
      </c>
      <c r="J13" s="172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>
        <f>IF('1) 日本 - 中国'!H13="", "", '1) 日本 - 中国'!H13)</f>
        <v>45979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45981</v>
      </c>
      <c r="R13" s="153">
        <f>IF('1) 日本 - 中国'!M13="", "", '1) 日本 - 中国'!M13)</f>
        <v>45982</v>
      </c>
      <c r="S13" s="153">
        <f>IF('1) 日本 - 中国'!N13="", "", '1) 日本 - 中国'!N13)</f>
        <v>45982</v>
      </c>
      <c r="T13" s="153">
        <f>IF('1) 日本 - 中国'!O13="", "", '1) 日本 - 中国'!O13)</f>
        <v>45983</v>
      </c>
      <c r="U13" s="153">
        <f>IF('1) 日本 - 中国'!P13="", "", '1) 日本 - 中国'!P13)</f>
        <v>45983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45986</v>
      </c>
      <c r="AA13" s="153"/>
      <c r="AB13" s="153">
        <f t="shared" si="2"/>
        <v>45991</v>
      </c>
      <c r="AC13" s="153"/>
      <c r="AD13" s="153"/>
      <c r="AE13" s="153">
        <f t="shared" si="3"/>
        <v>45999</v>
      </c>
    </row>
    <row r="14" spans="1:31" s="96" customFormat="1" ht="15" customHeight="1">
      <c r="A14" s="153">
        <f t="shared" si="0"/>
        <v>45973</v>
      </c>
      <c r="B14" s="153"/>
      <c r="C14" s="153"/>
      <c r="D14" s="153">
        <f t="shared" si="1"/>
        <v>45981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47">
        <f>IF('1) 日本 - 中国'!C14="", "", '1) 日本 - 中国'!C14)</f>
        <v>586</v>
      </c>
      <c r="I14" s="173" t="s">
        <v>106</v>
      </c>
      <c r="J14" s="172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>
        <f>IF('1) 日本 - 中国'!O14="", "", '1) 日本 - 中国'!O14)</f>
        <v>45990</v>
      </c>
      <c r="U14" s="153">
        <f>IF('1) 日本 - 中国'!P14="", "", '1) 日本 - 中国'!P14)</f>
        <v>45990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45998</v>
      </c>
      <c r="AC14" s="153"/>
      <c r="AD14" s="153"/>
      <c r="AE14" s="153">
        <f t="shared" si="3"/>
        <v>46006</v>
      </c>
    </row>
    <row r="15" spans="1:31" s="31" customFormat="1" ht="15" customHeight="1">
      <c r="A15" s="153">
        <f t="shared" si="0"/>
        <v>45980</v>
      </c>
      <c r="B15" s="153"/>
      <c r="C15" s="153"/>
      <c r="D15" s="153">
        <f t="shared" si="1"/>
        <v>45988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47">
        <f>IF('1) 日本 - 中国'!C15="", "", '1) 日本 - 中国'!C15)</f>
        <v>587</v>
      </c>
      <c r="I15" s="173" t="s">
        <v>106</v>
      </c>
      <c r="J15" s="172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46005</v>
      </c>
      <c r="AC15" s="153"/>
      <c r="AD15" s="153"/>
      <c r="AE15" s="153">
        <f t="shared" si="3"/>
        <v>46013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106</v>
      </c>
      <c r="J16" s="172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106</v>
      </c>
      <c r="J17" s="172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106</v>
      </c>
      <c r="J18" s="172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106</v>
      </c>
      <c r="J19" s="172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106</v>
      </c>
      <c r="J20" s="172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106</v>
      </c>
      <c r="J21" s="163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7" t="s">
        <v>6</v>
      </c>
      <c r="G25" s="267" t="s">
        <v>7</v>
      </c>
      <c r="H25" s="267" t="s">
        <v>8</v>
      </c>
      <c r="I25" s="276"/>
      <c r="J25" s="276"/>
      <c r="K25" s="277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7"/>
      <c r="G26" s="268"/>
      <c r="H26" s="268" t="s">
        <v>102</v>
      </c>
      <c r="I26" s="306"/>
      <c r="J26" s="280" t="s">
        <v>103</v>
      </c>
      <c r="K26" s="279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137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45945</v>
      </c>
      <c r="B27" s="177"/>
      <c r="C27" s="177"/>
      <c r="D27" s="130">
        <f t="shared" ref="D27:D36" si="7">IF(M27="","",M27-2)</f>
        <v>45953</v>
      </c>
      <c r="E27" s="177"/>
      <c r="F27" s="176">
        <f>IF('1) 日本 - 中国'!A27="", "", '1) 日本 - 中国'!A27)</f>
        <v>44</v>
      </c>
      <c r="G27" s="146" t="str">
        <f>IF('1) 日本 - 中国'!B27="", "", '1) 日本 - 中国'!B27)</f>
        <v>ATLANTIC BRIDGE</v>
      </c>
      <c r="H27" s="147">
        <f>IF('1) 日本 - 中国'!C27="", "", '1) 日本 - 中国'!C27)</f>
        <v>2543</v>
      </c>
      <c r="I27" s="173" t="s">
        <v>80</v>
      </c>
      <c r="J27" s="172">
        <f>IF('1) 日本 - 中国'!E27="", "", '1) 日本 - 中国'!E27)</f>
        <v>2543</v>
      </c>
      <c r="K27" s="157" t="s">
        <v>89</v>
      </c>
      <c r="L27" s="177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8">IF(Z27="","",Z27+8)</f>
        <v>45970</v>
      </c>
      <c r="AC27" s="177"/>
      <c r="AD27" s="177"/>
      <c r="AE27" s="130">
        <f t="shared" ref="AE27:AE38" si="9">IF(AB27="","",AB27+8)</f>
        <v>45978</v>
      </c>
    </row>
    <row r="28" spans="1:31" s="31" customFormat="1" ht="15" customHeight="1">
      <c r="A28" s="153">
        <f t="shared" si="6"/>
        <v>45952</v>
      </c>
      <c r="B28" s="180"/>
      <c r="C28" s="180"/>
      <c r="D28" s="153">
        <f t="shared" si="7"/>
        <v>45960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47">
        <f>IF('1) 日本 - 中国'!C28="", "", '1) 日本 - 中国'!C28)</f>
        <v>2544</v>
      </c>
      <c r="I28" s="173" t="s">
        <v>80</v>
      </c>
      <c r="J28" s="172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8"/>
        <v>45977</v>
      </c>
      <c r="AC28" s="180"/>
      <c r="AD28" s="180"/>
      <c r="AE28" s="153">
        <f t="shared" si="9"/>
        <v>45985</v>
      </c>
    </row>
    <row r="29" spans="1:31" s="31" customFormat="1" ht="15" customHeight="1">
      <c r="A29" s="153">
        <f t="shared" si="6"/>
        <v>45959</v>
      </c>
      <c r="B29" s="180"/>
      <c r="C29" s="180"/>
      <c r="D29" s="153">
        <f t="shared" si="7"/>
        <v>45967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47">
        <f>IF('1) 日本 - 中国'!C29="", "", '1) 日本 - 中国'!C29)</f>
        <v>2545</v>
      </c>
      <c r="I29" s="173" t="s">
        <v>80</v>
      </c>
      <c r="J29" s="172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8"/>
        <v>45984</v>
      </c>
      <c r="AC29" s="180"/>
      <c r="AD29" s="180"/>
      <c r="AE29" s="153">
        <f t="shared" si="9"/>
        <v>45992</v>
      </c>
    </row>
    <row r="30" spans="1:31" s="31" customFormat="1" ht="15" customHeight="1">
      <c r="A30" s="153">
        <f t="shared" si="6"/>
        <v>45966</v>
      </c>
      <c r="B30" s="153"/>
      <c r="C30" s="153"/>
      <c r="D30" s="153">
        <f t="shared" si="7"/>
        <v>45974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47">
        <f>IF('1) 日本 - 中国'!C30="", "", '1) 日本 - 中国'!C30)</f>
        <v>2546</v>
      </c>
      <c r="I30" s="173" t="s">
        <v>80</v>
      </c>
      <c r="J30" s="172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8"/>
        <v>45991</v>
      </c>
      <c r="AC30" s="153"/>
      <c r="AD30" s="153"/>
      <c r="AE30" s="153">
        <f t="shared" si="9"/>
        <v>45999</v>
      </c>
    </row>
    <row r="31" spans="1:31" s="31" customFormat="1" ht="15" customHeight="1">
      <c r="A31" s="180">
        <f t="shared" si="6"/>
        <v>45973</v>
      </c>
      <c r="B31" s="180"/>
      <c r="C31" s="180"/>
      <c r="D31" s="180">
        <f t="shared" si="7"/>
        <v>45981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47">
        <f>IF('1) 日本 - 中国'!C31="", "", '1) 日本 - 中国'!C31)</f>
        <v>2547</v>
      </c>
      <c r="I31" s="173" t="s">
        <v>80</v>
      </c>
      <c r="J31" s="172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>
        <f>IF('1) 日本 - 中国'!P31="", "", '1) 日本 - 中国'!P31)</f>
        <v>45987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8"/>
        <v>45998</v>
      </c>
      <c r="AC31" s="180"/>
      <c r="AD31" s="180"/>
      <c r="AE31" s="153">
        <f t="shared" si="9"/>
        <v>46006</v>
      </c>
    </row>
    <row r="32" spans="1:31" s="31" customFormat="1" ht="15" customHeight="1">
      <c r="A32" s="180">
        <f t="shared" si="6"/>
        <v>45980</v>
      </c>
      <c r="B32" s="180"/>
      <c r="C32" s="180"/>
      <c r="D32" s="180">
        <f t="shared" si="7"/>
        <v>45988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47">
        <f>IF('1) 日本 - 中国'!C32="", "", '1) 日本 - 中国'!C32)</f>
        <v>2548</v>
      </c>
      <c r="I32" s="173" t="s">
        <v>80</v>
      </c>
      <c r="J32" s="172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8"/>
        <v>46005</v>
      </c>
      <c r="AC32" s="180"/>
      <c r="AD32" s="180"/>
      <c r="AE32" s="153">
        <f t="shared" si="9"/>
        <v>46013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80</v>
      </c>
      <c r="J33" s="172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80</v>
      </c>
      <c r="J34" s="172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80</v>
      </c>
      <c r="J35" s="172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80</v>
      </c>
      <c r="J36" s="172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80</v>
      </c>
      <c r="J37" s="172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80</v>
      </c>
      <c r="J38" s="18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4" zoomScale="70" zoomScaleNormal="70" zoomScaleSheetLayoutView="70" workbookViewId="0">
      <selection activeCell="E18" sqref="A18:E19"/>
    </sheetView>
  </sheetViews>
  <sheetFormatPr defaultColWidth="7.625" defaultRowHeight="15.75" customHeight="1" outlineLevelRow="1" outlineLevelCol="1"/>
  <cols>
    <col min="1" max="2" width="15.625" style="21" customWidth="1"/>
    <col min="3" max="3" width="4.875" style="21" customWidth="1"/>
    <col min="4" max="4" width="9.125" style="21" customWidth="1"/>
    <col min="5" max="5" width="20.625" style="21" customWidth="1"/>
    <col min="6" max="6" width="6.875" style="21" customWidth="1"/>
    <col min="7" max="7" width="4.125" style="21" customWidth="1"/>
    <col min="8" max="8" width="6.875" style="21" customWidth="1"/>
    <col min="9" max="9" width="4.125" style="21" customWidth="1"/>
    <col min="10" max="12" width="15.625" style="21" customWidth="1"/>
    <col min="13" max="13" width="4.875" style="21" customWidth="1"/>
    <col min="14" max="14" width="15.625" style="21" hidden="1" customWidth="1" outlineLevel="1"/>
    <col min="15" max="15" width="15.625" style="21" customWidth="1" collapsed="1"/>
    <col min="16" max="16" width="15.625" style="21" customWidth="1"/>
    <col min="17" max="19" width="15.625" style="21" hidden="1" customWidth="1" outlineLevel="1"/>
    <col min="20" max="21" width="15.875" style="21" hidden="1" customWidth="1" outlineLevel="1"/>
    <col min="22" max="22" width="4.5" style="21" hidden="1" customWidth="1" outlineLevel="1"/>
    <col min="23" max="25" width="15.625" style="21" hidden="1" customWidth="1" outlineLevel="1"/>
    <col min="26" max="26" width="13.875" style="21" customWidth="1" collapsed="1"/>
    <col min="27" max="39" width="13.875" style="21" customWidth="1"/>
    <col min="40" max="16384" width="7.6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298" t="s">
        <v>98</v>
      </c>
      <c r="D2" s="314"/>
      <c r="E2" s="314"/>
      <c r="F2" s="314"/>
      <c r="G2" s="28"/>
      <c r="H2" s="28"/>
      <c r="I2" s="28"/>
      <c r="J2" s="298" t="str">
        <f>'1) 日本 - 中国'!M2</f>
        <v>2025年11月スケジュール</v>
      </c>
      <c r="K2" s="314"/>
      <c r="L2" s="314"/>
      <c r="M2" s="314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4"/>
      <c r="D3" s="314"/>
      <c r="E3" s="314"/>
      <c r="F3" s="314"/>
      <c r="G3" s="28"/>
      <c r="H3" s="28"/>
      <c r="I3" s="28"/>
      <c r="J3" s="314"/>
      <c r="K3" s="314"/>
      <c r="L3" s="314"/>
      <c r="M3" s="314"/>
      <c r="N3" s="81"/>
      <c r="O3" s="27" t="s">
        <v>3</v>
      </c>
      <c r="P3" s="140">
        <f>'1) 日本 - 中国'!U3</f>
        <v>45961</v>
      </c>
      <c r="Q3" s="198"/>
      <c r="R3" s="198"/>
      <c r="S3" s="74"/>
    </row>
    <row r="4" spans="1:27" ht="15.75" customHeight="1">
      <c r="C4" s="30" t="s">
        <v>99</v>
      </c>
      <c r="D4" s="199"/>
      <c r="E4" s="199"/>
      <c r="F4" s="199"/>
      <c r="G4" s="26"/>
      <c r="H4" s="26"/>
      <c r="I4" s="26"/>
      <c r="J4" s="74" t="s">
        <v>125</v>
      </c>
      <c r="K4" s="26"/>
      <c r="L4" s="74"/>
      <c r="M4" s="26"/>
      <c r="N4" s="75"/>
      <c r="O4" s="86" t="s">
        <v>5</v>
      </c>
      <c r="P4" s="87" t="str">
        <f>'1) 日本 - 中国'!U4</f>
        <v>No.575(R-1)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131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148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149</v>
      </c>
      <c r="B41" s="31"/>
      <c r="C41" s="31"/>
      <c r="D41" s="199" t="s">
        <v>120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150</v>
      </c>
      <c r="B42" s="46" t="s">
        <v>25</v>
      </c>
      <c r="C42" s="46"/>
      <c r="D42" s="264" t="s">
        <v>6</v>
      </c>
      <c r="E42" s="269" t="s">
        <v>7</v>
      </c>
      <c r="F42" s="269" t="s">
        <v>8</v>
      </c>
      <c r="G42" s="281"/>
      <c r="H42" s="281"/>
      <c r="I42" s="282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151</v>
      </c>
      <c r="C43" s="32"/>
      <c r="D43" s="264"/>
      <c r="E43" s="270"/>
      <c r="F43" s="270" t="s">
        <v>82</v>
      </c>
      <c r="G43" s="285"/>
      <c r="H43" s="283" t="s">
        <v>83</v>
      </c>
      <c r="I43" s="284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45937</v>
      </c>
      <c r="B44" s="151">
        <f>IF(L44="","",L44-5)</f>
        <v>45950</v>
      </c>
      <c r="C44" s="151"/>
      <c r="D44" s="214">
        <f>IF('1) 日本 - 中国'!A44="","",'1) 日本 - 中国'!A44)</f>
        <v>44</v>
      </c>
      <c r="E44" s="215" t="str">
        <f>IF('1) 日本 - 中国'!B44="","", '1) 日本 - 中国'!B44)</f>
        <v>REFLECTION</v>
      </c>
      <c r="F44" s="219">
        <f>IF('1) 日本 - 中国'!C44="","", '1) 日本 - 中国'!C44)</f>
        <v>2530</v>
      </c>
      <c r="G44" s="227" t="str">
        <f>IF('1) 日本 - 中国'!D44="","", '1) 日本 - 中国'!D44)</f>
        <v>E</v>
      </c>
      <c r="H44" s="221">
        <f>IF('1) 日本 - 中国'!E44="","", '1) 日本 - 中国'!E44)</f>
        <v>2530</v>
      </c>
      <c r="I44" s="228" t="str">
        <f>IF('1) 日本 - 中国'!F44="","", '1) 日本 - 中国'!F44)</f>
        <v>W</v>
      </c>
      <c r="J44" s="151">
        <f>IF('1) 日本 - 中国'!G44="","", '1) 日本 - 中国'!G44)</f>
        <v>45951</v>
      </c>
      <c r="K44" s="151">
        <f>IF('1) 日本 - 中国'!H44="","", '1) 日本 - 中国'!H44)</f>
        <v>45953</v>
      </c>
      <c r="L44" s="151">
        <f>IF('1) 日本 - 中国'!I44="","", '1) 日本 - 中国'!I44)</f>
        <v>45955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45956</v>
      </c>
      <c r="P44" s="151"/>
      <c r="Q44" s="151"/>
      <c r="R44" s="151"/>
      <c r="S44" s="151"/>
      <c r="T44" s="151"/>
      <c r="U44" s="151" t="str">
        <f>IF('1) 日本 - 中国'!R44="","", '1) 日本 - 中国'!R44)</f>
        <v/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45944</v>
      </c>
      <c r="B45" s="153">
        <f t="shared" ref="B45:B55" si="1">IF(L45="","",L45-5)</f>
        <v>45957</v>
      </c>
      <c r="C45" s="153"/>
      <c r="D45" s="231">
        <f>IF('1) 日本 - 中国'!A45="","",'1) 日本 - 中国'!A45)</f>
        <v>45</v>
      </c>
      <c r="E45" s="232" t="str">
        <f>IF('1) 日本 - 中国'!B45="","", '1) 日本 - 中国'!B45)</f>
        <v>RESOLUTION</v>
      </c>
      <c r="F45" s="233">
        <f>IF('1) 日本 - 中国'!C45="","", '1) 日本 - 中国'!C45)</f>
        <v>2522</v>
      </c>
      <c r="G45" s="234" t="str">
        <f>IF('1) 日本 - 中国'!D45="","", '1) 日本 - 中国'!D45)</f>
        <v>E</v>
      </c>
      <c r="H45" s="235">
        <f>IF('1) 日本 - 中国'!E45="","", '1) 日本 - 中国'!E45)</f>
        <v>2522</v>
      </c>
      <c r="I45" s="236" t="str">
        <f>IF('1) 日本 - 中国'!F45="","", '1) 日本 - 中国'!F45)</f>
        <v>W</v>
      </c>
      <c r="J45" s="153">
        <f>IF('1) 日本 - 中国'!G45="","", '1) 日本 - 中国'!G45)</f>
        <v>45958</v>
      </c>
      <c r="K45" s="153">
        <f>IF('1) 日本 - 中国'!H45="","", '1) 日本 - 中国'!H45)</f>
        <v>45960</v>
      </c>
      <c r="L45" s="153">
        <f>IF('1) 日本 - 中国'!I45="","", '1) 日本 - 中国'!I45)</f>
        <v>45962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45963</v>
      </c>
      <c r="P45" s="153"/>
      <c r="Q45" s="153"/>
      <c r="R45" s="153"/>
      <c r="S45" s="153"/>
      <c r="T45" s="153"/>
      <c r="U45" s="153" t="str">
        <f>IF('1) 日本 - 中国'!R45="","", '1) 日本 - 中国'!R45)</f>
        <v/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45951</v>
      </c>
      <c r="B46" s="153">
        <f t="shared" si="1"/>
        <v>45964</v>
      </c>
      <c r="C46" s="153"/>
      <c r="D46" s="216">
        <f>IF('1) 日本 - 中国'!A46="","",'1) 日本 - 中国'!A46)</f>
        <v>46</v>
      </c>
      <c r="E46" s="217" t="str">
        <f>IF('1) 日本 - 中国'!B46="","", '1) 日本 - 中国'!B46)</f>
        <v>REFLECTION</v>
      </c>
      <c r="F46" s="223">
        <f>IF('1) 日本 - 中国'!C46="","", '1) 日本 - 中国'!C46)</f>
        <v>2531</v>
      </c>
      <c r="G46" s="229" t="str">
        <f>IF('1) 日本 - 中国'!D46="","", '1) 日本 - 中国'!D46)</f>
        <v>E</v>
      </c>
      <c r="H46" s="225">
        <f>IF('1) 日本 - 中国'!E46="","", '1) 日本 - 中国'!E46)</f>
        <v>2531</v>
      </c>
      <c r="I46" s="230" t="str">
        <f>IF('1) 日本 - 中国'!F46="","", '1) 日本 - 中国'!F46)</f>
        <v>W</v>
      </c>
      <c r="J46" s="153">
        <f>IF('1) 日本 - 中国'!G46="","", '1) 日本 - 中国'!G46)</f>
        <v>45965</v>
      </c>
      <c r="K46" s="153">
        <f>IF('1) 日本 - 中国'!H46="","", '1) 日本 - 中国'!H46)</f>
        <v>45967</v>
      </c>
      <c r="L46" s="153">
        <f>IF('1) 日本 - 中国'!I46="","", '1) 日本 - 中国'!I46)</f>
        <v>45969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45970</v>
      </c>
      <c r="P46" s="153"/>
      <c r="Q46" s="153"/>
      <c r="R46" s="153"/>
      <c r="S46" s="153"/>
      <c r="T46" s="153"/>
      <c r="U46" s="153" t="str">
        <f>IF('1) 日本 - 中国'!R46="","", '1) 日本 - 中国'!R46)</f>
        <v/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45958</v>
      </c>
      <c r="B47" s="153">
        <f t="shared" si="1"/>
        <v>45971</v>
      </c>
      <c r="C47" s="153"/>
      <c r="D47" s="231">
        <f>IF('1) 日本 - 中国'!A47="","",'1) 日本 - 中国'!A47)</f>
        <v>47</v>
      </c>
      <c r="E47" s="232" t="str">
        <f>IF('1) 日本 - 中国'!B47="","", '1) 日本 - 中国'!B47)</f>
        <v>RESOLUTION</v>
      </c>
      <c r="F47" s="233">
        <f>IF('1) 日本 - 中国'!C47="","", '1) 日本 - 中国'!C47)</f>
        <v>2523</v>
      </c>
      <c r="G47" s="234" t="str">
        <f>IF('1) 日本 - 中国'!D47="","", '1) 日本 - 中国'!D47)</f>
        <v>E</v>
      </c>
      <c r="H47" s="235">
        <f>IF('1) 日本 - 中国'!E47="","", '1) 日本 - 中国'!E47)</f>
        <v>2523</v>
      </c>
      <c r="I47" s="236" t="str">
        <f>IF('1) 日本 - 中国'!F47="","", '1) 日本 - 中国'!F47)</f>
        <v>W</v>
      </c>
      <c r="J47" s="153">
        <f>IF('1) 日本 - 中国'!G47="","", '1) 日本 - 中国'!G47)</f>
        <v>45972</v>
      </c>
      <c r="K47" s="153">
        <f>IF('1) 日本 - 中国'!H47="","", '1) 日本 - 中国'!H47)</f>
        <v>45974</v>
      </c>
      <c r="L47" s="153">
        <f>IF('1) 日本 - 中国'!I47="","", '1) 日本 - 中国'!I47)</f>
        <v>45976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45977</v>
      </c>
      <c r="P47" s="153"/>
      <c r="Q47" s="153"/>
      <c r="R47" s="153"/>
      <c r="S47" s="153"/>
      <c r="T47" s="153"/>
      <c r="U47" s="153" t="str">
        <f>IF('1) 日本 - 中国'!R47="","", '1) 日本 - 中国'!R47)</f>
        <v/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45965</v>
      </c>
      <c r="B48" s="153">
        <f t="shared" si="1"/>
        <v>45978</v>
      </c>
      <c r="C48" s="153"/>
      <c r="D48" s="218">
        <f>IF('1) 日本 - 中国'!A48="","",'1) 日本 - 中国'!A48)</f>
        <v>48</v>
      </c>
      <c r="E48" s="217" t="str">
        <f>IF('1) 日本 - 中国'!B48="","", '1) 日本 - 中国'!B48)</f>
        <v>REFLECTION</v>
      </c>
      <c r="F48" s="223">
        <f>IF('1) 日本 - 中国'!C48="","", '1) 日本 - 中国'!C48)</f>
        <v>2532</v>
      </c>
      <c r="G48" s="229" t="str">
        <f>IF('1) 日本 - 中国'!D48="","", '1) 日本 - 中国'!D48)</f>
        <v>E</v>
      </c>
      <c r="H48" s="225">
        <f>IF('1) 日本 - 中国'!E48="","", '1) 日本 - 中国'!E48)</f>
        <v>2532</v>
      </c>
      <c r="I48" s="230" t="str">
        <f>IF('1) 日本 - 中国'!F48="","", '1) 日本 - 中国'!F48)</f>
        <v>W</v>
      </c>
      <c r="J48" s="153">
        <f>IF('1) 日本 - 中国'!G48="","", '1) 日本 - 中国'!G48)</f>
        <v>45979</v>
      </c>
      <c r="K48" s="153">
        <f>IF('1) 日本 - 中国'!H48="","", '1) 日本 - 中国'!H48)</f>
        <v>45981</v>
      </c>
      <c r="L48" s="153">
        <f>IF('1) 日本 - 中国'!I48="","", '1) 日本 - 中国'!I48)</f>
        <v>45983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45984</v>
      </c>
      <c r="P48" s="153"/>
      <c r="Q48" s="153"/>
      <c r="R48" s="153"/>
      <c r="S48" s="153"/>
      <c r="T48" s="153"/>
      <c r="U48" s="153" t="str">
        <f>IF('1) 日本 - 中国'!R48="","", '1) 日本 - 中国'!R48)</f>
        <v/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45972</v>
      </c>
      <c r="B49" s="153">
        <f t="shared" si="1"/>
        <v>45985</v>
      </c>
      <c r="C49" s="153"/>
      <c r="D49" s="237">
        <f>IF('1) 日本 - 中国'!A49="","",'1) 日本 - 中国'!A49)</f>
        <v>49</v>
      </c>
      <c r="E49" s="232" t="str">
        <f>IF('1) 日本 - 中国'!B49="","", '1) 日本 - 中国'!B49)</f>
        <v>RESOLUTION</v>
      </c>
      <c r="F49" s="233">
        <f>IF('1) 日本 - 中国'!C49="","", '1) 日本 - 中国'!C49)</f>
        <v>2524</v>
      </c>
      <c r="G49" s="234" t="str">
        <f>IF('1) 日本 - 中国'!D49="","", '1) 日本 - 中国'!D49)</f>
        <v>E</v>
      </c>
      <c r="H49" s="235">
        <f>IF('1) 日本 - 中国'!E49="","", '1) 日本 - 中国'!E49)</f>
        <v>2524</v>
      </c>
      <c r="I49" s="236" t="str">
        <f>IF('1) 日本 - 中国'!F49="","", '1) 日本 - 中国'!F49)</f>
        <v>W</v>
      </c>
      <c r="J49" s="153">
        <f>IF('1) 日本 - 中国'!G49="","", '1) 日本 - 中国'!G49)</f>
        <v>45986</v>
      </c>
      <c r="K49" s="153">
        <f>IF('1) 日本 - 中国'!H49="","", '1) 日本 - 中国'!H49)</f>
        <v>45988</v>
      </c>
      <c r="L49" s="153">
        <f>IF('1) 日本 - 中国'!I49="","", '1) 日本 - 中国'!I49)</f>
        <v>45990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45991</v>
      </c>
      <c r="P49" s="153"/>
      <c r="Q49" s="153"/>
      <c r="R49" s="153"/>
      <c r="S49" s="153"/>
      <c r="T49" s="153"/>
      <c r="U49" s="153" t="str">
        <f>IF('1) 日本 - 中国'!R49="","", '1) 日本 - 中国'!R49)</f>
        <v/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45979</v>
      </c>
      <c r="B50" s="131">
        <f t="shared" si="1"/>
        <v>45992</v>
      </c>
      <c r="C50" s="131"/>
      <c r="D50" s="218">
        <f>IF('1) 日本 - 中国'!A50="","",'1) 日本 - 中国'!A50)</f>
        <v>50</v>
      </c>
      <c r="E50" s="217" t="str">
        <f>IF('1) 日本 - 中国'!B50="","", '1) 日本 - 中国'!B50)</f>
        <v>REFLECTION</v>
      </c>
      <c r="F50" s="223">
        <f>IF('1) 日本 - 中国'!C50="","", '1) 日本 - 中国'!C50)</f>
        <v>2533</v>
      </c>
      <c r="G50" s="229" t="str">
        <f>IF('1) 日本 - 中国'!D50="","", '1) 日本 - 中国'!D50)</f>
        <v>E</v>
      </c>
      <c r="H50" s="225">
        <f>IF('1) 日本 - 中国'!E50="","", '1) 日本 - 中国'!E50)</f>
        <v>2533</v>
      </c>
      <c r="I50" s="230" t="str">
        <f>IF('1) 日本 - 中国'!F50="","", '1) 日本 - 中国'!F50)</f>
        <v>W</v>
      </c>
      <c r="J50" s="131">
        <f>IF('1) 日本 - 中国'!G50="","", '1) 日本 - 中国'!G50)</f>
        <v>45993</v>
      </c>
      <c r="K50" s="131">
        <f>IF('1) 日本 - 中国'!H50="","", '1) 日本 - 中国'!H50)</f>
        <v>45995</v>
      </c>
      <c r="L50" s="131">
        <f>IF('1) 日本 - 中国'!I50="","", '1) 日本 - 中国'!I50)</f>
        <v>45997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45998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中国'!R50="","", '1) 日本 - 中国'!R50)</f>
        <v/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51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52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53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54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>
        <f>IF('1) 日本 - 中国'!A55="","",'1) 日本 - 中国'!A55)</f>
        <v>55</v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3"/>
      <c r="X72" s="313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3"/>
      <c r="X73" s="313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3"/>
      <c r="X74" s="313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土井 貴志</cp:lastModifiedBy>
  <cp:lastPrinted>2025-10-23T00:48:48Z</cp:lastPrinted>
  <dcterms:created xsi:type="dcterms:W3CDTF">2015-06-02T04:30:00Z</dcterms:created>
  <dcterms:modified xsi:type="dcterms:W3CDTF">2025-11-05T01:32:38Z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