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CB8B21D1-1E3B-4D61-8B19-81CF912087E2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1" l="1"/>
  <c r="Q49" i="1"/>
  <c r="Q48" i="1"/>
  <c r="Q46" i="1"/>
  <c r="K32" i="5" l="1"/>
  <c r="K31" i="5"/>
  <c r="K30" i="5"/>
  <c r="K29" i="5"/>
  <c r="K28" i="5"/>
  <c r="I32" i="5"/>
  <c r="I31" i="5"/>
  <c r="I30" i="5"/>
  <c r="I29" i="5"/>
  <c r="I28" i="5"/>
  <c r="Z32" i="3" l="1"/>
  <c r="AB32" i="3" s="1"/>
  <c r="AE32" i="3" s="1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J32" i="3"/>
  <c r="H32" i="3"/>
  <c r="G32" i="3"/>
  <c r="Y31" i="3"/>
  <c r="X31" i="3"/>
  <c r="W31" i="3"/>
  <c r="V31" i="3"/>
  <c r="P31" i="3"/>
  <c r="O31" i="3"/>
  <c r="N31" i="3"/>
  <c r="L31" i="3"/>
  <c r="J31" i="3"/>
  <c r="H31" i="3"/>
  <c r="G31" i="3"/>
  <c r="Y30" i="3"/>
  <c r="X30" i="3"/>
  <c r="W30" i="3"/>
  <c r="V30" i="3"/>
  <c r="P30" i="3"/>
  <c r="O30" i="3"/>
  <c r="N30" i="3"/>
  <c r="L30" i="3"/>
  <c r="J30" i="3"/>
  <c r="H30" i="3"/>
  <c r="G30" i="3"/>
  <c r="Y29" i="3"/>
  <c r="X29" i="3"/>
  <c r="W29" i="3"/>
  <c r="V29" i="3"/>
  <c r="P29" i="3"/>
  <c r="O29" i="3"/>
  <c r="N29" i="3"/>
  <c r="L29" i="3"/>
  <c r="J29" i="3"/>
  <c r="H29" i="3"/>
  <c r="G29" i="3"/>
  <c r="Y28" i="3"/>
  <c r="X28" i="3"/>
  <c r="W28" i="3"/>
  <c r="V28" i="3"/>
  <c r="P28" i="3"/>
  <c r="O28" i="3"/>
  <c r="N28" i="3"/>
  <c r="M28" i="3"/>
  <c r="L28" i="3"/>
  <c r="J28" i="3"/>
  <c r="H28" i="3"/>
  <c r="G28" i="3"/>
  <c r="J27" i="3"/>
  <c r="H27" i="3"/>
  <c r="G27" i="3"/>
  <c r="AB32" i="4"/>
  <c r="AE32" i="4" s="1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J32" i="4"/>
  <c r="H32" i="4"/>
  <c r="G32" i="4"/>
  <c r="Y31" i="4"/>
  <c r="X31" i="4"/>
  <c r="W31" i="4"/>
  <c r="V31" i="4"/>
  <c r="P31" i="4"/>
  <c r="O31" i="4"/>
  <c r="N31" i="4"/>
  <c r="L31" i="4"/>
  <c r="J31" i="4"/>
  <c r="H31" i="4"/>
  <c r="G31" i="4"/>
  <c r="Y30" i="4"/>
  <c r="X30" i="4"/>
  <c r="W30" i="4"/>
  <c r="V30" i="4"/>
  <c r="P30" i="4"/>
  <c r="O30" i="4"/>
  <c r="N30" i="4"/>
  <c r="L30" i="4"/>
  <c r="J30" i="4"/>
  <c r="H30" i="4"/>
  <c r="G30" i="4"/>
  <c r="Y29" i="4"/>
  <c r="X29" i="4"/>
  <c r="W29" i="4"/>
  <c r="V29" i="4"/>
  <c r="P29" i="4"/>
  <c r="O29" i="4"/>
  <c r="N29" i="4"/>
  <c r="L29" i="4"/>
  <c r="J29" i="4"/>
  <c r="H29" i="4"/>
  <c r="G29" i="4"/>
  <c r="Y28" i="4"/>
  <c r="X28" i="4"/>
  <c r="W28" i="4"/>
  <c r="V28" i="4"/>
  <c r="P28" i="4"/>
  <c r="O28" i="4"/>
  <c r="N28" i="4"/>
  <c r="M28" i="4"/>
  <c r="L28" i="4"/>
  <c r="J28" i="4"/>
  <c r="H28" i="4"/>
  <c r="G28" i="4"/>
  <c r="J27" i="4"/>
  <c r="H27" i="4"/>
  <c r="G27" i="4"/>
  <c r="W32" i="6"/>
  <c r="Y32" i="6" s="1"/>
  <c r="Z32" i="6" s="1"/>
  <c r="AA32" i="6" s="1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E32" i="6"/>
  <c r="C32" i="6"/>
  <c r="B32" i="6"/>
  <c r="T31" i="6"/>
  <c r="S31" i="6"/>
  <c r="R31" i="6"/>
  <c r="Q31" i="6"/>
  <c r="K31" i="6"/>
  <c r="J31" i="6"/>
  <c r="I31" i="6"/>
  <c r="G31" i="6"/>
  <c r="E31" i="6"/>
  <c r="C31" i="6"/>
  <c r="B31" i="6"/>
  <c r="T30" i="6"/>
  <c r="S30" i="6"/>
  <c r="R30" i="6"/>
  <c r="Q30" i="6"/>
  <c r="K30" i="6"/>
  <c r="J30" i="6"/>
  <c r="I30" i="6"/>
  <c r="G30" i="6"/>
  <c r="E30" i="6"/>
  <c r="C30" i="6"/>
  <c r="B30" i="6"/>
  <c r="T29" i="6"/>
  <c r="S29" i="6"/>
  <c r="R29" i="6"/>
  <c r="Q29" i="6"/>
  <c r="K29" i="6"/>
  <c r="J29" i="6"/>
  <c r="I29" i="6"/>
  <c r="G29" i="6"/>
  <c r="E29" i="6"/>
  <c r="C29" i="6"/>
  <c r="B29" i="6"/>
  <c r="T28" i="6"/>
  <c r="S28" i="6"/>
  <c r="R28" i="6"/>
  <c r="Q28" i="6"/>
  <c r="K28" i="6"/>
  <c r="J28" i="6"/>
  <c r="I28" i="6"/>
  <c r="H28" i="6"/>
  <c r="G28" i="6"/>
  <c r="E28" i="6"/>
  <c r="C28" i="6"/>
  <c r="B28" i="6"/>
  <c r="E27" i="6"/>
  <c r="C27" i="6"/>
  <c r="B27" i="6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Z31" i="5"/>
  <c r="Y31" i="5"/>
  <c r="X31" i="5"/>
  <c r="W31" i="5"/>
  <c r="Q31" i="5"/>
  <c r="P31" i="5"/>
  <c r="O31" i="5"/>
  <c r="Z30" i="5"/>
  <c r="Y30" i="5"/>
  <c r="X30" i="5"/>
  <c r="W30" i="5"/>
  <c r="Q30" i="5"/>
  <c r="P30" i="5"/>
  <c r="O30" i="5"/>
  <c r="Z29" i="5"/>
  <c r="Y29" i="5"/>
  <c r="X29" i="5"/>
  <c r="W29" i="5"/>
  <c r="Q29" i="5"/>
  <c r="P29" i="5"/>
  <c r="O29" i="5"/>
  <c r="Z28" i="5"/>
  <c r="Y28" i="5"/>
  <c r="X28" i="5"/>
  <c r="W28" i="5"/>
  <c r="Q28" i="5"/>
  <c r="P28" i="5"/>
  <c r="O28" i="5"/>
  <c r="N28" i="5"/>
  <c r="H32" i="5"/>
  <c r="H31" i="5"/>
  <c r="H30" i="5"/>
  <c r="H29" i="5"/>
  <c r="H28" i="5"/>
  <c r="K27" i="5"/>
  <c r="I27" i="5"/>
  <c r="H27" i="5"/>
  <c r="J49" i="1" l="1"/>
  <c r="A44" i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7" i="1"/>
  <c r="F47" i="9" s="1"/>
  <c r="C46" i="1"/>
  <c r="F46" i="9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M49" i="9"/>
  <c r="N48" i="9"/>
  <c r="N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H45" i="9" s="1"/>
  <c r="E44" i="1"/>
  <c r="H44" i="9" s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L28" i="6" l="1"/>
  <c r="R28" i="5"/>
  <c r="Q28" i="4"/>
  <c r="Q28" i="3"/>
  <c r="F11" i="7"/>
  <c r="K19" i="5"/>
  <c r="J19" i="3"/>
  <c r="K20" i="5"/>
  <c r="J20" i="3"/>
  <c r="K21" i="5"/>
  <c r="J21" i="3"/>
  <c r="E46" i="1"/>
  <c r="H46" i="9" s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U28" i="1"/>
  <c r="K45" i="9"/>
  <c r="J45" i="9"/>
  <c r="E47" i="1"/>
  <c r="H47" i="9" s="1"/>
  <c r="C49" i="1"/>
  <c r="C48" i="1"/>
  <c r="F48" i="9" s="1"/>
  <c r="C13" i="1"/>
  <c r="E13" i="1" s="1"/>
  <c r="E12" i="1"/>
  <c r="J12" i="3" s="1"/>
  <c r="C12" i="6"/>
  <c r="H12" i="4"/>
  <c r="H12" i="3"/>
  <c r="I12" i="5"/>
  <c r="H11" i="3"/>
  <c r="H11" i="4"/>
  <c r="C11" i="6"/>
  <c r="E11" i="1"/>
  <c r="I13" i="5"/>
  <c r="C13" i="6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R28" i="4" l="1"/>
  <c r="S28" i="5"/>
  <c r="R28" i="3"/>
  <c r="M28" i="6"/>
  <c r="L44" i="9"/>
  <c r="B44" i="9" s="1"/>
  <c r="A44" i="9" s="1"/>
  <c r="Z11" i="3"/>
  <c r="AB11" i="3" s="1"/>
  <c r="AE11" i="3" s="1"/>
  <c r="H13" i="4"/>
  <c r="Q11" i="3"/>
  <c r="C14" i="1"/>
  <c r="J17" i="3"/>
  <c r="K17" i="5"/>
  <c r="I13" i="7"/>
  <c r="J13" i="7" s="1"/>
  <c r="K13" i="7" s="1"/>
  <c r="M13" i="7" s="1"/>
  <c r="G14" i="7" s="1"/>
  <c r="D15" i="7"/>
  <c r="F15" i="7" s="1"/>
  <c r="F14" i="7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S28" i="4" l="1"/>
  <c r="T28" i="5"/>
  <c r="N28" i="6"/>
  <c r="S28" i="3"/>
  <c r="M27" i="3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T28" i="4" l="1"/>
  <c r="U28" i="5"/>
  <c r="O28" i="6"/>
  <c r="T28" i="3"/>
  <c r="M27" i="6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U28" i="4" l="1"/>
  <c r="V28" i="5"/>
  <c r="U28" i="3"/>
  <c r="P28" i="6"/>
  <c r="U45" i="9"/>
  <c r="T27" i="5"/>
  <c r="S27" i="4"/>
  <c r="S27" i="3"/>
  <c r="N27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U13" i="6"/>
  <c r="H47" i="1"/>
  <c r="I47" i="1" s="1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L47" i="1" l="1"/>
  <c r="M47" i="1" s="1"/>
  <c r="J47" i="1"/>
  <c r="U28" i="6"/>
  <c r="W28" i="6" s="1"/>
  <c r="Y28" i="6" s="1"/>
  <c r="Z28" i="6" s="1"/>
  <c r="AA28" i="6" s="1"/>
  <c r="Z28" i="4"/>
  <c r="AB28" i="4" s="1"/>
  <c r="AE28" i="4" s="1"/>
  <c r="AA28" i="5"/>
  <c r="Z28" i="3"/>
  <c r="AB28" i="3" s="1"/>
  <c r="AE28" i="3" s="1"/>
  <c r="T27" i="4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U30" i="1"/>
  <c r="J47" i="9"/>
  <c r="G28" i="5"/>
  <c r="F28" i="4"/>
  <c r="A28" i="6"/>
  <c r="F28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H30" i="6" l="1"/>
  <c r="M30" i="4"/>
  <c r="D30" i="4" s="1"/>
  <c r="A30" i="4" s="1"/>
  <c r="N30" i="5"/>
  <c r="M30" i="3"/>
  <c r="D30" i="3" s="1"/>
  <c r="A30" i="3" s="1"/>
  <c r="M47" i="9"/>
  <c r="N47" i="1"/>
  <c r="R30" i="5"/>
  <c r="Q30" i="3"/>
  <c r="L30" i="6"/>
  <c r="Q30" i="4"/>
  <c r="V44" i="1"/>
  <c r="W44" i="1" s="1"/>
  <c r="U44" i="9"/>
  <c r="U27" i="3"/>
  <c r="U27" i="4"/>
  <c r="P27" i="6"/>
  <c r="V27" i="5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O47" i="1" l="1"/>
  <c r="R30" i="3"/>
  <c r="S30" i="5"/>
  <c r="M30" i="6"/>
  <c r="R30" i="4"/>
  <c r="H46" i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P47" i="1" l="1"/>
  <c r="S30" i="3"/>
  <c r="T30" i="5"/>
  <c r="N30" i="6"/>
  <c r="S30" i="4"/>
  <c r="I46" i="1"/>
  <c r="K46" i="9"/>
  <c r="N14" i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Q47" i="1" l="1"/>
  <c r="T30" i="3"/>
  <c r="T30" i="4"/>
  <c r="U30" i="5"/>
  <c r="O30" i="6"/>
  <c r="U47" i="1"/>
  <c r="V47" i="1" s="1"/>
  <c r="W47" i="1" s="1"/>
  <c r="L46" i="1"/>
  <c r="J46" i="1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A32" i="6"/>
  <c r="F32" i="4"/>
  <c r="G32" i="5"/>
  <c r="F32" i="3"/>
  <c r="D32" i="4"/>
  <c r="A32" i="4" s="1"/>
  <c r="E32" i="5"/>
  <c r="C32" i="5" s="1"/>
  <c r="B32" i="5" s="1"/>
  <c r="A32" i="5" s="1"/>
  <c r="AB14" i="4"/>
  <c r="AE14" i="4" s="1"/>
  <c r="W14" i="6"/>
  <c r="Y14" i="6" s="1"/>
  <c r="Z14" i="6" s="1"/>
  <c r="AA14" i="6" s="1"/>
  <c r="A33" i="1"/>
  <c r="Z30" i="4" l="1"/>
  <c r="AB30" i="4" s="1"/>
  <c r="AE30" i="4" s="1"/>
  <c r="AA30" i="5"/>
  <c r="U30" i="6"/>
  <c r="W30" i="6" s="1"/>
  <c r="Y30" i="6" s="1"/>
  <c r="Z30" i="6" s="1"/>
  <c r="AA30" i="6" s="1"/>
  <c r="Z30" i="3"/>
  <c r="AB30" i="3" s="1"/>
  <c r="AE30" i="3" s="1"/>
  <c r="V30" i="5"/>
  <c r="P30" i="6"/>
  <c r="U30" i="4"/>
  <c r="U30" i="3"/>
  <c r="R47" i="1"/>
  <c r="U47" i="9" s="1"/>
  <c r="N29" i="5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M46" i="1"/>
  <c r="O46" i="9"/>
  <c r="N15" i="1"/>
  <c r="R15" i="3"/>
  <c r="S15" i="5"/>
  <c r="M15" i="6"/>
  <c r="R15" i="4"/>
  <c r="O14" i="1"/>
  <c r="U14" i="3"/>
  <c r="U14" i="4"/>
  <c r="P14" i="6"/>
  <c r="V14" i="5"/>
  <c r="M16" i="3"/>
  <c r="U16" i="1"/>
  <c r="D16" i="4"/>
  <c r="A16" i="4" s="1"/>
  <c r="N16" i="5"/>
  <c r="E16" i="5" s="1"/>
  <c r="C16" i="5" s="1"/>
  <c r="I49" i="1"/>
  <c r="L49" i="1" s="1"/>
  <c r="M49" i="1" s="1"/>
  <c r="N49" i="1" s="1"/>
  <c r="O49" i="1" s="1"/>
  <c r="P49" i="1" s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46" i="1" l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U49" i="1"/>
  <c r="V49" i="1" s="1"/>
  <c r="W49" i="1" s="1"/>
  <c r="R49" i="1"/>
  <c r="U49" i="9" s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O46" i="1" l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T49" i="1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P46" i="1" l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U46" i="1" l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R46" i="1" l="1"/>
  <c r="U46" i="9" s="1"/>
  <c r="U29" i="3"/>
  <c r="P29" i="6"/>
  <c r="U29" i="4"/>
  <c r="V29" i="5"/>
  <c r="V46" i="1"/>
  <c r="W46" i="1" s="1"/>
  <c r="T46" i="1"/>
  <c r="G48" i="1" s="1"/>
  <c r="M19" i="3"/>
  <c r="D19" i="3" s="1"/>
  <c r="A19" i="3" s="1"/>
  <c r="N19" i="5"/>
  <c r="E19" i="5" s="1"/>
  <c r="C19" i="5" s="1"/>
  <c r="B19" i="5" s="1"/>
  <c r="A19" i="5" s="1"/>
  <c r="U19" i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AA29" i="5" l="1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8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I48" i="1" l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8" i="1" l="1"/>
  <c r="J48" i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8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6" i="1"/>
  <c r="D45" i="9"/>
  <c r="A11" i="1"/>
  <c r="N48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O48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P48" i="1" l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49" i="1"/>
  <c r="D48" i="9"/>
  <c r="A13" i="6"/>
  <c r="G13" i="5"/>
  <c r="F13" i="4"/>
  <c r="F13" i="3"/>
  <c r="A14" i="1"/>
  <c r="T31" i="3" l="1"/>
  <c r="O31" i="6"/>
  <c r="U31" i="5"/>
  <c r="T31" i="4"/>
  <c r="U48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0" i="1"/>
  <c r="D49" i="9"/>
  <c r="G14" i="5"/>
  <c r="F14" i="4"/>
  <c r="F14" i="3"/>
  <c r="A14" i="6"/>
  <c r="A15" i="1"/>
  <c r="V48" i="1" l="1"/>
  <c r="W48" i="1" s="1"/>
  <c r="T48" i="1"/>
  <c r="G50" i="1" s="1"/>
  <c r="R48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0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0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0" i="1" l="1"/>
  <c r="J50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0" i="1" l="1"/>
  <c r="N50" i="1" s="1"/>
  <c r="O50" i="1" s="1"/>
  <c r="P50" i="1" s="1"/>
  <c r="O50" i="9"/>
  <c r="U54" i="9"/>
  <c r="O55" i="9"/>
  <c r="D55" i="9"/>
  <c r="D54" i="9"/>
  <c r="F19" i="4"/>
  <c r="F19" i="3"/>
  <c r="G19" i="5"/>
  <c r="A19" i="6"/>
  <c r="R50" i="1" l="1"/>
  <c r="U50" i="9" s="1"/>
  <c r="U50" i="1"/>
  <c r="U55" i="9"/>
  <c r="F20" i="4"/>
  <c r="F20" i="3"/>
  <c r="G20" i="5"/>
  <c r="A20" i="6"/>
  <c r="V50" i="1" l="1"/>
  <c r="W50" i="1" s="1"/>
  <c r="T50" i="1"/>
  <c r="F21" i="4"/>
  <c r="F21" i="3"/>
  <c r="G21" i="5"/>
  <c r="A21" i="6"/>
</calcChain>
</file>

<file path=xl/sharedStrings.xml><?xml version="1.0" encoding="utf-8"?>
<sst xmlns="http://schemas.openxmlformats.org/spreadsheetml/2006/main" count="516" uniqueCount="161">
  <si>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</si>
  <si>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</si>
  <si>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</si>
  <si>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</si>
  <si>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</si>
  <si>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</si>
  <si>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</si>
  <si>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</si>
  <si>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</si>
  <si>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</si>
  <si>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</si>
  <si>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</si>
  <si>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</si>
  <si>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</si>
  <si>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</si>
  <si>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</si>
  <si>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</si>
  <si>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</si>
  <si>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</si>
  <si>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</si>
  <si>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</si>
  <si>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</si>
  <si>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</si>
  <si>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</si>
  <si>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</si>
  <si>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</si>
  <si>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</si>
  <si>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</si>
  <si>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</si>
  <si>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</si>
  <si>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</si>
  <si>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</si>
  <si>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</si>
  <si>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</si>
  <si>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</si>
  <si>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</si>
  <si>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</si>
  <si>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</si>
  <si>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</si>
  <si>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</si>
  <si>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</si>
  <si>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</si>
  <si>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</si>
  <si>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</si>
  <si>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</si>
  <si>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</si>
  <si>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</si>
  <si>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</si>
  <si>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</si>
  <si>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</si>
  <si>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</si>
  <si>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</si>
  <si>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</si>
  <si>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</si>
  <si>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</si>
  <si>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</si>
  <si>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</si>
  <si>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</si>
  <si>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</si>
  <si>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</si>
  <si>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</si>
  <si>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</si>
  <si>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</si>
  <si>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</si>
  <si>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</si>
  <si>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</si>
  <si>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</si>
  <si>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</si>
  <si>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</si>
  <si>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</si>
  <si>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</si>
  <si>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</si>
  <si>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</si>
  <si>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</si>
  <si>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</si>
  <si>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</si>
  <si>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</si>
  <si>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</si>
  <si>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</si>
  <si>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</si>
  <si>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</si>
  <si>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</si>
  <si>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</si>
  <si>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</si>
  <si>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</si>
  <si>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</si>
  <si>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</si>
  <si>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</si>
  <si>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</si>
  <si>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</si>
  <si>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</si>
  <si>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</si>
  <si>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</si>
  <si>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</si>
  <si>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</si>
  <si>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</si>
  <si>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</si>
  <si>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</si>
  <si>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</si>
  <si>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</si>
  <si>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</si>
  <si>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</si>
  <si>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</si>
  <si>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</si>
  <si>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</si>
  <si>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</si>
  <si>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</si>
  <si>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</si>
  <si>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</si>
  <si>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</si>
  <si>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</si>
  <si>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</si>
  <si>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</si>
  <si>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</si>
  <si>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</si>
  <si>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</si>
  <si>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</si>
  <si>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</si>
  <si>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</si>
  <si>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</si>
  <si>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</si>
  <si>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</si>
  <si>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</si>
  <si>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</si>
  <si>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</si>
  <si>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</si>
  <si>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</si>
  <si>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</si>
  <si>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</si>
  <si>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</si>
  <si>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</si>
  <si>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</si>
  <si>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</si>
  <si>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</si>
  <si>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</si>
  <si>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</si>
  <si>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</si>
  <si>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</si>
  <si>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</si>
  <si>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</si>
  <si>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</si>
  <si>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</si>
  <si>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</si>
  <si>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</si>
  <si>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</si>
  <si>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</si>
  <si>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</si>
  <si>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</si>
  <si>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</si>
  <si>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</si>
  <si>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</si>
  <si>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</si>
  <si>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</si>
  <si>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</si>
  <si>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</si>
  <si>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</si>
  <si>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</si>
  <si>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</si>
  <si>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</si>
  <si>
    <r>
      <t>No.</t>
    </r>
    <r>
      <rPr>
        <sz val="11"/>
        <color rgb="FFFF0000"/>
        <rFont val="Yu Mincho"/>
        <family val="1"/>
      </rPr>
      <t>578</t>
    </r>
    <r>
      <rPr>
        <sz val="11"/>
        <color theme="1"/>
        <rFont val="Yu Mincho"/>
        <family val="2"/>
      </rPr>
      <t xml:space="preserve"> R-1</t>
    </r>
    <phoneticPr fontId="17"/>
  </si>
  <si>
    <t>SKIP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</si>
</sst>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4"/>
  <sheetViews>
    <sheetView tabSelected="1" view="pageBreakPreview" topLeftCell="A29" zoomScale="70" zoomScaleNormal="70" zoomScaleSheetLayoutView="70" workbookViewId="0">
      <selection activeCell="L33" sqref="L33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293" t="s">
        <v>126</v>
      </c>
      <c r="H2" s="294"/>
      <c r="I2" s="294"/>
      <c r="J2" s="294"/>
      <c r="K2" s="77"/>
      <c r="L2" s="77"/>
      <c r="M2" s="293" t="s">
        <v>152</v>
      </c>
      <c r="N2" s="294"/>
      <c r="O2" s="294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294"/>
      <c r="H3" s="294"/>
      <c r="I3" s="294"/>
      <c r="J3" s="294"/>
      <c r="K3" s="77"/>
      <c r="L3" s="77"/>
      <c r="M3" s="294"/>
      <c r="N3" s="294"/>
      <c r="O3" s="294"/>
      <c r="P3" s="78"/>
      <c r="T3" s="10" t="s">
        <v>3</v>
      </c>
      <c r="U3" s="145">
        <v>46048</v>
      </c>
      <c r="V3" s="145"/>
    </row>
    <row r="4" spans="1:25" ht="15.75" customHeight="1">
      <c r="C4" s="4"/>
      <c r="D4" s="4"/>
      <c r="E4" s="4"/>
      <c r="F4" s="4"/>
      <c r="G4" s="295" t="s">
        <v>127</v>
      </c>
      <c r="H4" s="296"/>
      <c r="I4" s="296"/>
      <c r="J4" s="296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159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290" t="s">
        <v>6</v>
      </c>
      <c r="B8" s="269" t="s">
        <v>7</v>
      </c>
      <c r="C8" s="269" t="s">
        <v>8</v>
      </c>
      <c r="D8" s="275"/>
      <c r="E8" s="275"/>
      <c r="F8" s="276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33"/>
      <c r="W8" s="42"/>
    </row>
    <row r="9" spans="1:25" ht="15" customHeight="1">
      <c r="A9" s="290"/>
      <c r="B9" s="270"/>
      <c r="C9" s="270" t="s">
        <v>80</v>
      </c>
      <c r="D9" s="277"/>
      <c r="E9" s="278" t="s">
        <v>81</v>
      </c>
      <c r="F9" s="279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5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153">
        <f t="shared" ref="O11:O15" si="5">IF(P11="","",P11)</f>
        <v>46060</v>
      </c>
      <c r="P11" s="153">
        <f t="shared" ref="P11:P15" si="6">IF(N11="","",N11+1)</f>
        <v>46060</v>
      </c>
      <c r="Q11" s="153"/>
      <c r="R11" s="153"/>
      <c r="S11" s="153"/>
      <c r="T11" s="153"/>
      <c r="U11" s="153">
        <f t="shared" ref="U11:U21" si="7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8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153">
        <f t="shared" si="5"/>
        <v>46067</v>
      </c>
      <c r="P12" s="153">
        <f t="shared" si="6"/>
        <v>46067</v>
      </c>
      <c r="Q12" s="153"/>
      <c r="R12" s="153"/>
      <c r="S12" s="153"/>
      <c r="T12" s="153"/>
      <c r="U12" s="153">
        <f t="shared" si="7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8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si="5"/>
        <v>46074</v>
      </c>
      <c r="P13" s="153">
        <f t="shared" si="6"/>
        <v>46074</v>
      </c>
      <c r="Q13" s="153"/>
      <c r="R13" s="153"/>
      <c r="S13" s="153"/>
      <c r="T13" s="153"/>
      <c r="U13" s="153">
        <f t="shared" si="7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8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153">
        <f t="shared" si="1"/>
        <v>46077</v>
      </c>
      <c r="I14" s="153"/>
      <c r="J14" s="153"/>
      <c r="K14" s="153"/>
      <c r="L14" s="153">
        <f t="shared" si="2"/>
        <v>46079</v>
      </c>
      <c r="M14" s="153">
        <f t="shared" si="3"/>
        <v>46080</v>
      </c>
      <c r="N14" s="153">
        <f t="shared" si="4"/>
        <v>46080</v>
      </c>
      <c r="O14" s="153">
        <f t="shared" si="5"/>
        <v>46081</v>
      </c>
      <c r="P14" s="153">
        <f t="shared" si="6"/>
        <v>46081</v>
      </c>
      <c r="Q14" s="153"/>
      <c r="R14" s="153"/>
      <c r="S14" s="153"/>
      <c r="T14" s="153"/>
      <c r="U14" s="153">
        <f t="shared" si="7"/>
        <v>46084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8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f t="shared" si="1"/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5"/>
        <v>46088</v>
      </c>
      <c r="P15" s="153">
        <f t="shared" si="6"/>
        <v>46088</v>
      </c>
      <c r="Q15" s="153"/>
      <c r="R15" s="153"/>
      <c r="S15" s="153"/>
      <c r="T15" s="153"/>
      <c r="U15" s="153">
        <f t="shared" si="7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7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7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7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7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7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7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291" t="s">
        <v>6</v>
      </c>
      <c r="B25" s="271" t="s">
        <v>7</v>
      </c>
      <c r="C25" s="271" t="s">
        <v>8</v>
      </c>
      <c r="D25" s="280"/>
      <c r="E25" s="280"/>
      <c r="F25" s="281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  <c r="W25" s="35"/>
    </row>
    <row r="26" spans="1:23" ht="15" customHeight="1">
      <c r="A26" s="291"/>
      <c r="B26" s="272"/>
      <c r="C26" s="272" t="s">
        <v>91</v>
      </c>
      <c r="D26" s="284"/>
      <c r="E26" s="282" t="s">
        <v>81</v>
      </c>
      <c r="F26" s="283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54">
        <f t="shared" si="10"/>
        <v>8</v>
      </c>
      <c r="B30" s="72"/>
      <c r="C30" s="68"/>
      <c r="D30" s="70"/>
      <c r="E30" s="69"/>
      <c r="F30" s="71"/>
      <c r="G30" s="131"/>
      <c r="H30" s="131"/>
      <c r="I30" s="55"/>
      <c r="J30" s="131"/>
      <c r="K30" s="131"/>
      <c r="L30" s="131"/>
      <c r="M30" s="56"/>
      <c r="N30" s="131"/>
      <c r="O30" s="56"/>
      <c r="P30" s="131"/>
      <c r="Q30" s="131"/>
      <c r="R30" s="131"/>
      <c r="S30" s="131"/>
      <c r="T30" s="131"/>
      <c r="U30" s="131" t="str">
        <f t="shared" si="9"/>
        <v/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68" t="s">
        <v>6</v>
      </c>
      <c r="B42" s="273" t="s">
        <v>7</v>
      </c>
      <c r="C42" s="273" t="s">
        <v>8</v>
      </c>
      <c r="D42" s="285"/>
      <c r="E42" s="285"/>
      <c r="F42" s="286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68"/>
      <c r="B43" s="274"/>
      <c r="C43" s="274" t="s">
        <v>80</v>
      </c>
      <c r="D43" s="289"/>
      <c r="E43" s="287" t="s">
        <v>92</v>
      </c>
      <c r="F43" s="288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154</v>
      </c>
      <c r="C44" s="219">
        <v>2604</v>
      </c>
      <c r="D44" s="220" t="s">
        <v>79</v>
      </c>
      <c r="E44" s="221">
        <f t="shared" ref="E44:E49" si="11">IF(C44="","",C44)</f>
        <v>2604</v>
      </c>
      <c r="F44" s="222" t="s">
        <v>95</v>
      </c>
      <c r="G44" s="258" t="s">
        <v>156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158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155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257" t="s">
        <v>160</v>
      </c>
      <c r="H45" s="257" t="s">
        <v>160</v>
      </c>
      <c r="I45" s="257" t="s">
        <v>160</v>
      </c>
      <c r="J45" s="257" t="s">
        <v>160</v>
      </c>
      <c r="K45" s="131"/>
      <c r="L45" s="257" t="s">
        <v>160</v>
      </c>
      <c r="M45" s="257" t="s">
        <v>160</v>
      </c>
      <c r="N45" s="257" t="s">
        <v>160</v>
      </c>
      <c r="O45" s="257" t="s">
        <v>160</v>
      </c>
      <c r="P45" s="257" t="s">
        <v>160</v>
      </c>
      <c r="Q45" s="257" t="s">
        <v>160</v>
      </c>
      <c r="R45" s="257" t="s">
        <v>160</v>
      </c>
      <c r="S45" s="131"/>
      <c r="T45" s="257" t="s">
        <v>160</v>
      </c>
      <c r="U45" s="257" t="s">
        <v>160</v>
      </c>
      <c r="V45" s="257" t="s">
        <v>160</v>
      </c>
      <c r="W45" s="257" t="s">
        <v>160</v>
      </c>
    </row>
    <row r="46" spans="1:23" s="44" customFormat="1" ht="15" customHeight="1">
      <c r="A46" s="216">
        <f t="shared" ref="A46:A50" si="12">A45+1</f>
        <v>7</v>
      </c>
      <c r="B46" s="217" t="s">
        <v>153</v>
      </c>
      <c r="C46" s="223">
        <f>IF(C44="","",C44+1)</f>
        <v>2605</v>
      </c>
      <c r="D46" s="224" t="s">
        <v>79</v>
      </c>
      <c r="E46" s="225">
        <f t="shared" si="11"/>
        <v>2605</v>
      </c>
      <c r="F46" s="226" t="s">
        <v>88</v>
      </c>
      <c r="G46" s="131">
        <v>46056</v>
      </c>
      <c r="H46" s="131">
        <f t="shared" ref="H46:I46" si="13">IF(G46="","",G46+2)</f>
        <v>46058</v>
      </c>
      <c r="I46" s="131">
        <f t="shared" si="13"/>
        <v>46060</v>
      </c>
      <c r="J46" s="257">
        <f t="shared" ref="J46:J50" si="14">I46</f>
        <v>46060</v>
      </c>
      <c r="K46" s="131"/>
      <c r="L46" s="131">
        <f t="shared" ref="L46:L50" si="15">IF(I46="","",I46+1)</f>
        <v>46061</v>
      </c>
      <c r="M46" s="131">
        <f t="shared" ref="M46:N46" si="16">IF(L46="","",L46+1)</f>
        <v>46062</v>
      </c>
      <c r="N46" s="131">
        <f t="shared" si="16"/>
        <v>46063</v>
      </c>
      <c r="O46" s="131">
        <f t="shared" ref="O46:O50" si="17">IF(N46="","",N46)</f>
        <v>46063</v>
      </c>
      <c r="P46" s="131">
        <f t="shared" ref="P46:R46" si="18">IF(O46="","",O46+1)</f>
        <v>46064</v>
      </c>
      <c r="Q46" s="257">
        <f t="shared" ref="Q46:Q50" si="19">IF(P46="","",P46)</f>
        <v>46064</v>
      </c>
      <c r="R46" s="131">
        <f t="shared" si="18"/>
        <v>46065</v>
      </c>
      <c r="S46" s="131"/>
      <c r="T46" s="131">
        <f t="shared" ref="T46:T50" si="20">IF(U46="","",U46-1)</f>
        <v>46070</v>
      </c>
      <c r="U46" s="131">
        <f t="shared" ref="U46:U50" si="21">IF(P46="","",P46+7)</f>
        <v>46071</v>
      </c>
      <c r="V46" s="131">
        <f t="shared" ref="V46:V50" si="22">IF(U46="","",U46+3)</f>
        <v>46074</v>
      </c>
      <c r="W46" s="257">
        <f t="shared" ref="W46:W50" si="23">IF(V46="","",V46)</f>
        <v>46074</v>
      </c>
    </row>
    <row r="47" spans="1:23" s="44" customFormat="1" ht="15" customHeight="1">
      <c r="A47" s="231">
        <f t="shared" si="12"/>
        <v>8</v>
      </c>
      <c r="B47" s="232" t="s">
        <v>155</v>
      </c>
      <c r="C47" s="233">
        <f>IF(C45="","",C45+1)</f>
        <v>2538</v>
      </c>
      <c r="D47" s="238" t="s">
        <v>93</v>
      </c>
      <c r="E47" s="235">
        <f t="shared" si="11"/>
        <v>2538</v>
      </c>
      <c r="F47" s="239" t="s">
        <v>95</v>
      </c>
      <c r="G47" s="131">
        <v>46063</v>
      </c>
      <c r="H47" s="131">
        <f t="shared" ref="H47:I47" si="24">IF(G47="","",G47+2)</f>
        <v>46065</v>
      </c>
      <c r="I47" s="131">
        <f t="shared" si="24"/>
        <v>46067</v>
      </c>
      <c r="J47" s="257">
        <f t="shared" si="14"/>
        <v>46067</v>
      </c>
      <c r="K47" s="131"/>
      <c r="L47" s="131">
        <f t="shared" si="15"/>
        <v>46068</v>
      </c>
      <c r="M47" s="131">
        <f t="shared" ref="M47:N47" si="25">IF(L47="","",L47+1)</f>
        <v>46069</v>
      </c>
      <c r="N47" s="131">
        <f t="shared" si="25"/>
        <v>46070</v>
      </c>
      <c r="O47" s="131">
        <f t="shared" si="17"/>
        <v>46070</v>
      </c>
      <c r="P47" s="131">
        <f t="shared" ref="P47:R47" si="26">IF(O47="","",O47+1)</f>
        <v>46071</v>
      </c>
      <c r="Q47" s="257">
        <f t="shared" si="19"/>
        <v>46071</v>
      </c>
      <c r="R47" s="131">
        <f t="shared" si="26"/>
        <v>46072</v>
      </c>
      <c r="S47" s="131"/>
      <c r="T47" s="257" t="s">
        <v>158</v>
      </c>
      <c r="U47" s="131">
        <f t="shared" si="21"/>
        <v>46078</v>
      </c>
      <c r="V47" s="131">
        <f t="shared" si="22"/>
        <v>46081</v>
      </c>
      <c r="W47" s="257">
        <f t="shared" si="23"/>
        <v>46081</v>
      </c>
    </row>
    <row r="48" spans="1:23" s="44" customFormat="1" ht="15" customHeight="1">
      <c r="A48" s="218">
        <f t="shared" si="12"/>
        <v>9</v>
      </c>
      <c r="B48" s="217" t="s">
        <v>153</v>
      </c>
      <c r="C48" s="223">
        <f>IF(C46="","",C46+1)</f>
        <v>2606</v>
      </c>
      <c r="D48" s="224" t="s">
        <v>94</v>
      </c>
      <c r="E48" s="225">
        <f t="shared" si="11"/>
        <v>2606</v>
      </c>
      <c r="F48" s="226" t="s">
        <v>95</v>
      </c>
      <c r="G48" s="131">
        <f>IF(T46="","",T46)</f>
        <v>46070</v>
      </c>
      <c r="H48" s="131">
        <f t="shared" ref="H48:I48" si="27">IF(G48="","",G48+2)</f>
        <v>46072</v>
      </c>
      <c r="I48" s="131">
        <f t="shared" si="27"/>
        <v>46074</v>
      </c>
      <c r="J48" s="257">
        <f t="shared" si="14"/>
        <v>46074</v>
      </c>
      <c r="K48" s="131"/>
      <c r="L48" s="131">
        <f t="shared" si="15"/>
        <v>46075</v>
      </c>
      <c r="M48" s="131">
        <f t="shared" ref="M48:N48" si="28">IF(L48="","",L48+1)</f>
        <v>46076</v>
      </c>
      <c r="N48" s="131">
        <f t="shared" si="28"/>
        <v>46077</v>
      </c>
      <c r="O48" s="131">
        <f t="shared" si="17"/>
        <v>46077</v>
      </c>
      <c r="P48" s="131">
        <f t="shared" ref="P48:R48" si="29">IF(O48="","",O48+1)</f>
        <v>46078</v>
      </c>
      <c r="Q48" s="257">
        <f t="shared" si="19"/>
        <v>46078</v>
      </c>
      <c r="R48" s="131">
        <f t="shared" si="29"/>
        <v>46079</v>
      </c>
      <c r="S48" s="131"/>
      <c r="T48" s="131">
        <f t="shared" si="20"/>
        <v>46084</v>
      </c>
      <c r="U48" s="131">
        <f t="shared" si="21"/>
        <v>46085</v>
      </c>
      <c r="V48" s="131">
        <f t="shared" si="22"/>
        <v>46088</v>
      </c>
      <c r="W48" s="257">
        <f t="shared" si="23"/>
        <v>46088</v>
      </c>
    </row>
    <row r="49" spans="1:23" s="44" customFormat="1" ht="15" customHeight="1">
      <c r="A49" s="237">
        <f t="shared" si="12"/>
        <v>10</v>
      </c>
      <c r="B49" s="232" t="s">
        <v>155</v>
      </c>
      <c r="C49" s="233">
        <f>IF(C47="","",C47+1)</f>
        <v>2539</v>
      </c>
      <c r="D49" s="238" t="s">
        <v>79</v>
      </c>
      <c r="E49" s="235">
        <f t="shared" si="11"/>
        <v>2539</v>
      </c>
      <c r="F49" s="239" t="s">
        <v>95</v>
      </c>
      <c r="G49" s="257" t="s">
        <v>156</v>
      </c>
      <c r="H49" s="131">
        <v>46079</v>
      </c>
      <c r="I49" s="131">
        <f t="shared" ref="I49" si="30">IF(H49="","",H49+2)</f>
        <v>46081</v>
      </c>
      <c r="J49" s="257">
        <f t="shared" si="14"/>
        <v>46081</v>
      </c>
      <c r="K49" s="131"/>
      <c r="L49" s="131">
        <f t="shared" si="15"/>
        <v>46082</v>
      </c>
      <c r="M49" s="131">
        <f t="shared" ref="M49:N49" si="31">IF(L49="","",L49+1)</f>
        <v>46083</v>
      </c>
      <c r="N49" s="131">
        <f t="shared" si="31"/>
        <v>46084</v>
      </c>
      <c r="O49" s="131">
        <f t="shared" si="17"/>
        <v>46084</v>
      </c>
      <c r="P49" s="131">
        <f t="shared" ref="P49:R49" si="32">IF(O49="","",O49+1)</f>
        <v>46085</v>
      </c>
      <c r="Q49" s="257">
        <f t="shared" si="19"/>
        <v>46085</v>
      </c>
      <c r="R49" s="131">
        <f t="shared" si="32"/>
        <v>46086</v>
      </c>
      <c r="S49" s="131"/>
      <c r="T49" s="131">
        <f t="shared" si="20"/>
        <v>46091</v>
      </c>
      <c r="U49" s="131">
        <f t="shared" si="21"/>
        <v>46092</v>
      </c>
      <c r="V49" s="131">
        <f t="shared" si="22"/>
        <v>46095</v>
      </c>
      <c r="W49" s="257">
        <f t="shared" si="23"/>
        <v>46095</v>
      </c>
    </row>
    <row r="50" spans="1:23" s="44" customFormat="1" ht="15" customHeight="1">
      <c r="A50" s="218">
        <f t="shared" si="12"/>
        <v>11</v>
      </c>
      <c r="B50" s="217" t="s">
        <v>153</v>
      </c>
      <c r="C50" s="223">
        <f>IF(C48="","",C48+1)</f>
        <v>2607</v>
      </c>
      <c r="D50" s="224" t="s">
        <v>86</v>
      </c>
      <c r="E50" s="225">
        <f>IF(C50="","",C50)</f>
        <v>2607</v>
      </c>
      <c r="F50" s="226" t="s">
        <v>89</v>
      </c>
      <c r="G50" s="131">
        <f>IF(T48="","",T48)</f>
        <v>46084</v>
      </c>
      <c r="H50" s="131">
        <f t="shared" ref="H50:I50" si="33">IF(G50="","",G50+2)</f>
        <v>46086</v>
      </c>
      <c r="I50" s="131">
        <f t="shared" si="33"/>
        <v>46088</v>
      </c>
      <c r="J50" s="257">
        <f t="shared" si="14"/>
        <v>46088</v>
      </c>
      <c r="K50" s="131"/>
      <c r="L50" s="131">
        <f t="shared" si="15"/>
        <v>46089</v>
      </c>
      <c r="M50" s="131">
        <f t="shared" ref="M50:N50" si="34">IF(L50="","",L50+1)</f>
        <v>46090</v>
      </c>
      <c r="N50" s="131">
        <f t="shared" si="34"/>
        <v>46091</v>
      </c>
      <c r="O50" s="131">
        <f t="shared" si="17"/>
        <v>46091</v>
      </c>
      <c r="P50" s="131">
        <f t="shared" ref="P50:R50" si="35">IF(O50="","",O50+1)</f>
        <v>46092</v>
      </c>
      <c r="Q50" s="257">
        <f t="shared" si="19"/>
        <v>46092</v>
      </c>
      <c r="R50" s="131">
        <f t="shared" si="35"/>
        <v>46093</v>
      </c>
      <c r="S50" s="131"/>
      <c r="T50" s="131">
        <f t="shared" si="20"/>
        <v>46098</v>
      </c>
      <c r="U50" s="131">
        <f t="shared" si="21"/>
        <v>46099</v>
      </c>
      <c r="V50" s="131">
        <f t="shared" si="22"/>
        <v>46102</v>
      </c>
      <c r="W50" s="257">
        <f t="shared" si="23"/>
        <v>46102</v>
      </c>
    </row>
    <row r="51" spans="1:23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</row>
    <row r="56" spans="1:23" ht="15" customHeight="1">
      <c r="A56" s="15" t="s">
        <v>66</v>
      </c>
    </row>
    <row r="57" spans="1:23" ht="15" customHeight="1">
      <c r="A57" s="37"/>
    </row>
    <row r="58" spans="1:23" ht="15" customHeight="1">
      <c r="A58" s="37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76</v>
      </c>
      <c r="D60" s="5"/>
      <c r="E60" s="5"/>
      <c r="F60" s="5"/>
    </row>
    <row r="61" spans="1:23" ht="15" customHeight="1">
      <c r="B61" s="1" t="s">
        <v>33</v>
      </c>
      <c r="C61" s="44" t="s">
        <v>74</v>
      </c>
      <c r="D61" s="44"/>
      <c r="E61" s="44"/>
      <c r="F61" s="44"/>
    </row>
    <row r="62" spans="1:23" ht="15" customHeight="1">
      <c r="B62" s="1" t="s">
        <v>64</v>
      </c>
      <c r="C62" s="18"/>
      <c r="D62" s="18"/>
      <c r="E62" s="18"/>
      <c r="F62" s="18"/>
    </row>
    <row r="63" spans="1:23" ht="15" customHeight="1">
      <c r="B63" s="5" t="s">
        <v>34</v>
      </c>
      <c r="C63" s="19" t="s">
        <v>35</v>
      </c>
      <c r="D63" s="19"/>
      <c r="E63" s="19"/>
      <c r="F63" s="19"/>
    </row>
    <row r="64" spans="1:23" ht="15" customHeight="1">
      <c r="B64" s="5" t="s">
        <v>36</v>
      </c>
      <c r="C64" s="15" t="s">
        <v>77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2" t="s">
        <v>40</v>
      </c>
      <c r="C68" s="262"/>
      <c r="D68" s="262" t="s">
        <v>39</v>
      </c>
      <c r="E68" s="262"/>
      <c r="F68" s="262"/>
      <c r="G68" s="262"/>
      <c r="H68" s="266" t="s">
        <v>69</v>
      </c>
      <c r="I68" s="266"/>
      <c r="J68" s="123"/>
      <c r="K68" s="123"/>
      <c r="L68" s="266" t="s">
        <v>72</v>
      </c>
      <c r="M68" s="262"/>
      <c r="N68" s="262" t="s">
        <v>41</v>
      </c>
      <c r="O68" s="262"/>
      <c r="P68" s="262" t="s">
        <v>12</v>
      </c>
      <c r="Q68" s="262"/>
      <c r="T68" s="13"/>
    </row>
    <row r="69" spans="2:22" ht="15.75" customHeight="1">
      <c r="B69" s="261" t="s">
        <v>0</v>
      </c>
      <c r="C69" s="261"/>
      <c r="D69" s="261" t="s">
        <v>2</v>
      </c>
      <c r="E69" s="261"/>
      <c r="F69" s="261"/>
      <c r="G69" s="261"/>
      <c r="H69" s="264" t="s">
        <v>68</v>
      </c>
      <c r="I69" s="264"/>
      <c r="J69" s="122"/>
      <c r="K69" s="122"/>
      <c r="L69" s="264" t="s">
        <v>68</v>
      </c>
      <c r="M69" s="261"/>
      <c r="N69" s="263" t="s">
        <v>42</v>
      </c>
      <c r="O69" s="263"/>
      <c r="P69" s="261" t="s">
        <v>65</v>
      </c>
      <c r="Q69" s="261"/>
      <c r="T69" s="13"/>
    </row>
    <row r="70" spans="2:22" ht="15.75" customHeight="1">
      <c r="B70" s="260" t="s">
        <v>43</v>
      </c>
      <c r="C70" s="260"/>
      <c r="D70" s="292" t="s">
        <v>60</v>
      </c>
      <c r="E70" s="292"/>
      <c r="F70" s="292"/>
      <c r="G70" s="292"/>
      <c r="H70" s="260" t="s">
        <v>70</v>
      </c>
      <c r="I70" s="260"/>
      <c r="J70" s="121"/>
      <c r="K70" s="121"/>
      <c r="L70" s="260" t="s">
        <v>75</v>
      </c>
      <c r="M70" s="260"/>
      <c r="N70" s="260" t="s">
        <v>71</v>
      </c>
      <c r="O70" s="260"/>
      <c r="P70" s="260" t="s">
        <v>44</v>
      </c>
      <c r="Q70" s="260"/>
      <c r="T70" s="13"/>
    </row>
    <row r="72" spans="2:22" ht="15.75" customHeight="1">
      <c r="B72" s="265" t="s">
        <v>11</v>
      </c>
      <c r="C72" s="265"/>
      <c r="D72" s="262" t="s">
        <v>18</v>
      </c>
      <c r="E72" s="262"/>
      <c r="F72" s="262"/>
      <c r="G72" s="262"/>
      <c r="H72" s="262" t="s">
        <v>19</v>
      </c>
      <c r="I72" s="262"/>
      <c r="J72" s="123"/>
      <c r="K72" s="123"/>
      <c r="L72" s="262" t="s">
        <v>26</v>
      </c>
      <c r="M72" s="262"/>
      <c r="N72" s="262" t="s">
        <v>45</v>
      </c>
      <c r="O72" s="262"/>
      <c r="P72" s="265" t="s">
        <v>61</v>
      </c>
      <c r="Q72" s="265"/>
      <c r="R72" s="13"/>
      <c r="S72" s="13"/>
      <c r="T72" s="259"/>
      <c r="U72" s="259"/>
      <c r="V72" s="13"/>
    </row>
    <row r="73" spans="2:22" ht="15.75" customHeight="1">
      <c r="B73" s="267" t="s">
        <v>49</v>
      </c>
      <c r="C73" s="267"/>
      <c r="D73" s="261" t="s">
        <v>46</v>
      </c>
      <c r="E73" s="261"/>
      <c r="F73" s="261"/>
      <c r="G73" s="261"/>
      <c r="H73" s="261" t="s">
        <v>47</v>
      </c>
      <c r="I73" s="261"/>
      <c r="J73" s="122"/>
      <c r="K73" s="122"/>
      <c r="L73" s="261" t="s">
        <v>48</v>
      </c>
      <c r="M73" s="261"/>
      <c r="N73" s="261" t="s">
        <v>46</v>
      </c>
      <c r="O73" s="261"/>
      <c r="P73" s="259" t="s">
        <v>62</v>
      </c>
      <c r="Q73" s="259"/>
      <c r="R73" s="13"/>
      <c r="S73" s="13"/>
      <c r="T73" s="259"/>
      <c r="U73" s="259"/>
      <c r="V73" s="13"/>
    </row>
    <row r="74" spans="2:22" ht="15.75" customHeight="1">
      <c r="B74" s="260" t="s">
        <v>53</v>
      </c>
      <c r="C74" s="260"/>
      <c r="D74" s="260" t="s">
        <v>73</v>
      </c>
      <c r="E74" s="260"/>
      <c r="F74" s="260"/>
      <c r="G74" s="260"/>
      <c r="H74" s="260" t="s">
        <v>50</v>
      </c>
      <c r="I74" s="260"/>
      <c r="J74" s="121"/>
      <c r="K74" s="121"/>
      <c r="L74" s="260" t="s">
        <v>51</v>
      </c>
      <c r="M74" s="260"/>
      <c r="N74" s="260" t="s">
        <v>52</v>
      </c>
      <c r="O74" s="260"/>
      <c r="P74" s="260" t="s">
        <v>63</v>
      </c>
      <c r="Q74" s="260"/>
      <c r="R74" s="13"/>
      <c r="S74" s="13"/>
      <c r="T74" s="259"/>
      <c r="U74" s="259"/>
      <c r="V74" s="13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B1" zoomScale="26" zoomScaleNormal="70" zoomScaleSheetLayoutView="26" workbookViewId="0">
      <selection activeCell="F27" sqref="F27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0" t="str">
        <f>'1) 日本 - 中国'!G2</f>
        <v>上海民生輪船有限公司</v>
      </c>
      <c r="D2" s="300"/>
      <c r="E2" s="300"/>
      <c r="F2" s="300"/>
      <c r="G2" s="300"/>
      <c r="H2" s="300"/>
      <c r="I2" s="141"/>
      <c r="J2" s="302" t="str">
        <f>'1) 日本 - 中国'!M2</f>
        <v>2026年2月スケジュール</v>
      </c>
      <c r="K2" s="302"/>
      <c r="L2" s="302"/>
      <c r="M2" s="29"/>
      <c r="N2" s="82"/>
      <c r="O2" s="82"/>
      <c r="P2" s="82"/>
      <c r="Q2" s="82"/>
      <c r="R2" s="82"/>
    </row>
    <row r="3" spans="1:23" ht="15.75" customHeight="1">
      <c r="C3" s="300"/>
      <c r="D3" s="300"/>
      <c r="E3" s="300"/>
      <c r="F3" s="300"/>
      <c r="G3" s="300"/>
      <c r="H3" s="300"/>
      <c r="I3" s="141"/>
      <c r="J3" s="302"/>
      <c r="K3" s="302"/>
      <c r="L3" s="302"/>
      <c r="M3" s="27" t="s">
        <v>3</v>
      </c>
      <c r="N3" s="140">
        <f>'1) 日本 - 中国'!U3</f>
        <v>46048</v>
      </c>
      <c r="O3" s="74"/>
      <c r="P3" s="74"/>
      <c r="S3" s="27"/>
    </row>
    <row r="4" spans="1:23" ht="15.75" customHeight="1">
      <c r="C4" s="26"/>
      <c r="D4" s="301" t="str">
        <f>'1) 日本 - 中国'!G4</f>
        <v>SHANGHAI MINSHENG SHIPPING CO.,LTD.</v>
      </c>
      <c r="E4" s="301"/>
      <c r="F4" s="301"/>
      <c r="G4" s="301"/>
      <c r="H4" s="301"/>
      <c r="I4" s="301"/>
      <c r="J4" s="29" t="s">
        <v>144</v>
      </c>
      <c r="K4" s="75"/>
      <c r="L4" s="75"/>
      <c r="M4" s="139" t="s">
        <v>5</v>
      </c>
      <c r="N4" s="93" t="str">
        <f>'1) 日本 - 中国'!U4</f>
        <v>No.578 R-1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297" t="s">
        <v>6</v>
      </c>
      <c r="B8" s="298" t="s">
        <v>7</v>
      </c>
      <c r="C8" s="298" t="s">
        <v>8</v>
      </c>
      <c r="D8" s="303"/>
      <c r="E8" s="303"/>
      <c r="F8" s="30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7"/>
      <c r="B9" s="299"/>
      <c r="C9" s="299" t="s">
        <v>80</v>
      </c>
      <c r="D9" s="307"/>
      <c r="E9" s="305" t="s">
        <v>81</v>
      </c>
      <c r="F9" s="30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B44" sqref="B44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8" t="s">
        <v>96</v>
      </c>
      <c r="H1" s="308"/>
      <c r="I1" s="308"/>
      <c r="J1" s="308"/>
      <c r="K1" s="308"/>
      <c r="L1" s="308"/>
      <c r="M1" s="308"/>
      <c r="N1" s="30"/>
      <c r="O1" s="81"/>
      <c r="P1" s="81"/>
      <c r="Q1" s="82"/>
      <c r="R1" s="309" t="str">
        <f>'1) 日本 - 中国'!M2</f>
        <v>2026年2月スケジュール</v>
      </c>
      <c r="S1" s="309"/>
      <c r="T1" s="309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8"/>
      <c r="H2" s="308"/>
      <c r="I2" s="308"/>
      <c r="J2" s="308"/>
      <c r="K2" s="308"/>
      <c r="L2" s="308"/>
      <c r="M2" s="308"/>
      <c r="N2" s="28"/>
      <c r="O2" s="81"/>
      <c r="P2" s="81"/>
      <c r="Q2" s="82"/>
      <c r="R2" s="309"/>
      <c r="S2" s="309"/>
      <c r="T2" s="309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8"/>
      <c r="H3" s="308"/>
      <c r="I3" s="308"/>
      <c r="J3" s="308"/>
      <c r="K3" s="308"/>
      <c r="L3" s="308"/>
      <c r="M3" s="308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46048</v>
      </c>
    </row>
    <row r="4" spans="1:27" ht="15.75" customHeight="1">
      <c r="C4" s="85"/>
      <c r="D4" s="85"/>
      <c r="E4" s="85"/>
      <c r="F4" s="85"/>
      <c r="G4" s="310" t="s">
        <v>97</v>
      </c>
      <c r="H4" s="310"/>
      <c r="I4" s="310"/>
      <c r="J4" s="310"/>
      <c r="K4" s="310"/>
      <c r="L4" s="310"/>
      <c r="M4" s="310"/>
      <c r="N4" s="310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 R-1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0" t="s">
        <v>6</v>
      </c>
      <c r="H8" s="269" t="s">
        <v>7</v>
      </c>
      <c r="I8" s="269" t="s">
        <v>8</v>
      </c>
      <c r="J8" s="275"/>
      <c r="K8" s="275"/>
      <c r="L8" s="276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290"/>
      <c r="H9" s="270"/>
      <c r="I9" s="270" t="s">
        <v>80</v>
      </c>
      <c r="J9" s="311"/>
      <c r="K9" s="277" t="s">
        <v>81</v>
      </c>
      <c r="L9" s="279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>
        <f>IF('1) 日本 - 中国'!O11="","", '1) 日本 - 中国'!O11)</f>
        <v>46060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>
        <f>IF('1) 日本 - 中国'!O12="","", '1) 日本 - 中国'!O12)</f>
        <v>46067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>
        <f t="shared" ref="A14:B14" si="6">IF(B14="","",B14-1)</f>
        <v>46067</v>
      </c>
      <c r="B14" s="153">
        <f t="shared" si="6"/>
        <v>46068</v>
      </c>
      <c r="C14" s="153">
        <f t="shared" si="1"/>
        <v>46069</v>
      </c>
      <c r="D14" s="153"/>
      <c r="E14" s="153">
        <f t="shared" si="2"/>
        <v>46072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46077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46079</v>
      </c>
      <c r="S14" s="153">
        <f>IF('1) 日本 - 中国'!M14="","", '1) 日本 - 中国'!M14)</f>
        <v>46080</v>
      </c>
      <c r="T14" s="153">
        <f>IF('1) 日本 - 中国'!N14="","", '1) 日本 - 中国'!N14)</f>
        <v>46080</v>
      </c>
      <c r="U14" s="153">
        <f>IF('1) 日本 - 中国'!O14="","", '1) 日本 - 中国'!O14)</f>
        <v>46081</v>
      </c>
      <c r="V14" s="153">
        <f>IF('1) 日本 - 中国'!P14="","", '1) 日本 - 中国'!P14)</f>
        <v>46081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46084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1" t="s">
        <v>6</v>
      </c>
      <c r="H25" s="271" t="s">
        <v>7</v>
      </c>
      <c r="I25" s="271" t="s">
        <v>8</v>
      </c>
      <c r="J25" s="280"/>
      <c r="K25" s="280"/>
      <c r="L25" s="281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1"/>
      <c r="H26" s="272"/>
      <c r="I26" s="272" t="s">
        <v>80</v>
      </c>
      <c r="J26" s="312"/>
      <c r="K26" s="284" t="s">
        <v>81</v>
      </c>
      <c r="L26" s="283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 t="e">
        <f t="shared" si="13"/>
        <v>#VALUE!</v>
      </c>
      <c r="B28" s="131" t="e">
        <f t="shared" si="13"/>
        <v>#VALUE!</v>
      </c>
      <c r="C28" s="131" t="e">
        <f t="shared" ref="C28:C33" si="15">IF(E28="","",E28-3)</f>
        <v>#VALUE!</v>
      </c>
      <c r="D28" s="55"/>
      <c r="E28" s="131" t="e">
        <f t="shared" ref="E28:E33" si="16">IF(N28="","",N28-2)</f>
        <v>#VALUE!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 t="str">
        <f>'1) 日本 - 中国'!J45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'1) 日本 - 中国'!M45</f>
        <v>SKIP</v>
      </c>
      <c r="S28" s="56" t="str">
        <f>'1) 日本 - 中国'!N45</f>
        <v>SKIP</v>
      </c>
      <c r="T28" s="131" t="str">
        <f>'1) 日本 - 中国'!O45</f>
        <v>SKIP</v>
      </c>
      <c r="U28" s="57" t="str">
        <f>'1) 日本 - 中国'!P45</f>
        <v>SKIP</v>
      </c>
      <c r="V28" s="131" t="str">
        <f>'1) 日本 - 中国'!Q45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'1) 日本 - 中国'!W45</f>
        <v>SKIP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中国'!B46</f>
        <v>CA NAGOYA</v>
      </c>
      <c r="I29" s="68">
        <f>'1) 日本 - 中国'!C46</f>
        <v>2605</v>
      </c>
      <c r="J29" s="94" t="s">
        <v>78</v>
      </c>
      <c r="K29" s="95">
        <f>'1) 日本 - 中国'!E46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中国'!J46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中国'!M46</f>
        <v>46062</v>
      </c>
      <c r="S29" s="56">
        <f>'1) 日本 - 中国'!N46</f>
        <v>46063</v>
      </c>
      <c r="T29" s="131">
        <f>'1) 日本 - 中国'!O46</f>
        <v>46063</v>
      </c>
      <c r="U29" s="56">
        <f>'1) 日本 - 中国'!P46</f>
        <v>46064</v>
      </c>
      <c r="V29" s="131">
        <f>'1) 日本 - 中国'!Q46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'1) 日本 - 中国'!W46</f>
        <v>46074</v>
      </c>
    </row>
    <row r="30" spans="1:27" s="31" customFormat="1" ht="15" customHeight="1">
      <c r="A30" s="131">
        <f t="shared" ref="A30:B30" si="18">IF(B30="","",B30-1)</f>
        <v>46060</v>
      </c>
      <c r="B30" s="131">
        <f t="shared" si="18"/>
        <v>46061</v>
      </c>
      <c r="C30" s="131">
        <f t="shared" si="15"/>
        <v>46062</v>
      </c>
      <c r="D30" s="131"/>
      <c r="E30" s="131">
        <f t="shared" si="16"/>
        <v>46065</v>
      </c>
      <c r="F30" s="131"/>
      <c r="G30" s="54">
        <f>IF('1) 日本 - 中国'!A30="","", '1) 日本 - 中国'!A30)</f>
        <v>8</v>
      </c>
      <c r="H30" s="72" t="str">
        <f>'1) 日本 - 中国'!B47</f>
        <v>REFLECTION</v>
      </c>
      <c r="I30" s="68">
        <f>'1) 日本 - 中国'!C47</f>
        <v>2538</v>
      </c>
      <c r="J30" s="94" t="s">
        <v>78</v>
      </c>
      <c r="K30" s="95">
        <f>'1) 日本 - 中国'!E47</f>
        <v>2538</v>
      </c>
      <c r="L30" s="71" t="s">
        <v>87</v>
      </c>
      <c r="M30" s="131" t="str">
        <f>IF('1) 日本 - 中国'!G30="", "", '1) 日本 - 中国'!G30)</f>
        <v/>
      </c>
      <c r="N30" s="131">
        <f>'1) 日本 - 中国'!J47</f>
        <v>46067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'1) 日本 - 中国'!M47</f>
        <v>46069</v>
      </c>
      <c r="S30" s="56">
        <f>'1) 日本 - 中国'!N47</f>
        <v>46070</v>
      </c>
      <c r="T30" s="131">
        <f>'1) 日本 - 中国'!O47</f>
        <v>46070</v>
      </c>
      <c r="U30" s="56">
        <f>'1) 日本 - 中国'!P47</f>
        <v>46071</v>
      </c>
      <c r="V30" s="131">
        <f>'1) 日本 - 中国'!Q47</f>
        <v>46071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'1) 日本 - 中国'!W47</f>
        <v>46081</v>
      </c>
    </row>
    <row r="31" spans="1:27" s="31" customFormat="1" ht="15" customHeight="1">
      <c r="A31" s="55">
        <f t="shared" ref="A31:B31" si="19">IF(B31="","",B31-1)</f>
        <v>46067</v>
      </c>
      <c r="B31" s="55">
        <f t="shared" si="19"/>
        <v>46068</v>
      </c>
      <c r="C31" s="55">
        <f t="shared" si="15"/>
        <v>46069</v>
      </c>
      <c r="D31" s="55"/>
      <c r="E31" s="55">
        <f t="shared" si="16"/>
        <v>46072</v>
      </c>
      <c r="F31" s="55"/>
      <c r="G31" s="58">
        <f>IF('1) 日本 - 中国'!A31="","", '1) 日本 - 中国'!A31)</f>
        <v>9</v>
      </c>
      <c r="H31" s="72" t="str">
        <f>'1) 日本 - 中国'!B48</f>
        <v>CA NAGOYA</v>
      </c>
      <c r="I31" s="68">
        <f>'1) 日本 - 中国'!C48</f>
        <v>2606</v>
      </c>
      <c r="J31" s="94" t="s">
        <v>78</v>
      </c>
      <c r="K31" s="95">
        <f>'1) 日本 - 中国'!E48</f>
        <v>2606</v>
      </c>
      <c r="L31" s="71" t="s">
        <v>87</v>
      </c>
      <c r="M31" s="55" t="str">
        <f>IF('1) 日本 - 中国'!G31="", "", '1) 日本 - 中国'!G31)</f>
        <v/>
      </c>
      <c r="N31" s="131">
        <f>'1) 日本 - 中国'!J48</f>
        <v>46074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中国'!M48</f>
        <v>46076</v>
      </c>
      <c r="S31" s="56">
        <f>'1) 日本 - 中国'!N48</f>
        <v>46077</v>
      </c>
      <c r="T31" s="131">
        <f>'1) 日本 - 中国'!O48</f>
        <v>46077</v>
      </c>
      <c r="U31" s="56">
        <f>'1) 日本 - 中国'!P48</f>
        <v>46078</v>
      </c>
      <c r="V31" s="131">
        <f>'1) 日本 - 中国'!Q48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中国'!W48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中国'!B49</f>
        <v>REFLECTION</v>
      </c>
      <c r="I32" s="68">
        <f>'1) 日本 - 中国'!C49</f>
        <v>2539</v>
      </c>
      <c r="J32" s="94" t="s">
        <v>78</v>
      </c>
      <c r="K32" s="95">
        <f>'1) 日本 - 中国'!E49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中国'!J49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中国'!M49</f>
        <v>46083</v>
      </c>
      <c r="S32" s="56">
        <f>'1) 日本 - 中国'!N49</f>
        <v>46084</v>
      </c>
      <c r="T32" s="131">
        <f>'1) 日本 - 中国'!O49</f>
        <v>46084</v>
      </c>
      <c r="U32" s="56">
        <f>'1) 日本 - 中国'!P49</f>
        <v>46085</v>
      </c>
      <c r="V32" s="131">
        <f>'1) 日本 - 中国'!Q49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中国'!W49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0" t="s">
        <v>121</v>
      </c>
      <c r="M2" s="300"/>
      <c r="N2" s="300"/>
      <c r="O2" s="300"/>
      <c r="P2" s="300"/>
      <c r="Q2" s="82"/>
      <c r="R2" s="82"/>
      <c r="S2" s="82"/>
      <c r="U2" s="313" t="str">
        <f>'1) 日本 - 中国'!M2</f>
        <v>2026年2月スケジュール</v>
      </c>
      <c r="V2" s="313"/>
      <c r="W2" s="313"/>
      <c r="X2" s="313"/>
      <c r="Y2" s="31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0"/>
      <c r="M3" s="300"/>
      <c r="N3" s="300"/>
      <c r="O3" s="300"/>
      <c r="P3" s="300"/>
      <c r="T3" s="27"/>
      <c r="U3" s="313"/>
      <c r="V3" s="313"/>
      <c r="W3" s="313"/>
      <c r="X3" s="313"/>
      <c r="Y3" s="313"/>
      <c r="Z3" s="27" t="str">
        <f>'1) 日本 - 中国'!T3</f>
        <v>Update：</v>
      </c>
      <c r="AA3" s="124">
        <f>'1) 日本 - 中国'!U3</f>
        <v>46048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0" t="s">
        <v>122</v>
      </c>
      <c r="M4" s="310"/>
      <c r="N4" s="310"/>
      <c r="O4" s="310"/>
      <c r="P4" s="310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 R-1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290" t="s">
        <v>6</v>
      </c>
      <c r="B8" s="269" t="s">
        <v>7</v>
      </c>
      <c r="C8" s="269" t="s">
        <v>8</v>
      </c>
      <c r="D8" s="275"/>
      <c r="E8" s="275"/>
      <c r="F8" s="276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0"/>
      <c r="B9" s="270"/>
      <c r="C9" s="270" t="s">
        <v>80</v>
      </c>
      <c r="D9" s="311"/>
      <c r="E9" s="277" t="s">
        <v>81</v>
      </c>
      <c r="F9" s="279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>
        <f>IF('1) 日本 - 中国'!O11="", "", '1) 日本 - 中国'!O11)</f>
        <v>46060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>
        <f>IF('1) 日本 - 中国'!O12="", "", '1) 日本 - 中国'!O12)</f>
        <v>46067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46077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46079</v>
      </c>
      <c r="M14" s="153">
        <f>IF('1) 日本 - 中国'!M14="", "", '1) 日本 - 中国'!M14)</f>
        <v>46080</v>
      </c>
      <c r="N14" s="153">
        <f>IF('1) 日本 - 中国'!N14="", "", '1) 日本 - 中国'!N14)</f>
        <v>46080</v>
      </c>
      <c r="O14" s="153">
        <f>IF('1) 日本 - 中国'!O14="", "", '1) 日本 - 中国'!O14)</f>
        <v>46081</v>
      </c>
      <c r="P14" s="153">
        <f>IF('1) 日本 - 中国'!P14="", "", '1) 日本 - 中国'!P14)</f>
        <v>46081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46084</v>
      </c>
      <c r="V14" s="153"/>
      <c r="W14" s="153">
        <f t="shared" si="0"/>
        <v>46086</v>
      </c>
      <c r="X14" s="153"/>
      <c r="Y14" s="153">
        <f t="shared" si="1"/>
        <v>46088</v>
      </c>
      <c r="Z14" s="153">
        <f t="shared" ref="Z14:AA14" si="4">IF(Y14="","",Y14+1)</f>
        <v>46089</v>
      </c>
      <c r="AA14" s="153">
        <f t="shared" si="4"/>
        <v>46090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1" t="s">
        <v>6</v>
      </c>
      <c r="B25" s="271" t="s">
        <v>7</v>
      </c>
      <c r="C25" s="271" t="s">
        <v>8</v>
      </c>
      <c r="D25" s="280"/>
      <c r="E25" s="280"/>
      <c r="F25" s="281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1"/>
      <c r="B26" s="272"/>
      <c r="C26" s="272" t="s">
        <v>80</v>
      </c>
      <c r="D26" s="312"/>
      <c r="E26" s="284" t="s">
        <v>81</v>
      </c>
      <c r="F26" s="283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 t="str">
        <f>'1) 日本 - 中国'!J45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'1) 日本 - 中国'!M45</f>
        <v>SKIP</v>
      </c>
      <c r="M28" s="7" t="str">
        <f>'1) 日本 - 中国'!N45</f>
        <v>SKIP</v>
      </c>
      <c r="N28" s="153" t="str">
        <f>'1) 日本 - 中国'!O45</f>
        <v>SKIP</v>
      </c>
      <c r="O28" s="181" t="str">
        <f>'1) 日本 - 中国'!P45</f>
        <v>SKIP</v>
      </c>
      <c r="P28" s="153" t="str">
        <f>'1) 日本 - 中国'!Q45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'1) 日本 - 中国'!W45</f>
        <v>SKIP</v>
      </c>
      <c r="V28" s="153"/>
      <c r="W28" s="153" t="e">
        <f t="shared" ref="W28:W32" si="17">IF(U28="","",U28+5)</f>
        <v>#VALUE!</v>
      </c>
      <c r="X28" s="153"/>
      <c r="Y28" s="153" t="e">
        <f t="shared" ref="Y28:Y32" si="18">IF(W28="","",W28+2)</f>
        <v>#VALUE!</v>
      </c>
      <c r="Z28" s="153" t="e">
        <f t="shared" ref="Z28:Z32" si="19">IF(Y28="","",Y28+1)</f>
        <v>#VALUE!</v>
      </c>
      <c r="AA28" s="153" t="e">
        <f t="shared" ref="AA28:AA32" si="20">IF(Z28="","",Z28+1)</f>
        <v>#VALUE!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中国'!B46</f>
        <v>CA NAGOYA</v>
      </c>
      <c r="C29" s="147">
        <f>'1) 日本 - 中国'!C46</f>
        <v>2605</v>
      </c>
      <c r="D29" s="173" t="s">
        <v>78</v>
      </c>
      <c r="E29" s="172">
        <f>'1) 日本 - 中国'!E46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中国'!J46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中国'!M46</f>
        <v>46062</v>
      </c>
      <c r="M29" s="7">
        <f>'1) 日本 - 中国'!N46</f>
        <v>46063</v>
      </c>
      <c r="N29" s="153">
        <f>'1) 日本 - 中国'!O46</f>
        <v>46063</v>
      </c>
      <c r="O29" s="7">
        <f>'1) 日本 - 中国'!P46</f>
        <v>46064</v>
      </c>
      <c r="P29" s="153">
        <f>'1) 日本 - 中国'!Q46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'1) 日本 - 中国'!W46</f>
        <v>46074</v>
      </c>
      <c r="V29" s="153"/>
      <c r="W29" s="153">
        <f t="shared" si="17"/>
        <v>46079</v>
      </c>
      <c r="X29" s="153"/>
      <c r="Y29" s="153">
        <f t="shared" si="18"/>
        <v>46081</v>
      </c>
      <c r="Z29" s="153">
        <f t="shared" si="19"/>
        <v>46082</v>
      </c>
      <c r="AA29" s="153">
        <f t="shared" si="20"/>
        <v>46083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中国'!B47</f>
        <v>REFLECTION</v>
      </c>
      <c r="C30" s="147">
        <f>'1) 日本 - 中国'!C47</f>
        <v>2538</v>
      </c>
      <c r="D30" s="173" t="s">
        <v>78</v>
      </c>
      <c r="E30" s="172">
        <f>'1) 日本 - 中国'!E47</f>
        <v>2538</v>
      </c>
      <c r="F30" s="157" t="s">
        <v>87</v>
      </c>
      <c r="G30" s="153" t="str">
        <f>IF('1) 日本 - 中国'!G30="", "", '1) 日本 - 中国'!G30)</f>
        <v/>
      </c>
      <c r="H30" s="153">
        <f>'1) 日本 - 中国'!J47</f>
        <v>46067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'1) 日本 - 中国'!M47</f>
        <v>46069</v>
      </c>
      <c r="M30" s="7">
        <f>'1) 日本 - 中国'!N47</f>
        <v>46070</v>
      </c>
      <c r="N30" s="153">
        <f>'1) 日本 - 中国'!O47</f>
        <v>46070</v>
      </c>
      <c r="O30" s="7">
        <f>'1) 日本 - 中国'!P47</f>
        <v>46071</v>
      </c>
      <c r="P30" s="153">
        <f>'1) 日本 - 中国'!Q47</f>
        <v>46071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'1) 日本 - 中国'!W47</f>
        <v>46081</v>
      </c>
      <c r="V30" s="153"/>
      <c r="W30" s="153">
        <f t="shared" si="17"/>
        <v>46086</v>
      </c>
      <c r="X30" s="153"/>
      <c r="Y30" s="153">
        <f t="shared" si="18"/>
        <v>46088</v>
      </c>
      <c r="Z30" s="153">
        <f t="shared" si="19"/>
        <v>46089</v>
      </c>
      <c r="AA30" s="153">
        <f t="shared" si="20"/>
        <v>46090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中国'!B48</f>
        <v>CA NAGOYA</v>
      </c>
      <c r="C31" s="147">
        <f>'1) 日本 - 中国'!C48</f>
        <v>2606</v>
      </c>
      <c r="D31" s="173" t="s">
        <v>78</v>
      </c>
      <c r="E31" s="172">
        <f>'1) 日本 - 中国'!E48</f>
        <v>2606</v>
      </c>
      <c r="F31" s="157" t="s">
        <v>87</v>
      </c>
      <c r="G31" s="180" t="str">
        <f>IF('1) 日本 - 中国'!G31="", "", '1) 日本 - 中国'!G31)</f>
        <v/>
      </c>
      <c r="H31" s="153">
        <f>'1) 日本 - 中国'!J48</f>
        <v>46074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中国'!M48</f>
        <v>46076</v>
      </c>
      <c r="M31" s="7">
        <f>'1) 日本 - 中国'!N48</f>
        <v>46077</v>
      </c>
      <c r="N31" s="153">
        <f>'1) 日本 - 中国'!O48</f>
        <v>46077</v>
      </c>
      <c r="O31" s="7">
        <f>'1) 日本 - 中国'!P48</f>
        <v>46078</v>
      </c>
      <c r="P31" s="153">
        <f>'1) 日本 - 中国'!Q48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中国'!W48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中国'!B49</f>
        <v>REFLECTION</v>
      </c>
      <c r="C32" s="147">
        <f>'1) 日本 - 中国'!C49</f>
        <v>2539</v>
      </c>
      <c r="D32" s="173" t="s">
        <v>78</v>
      </c>
      <c r="E32" s="172">
        <f>'1) 日本 - 中国'!E49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中国'!J49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中国'!M49</f>
        <v>46083</v>
      </c>
      <c r="M32" s="7">
        <f>'1) 日本 - 中国'!N49</f>
        <v>46084</v>
      </c>
      <c r="N32" s="153">
        <f>'1) 日本 - 中国'!O49</f>
        <v>46084</v>
      </c>
      <c r="O32" s="7">
        <f>'1) 日本 - 中国'!P49</f>
        <v>46085</v>
      </c>
      <c r="P32" s="153">
        <f>'1) 日本 - 中国'!Q49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中国'!W49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8" t="s">
        <v>96</v>
      </c>
      <c r="G1" s="308"/>
      <c r="H1" s="308"/>
      <c r="I1" s="308"/>
      <c r="J1" s="308"/>
      <c r="K1" s="308"/>
      <c r="L1" s="308"/>
      <c r="M1" s="30"/>
      <c r="N1" s="81"/>
      <c r="O1" s="81"/>
      <c r="P1" s="82"/>
      <c r="Q1" s="309" t="str">
        <f>'1) 日本 - 中国'!M2</f>
        <v>2026年2月スケジュール</v>
      </c>
      <c r="R1" s="309"/>
      <c r="S1" s="30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8"/>
      <c r="G2" s="308"/>
      <c r="H2" s="308"/>
      <c r="I2" s="308"/>
      <c r="J2" s="308"/>
      <c r="K2" s="308"/>
      <c r="L2" s="308"/>
      <c r="M2" s="28"/>
      <c r="N2" s="81"/>
      <c r="O2" s="81"/>
      <c r="P2" s="82"/>
      <c r="Q2" s="309"/>
      <c r="R2" s="309"/>
      <c r="S2" s="30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8"/>
      <c r="G3" s="308"/>
      <c r="H3" s="308"/>
      <c r="I3" s="308"/>
      <c r="J3" s="308"/>
      <c r="K3" s="308"/>
      <c r="L3" s="30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中国'!U3</f>
        <v>46048</v>
      </c>
      <c r="AB3" s="314"/>
    </row>
    <row r="4" spans="1:31" ht="15.75" customHeight="1">
      <c r="C4" s="85"/>
      <c r="D4" s="85"/>
      <c r="E4" s="85"/>
      <c r="F4" s="310" t="s">
        <v>97</v>
      </c>
      <c r="G4" s="310"/>
      <c r="H4" s="310"/>
      <c r="I4" s="310"/>
      <c r="J4" s="310"/>
      <c r="K4" s="310"/>
      <c r="L4" s="310"/>
      <c r="M4" s="31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290" t="s">
        <v>6</v>
      </c>
      <c r="G8" s="269" t="s">
        <v>7</v>
      </c>
      <c r="H8" s="269" t="s">
        <v>8</v>
      </c>
      <c r="I8" s="275"/>
      <c r="J8" s="275"/>
      <c r="K8" s="27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290"/>
      <c r="G9" s="270"/>
      <c r="H9" s="270" t="s">
        <v>100</v>
      </c>
      <c r="I9" s="311"/>
      <c r="J9" s="277" t="s">
        <v>102</v>
      </c>
      <c r="K9" s="279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>
        <f>IF('1) 日本 - 中国'!O11="", "", '1) 日本 - 中国'!O11)</f>
        <v>46060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>
        <f t="shared" si="0"/>
        <v>46067</v>
      </c>
      <c r="B14" s="153"/>
      <c r="C14" s="153"/>
      <c r="D14" s="153">
        <f t="shared" si="1"/>
        <v>46073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46088</v>
      </c>
      <c r="AC14" s="153"/>
      <c r="AD14" s="153"/>
      <c r="AE14" s="153">
        <f t="shared" si="3"/>
        <v>46094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1" t="s">
        <v>6</v>
      </c>
      <c r="G25" s="271" t="s">
        <v>7</v>
      </c>
      <c r="H25" s="271" t="s">
        <v>8</v>
      </c>
      <c r="I25" s="280"/>
      <c r="J25" s="280"/>
      <c r="K25" s="28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1"/>
      <c r="G26" s="272"/>
      <c r="H26" s="272" t="s">
        <v>100</v>
      </c>
      <c r="I26" s="312"/>
      <c r="J26" s="284" t="s">
        <v>101</v>
      </c>
      <c r="K26" s="28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 t="e">
        <f t="shared" si="7"/>
        <v>#VALUE!</v>
      </c>
      <c r="B28" s="180"/>
      <c r="C28" s="180"/>
      <c r="D28" s="153" t="e">
        <f t="shared" si="8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1">IF(Z28="","",Z28+7)</f>
        <v>#VALUE!</v>
      </c>
      <c r="AC28" s="180"/>
      <c r="AD28" s="180"/>
      <c r="AE28" s="153" t="e">
        <f t="shared" ref="AE28:AE32" si="12">IF(AB28="","",AB28+6)</f>
        <v>#VALUE!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中国'!B46</f>
        <v>CA NAGOYA</v>
      </c>
      <c r="H29" s="192">
        <f>'1) 日本 - 中国'!C46</f>
        <v>2605</v>
      </c>
      <c r="I29" s="94" t="s">
        <v>78</v>
      </c>
      <c r="J29" s="193">
        <f>'1) 日本 - 中国'!E46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中国'!J46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中国'!M46</f>
        <v>46062</v>
      </c>
      <c r="R29" s="7">
        <f>'1) 日本 - 中国'!N46</f>
        <v>46063</v>
      </c>
      <c r="S29" s="153">
        <f>'1) 日本 - 中国'!O46</f>
        <v>46063</v>
      </c>
      <c r="T29" s="7">
        <f>'1) 日本 - 中国'!P46</f>
        <v>46064</v>
      </c>
      <c r="U29" s="153">
        <f>'1) 日本 - 中国'!Q46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中国'!W46</f>
        <v>46074</v>
      </c>
      <c r="AA29" s="153"/>
      <c r="AB29" s="153">
        <f t="shared" si="11"/>
        <v>46081</v>
      </c>
      <c r="AC29" s="180"/>
      <c r="AD29" s="180"/>
      <c r="AE29" s="153">
        <f t="shared" si="12"/>
        <v>46087</v>
      </c>
    </row>
    <row r="30" spans="1:31" s="31" customFormat="1" ht="15" customHeight="1">
      <c r="A30" s="153">
        <f t="shared" si="7"/>
        <v>46053</v>
      </c>
      <c r="B30" s="153"/>
      <c r="C30" s="153"/>
      <c r="D30" s="153">
        <f t="shared" si="8"/>
        <v>46059</v>
      </c>
      <c r="E30" s="153"/>
      <c r="F30" s="154">
        <f>IF('1) 日本 - 中国'!A30="", "", '1) 日本 - 中国'!A30)</f>
        <v>8</v>
      </c>
      <c r="G30" s="155" t="str">
        <f>'1) 日本 - 中国'!B47</f>
        <v>REFLECTION</v>
      </c>
      <c r="H30" s="192">
        <f>'1) 日本 - 中国'!C47</f>
        <v>2538</v>
      </c>
      <c r="I30" s="94" t="s">
        <v>78</v>
      </c>
      <c r="J30" s="193">
        <f>'1) 日本 - 中国'!E47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中国'!J47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中国'!M47</f>
        <v>46069</v>
      </c>
      <c r="R30" s="7">
        <f>'1) 日本 - 中国'!N47</f>
        <v>46070</v>
      </c>
      <c r="S30" s="153">
        <f>'1) 日本 - 中国'!O47</f>
        <v>46070</v>
      </c>
      <c r="T30" s="7">
        <f>'1) 日本 - 中国'!P47</f>
        <v>46071</v>
      </c>
      <c r="U30" s="153">
        <f>'1) 日本 - 中国'!Q47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中国'!W47</f>
        <v>46081</v>
      </c>
      <c r="AA30" s="153"/>
      <c r="AB30" s="153">
        <f t="shared" si="11"/>
        <v>46088</v>
      </c>
      <c r="AC30" s="153"/>
      <c r="AD30" s="153"/>
      <c r="AE30" s="153">
        <f t="shared" si="12"/>
        <v>46094</v>
      </c>
    </row>
    <row r="31" spans="1:31" s="31" customFormat="1" ht="15" customHeight="1">
      <c r="A31" s="180">
        <f t="shared" si="7"/>
        <v>46060</v>
      </c>
      <c r="B31" s="180"/>
      <c r="C31" s="180"/>
      <c r="D31" s="180">
        <f t="shared" si="8"/>
        <v>46066</v>
      </c>
      <c r="E31" s="180"/>
      <c r="F31" s="6">
        <f>IF('1) 日本 - 中国'!A31="", "", '1) 日本 - 中国'!A31)</f>
        <v>9</v>
      </c>
      <c r="G31" s="155" t="str">
        <f>'1) 日本 - 中国'!B48</f>
        <v>CA NAGOYA</v>
      </c>
      <c r="H31" s="192">
        <f>'1) 日本 - 中国'!C48</f>
        <v>2606</v>
      </c>
      <c r="I31" s="94" t="s">
        <v>78</v>
      </c>
      <c r="J31" s="193">
        <f>'1) 日本 - 中国'!E48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中国'!J48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中国'!M48</f>
        <v>46076</v>
      </c>
      <c r="R31" s="7">
        <f>'1) 日本 - 中国'!N48</f>
        <v>46077</v>
      </c>
      <c r="S31" s="153">
        <f>'1) 日本 - 中国'!O48</f>
        <v>46077</v>
      </c>
      <c r="T31" s="7">
        <f>'1) 日本 - 中国'!P48</f>
        <v>46078</v>
      </c>
      <c r="U31" s="153">
        <f>'1) 日本 - 中国'!Q48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中国'!W48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中国'!B49</f>
        <v>REFLECTION</v>
      </c>
      <c r="H32" s="192">
        <f>'1) 日本 - 中国'!C49</f>
        <v>2539</v>
      </c>
      <c r="I32" s="94" t="s">
        <v>78</v>
      </c>
      <c r="J32" s="193">
        <f>'1) 日本 - 中国'!E49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中国'!J49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中国'!M49</f>
        <v>46083</v>
      </c>
      <c r="R32" s="7">
        <f>'1) 日本 - 中国'!N49</f>
        <v>46084</v>
      </c>
      <c r="S32" s="153">
        <f>'1) 日本 - 中国'!O49</f>
        <v>46084</v>
      </c>
      <c r="T32" s="7">
        <f>'1) 日本 - 中国'!P49</f>
        <v>46085</v>
      </c>
      <c r="U32" s="153">
        <f>'1) 日本 - 中国'!Q49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中国'!W49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8" t="s">
        <v>96</v>
      </c>
      <c r="G1" s="308"/>
      <c r="H1" s="308"/>
      <c r="I1" s="308"/>
      <c r="J1" s="308"/>
      <c r="K1" s="308"/>
      <c r="L1" s="308"/>
      <c r="M1" s="30"/>
      <c r="N1" s="81"/>
      <c r="O1" s="81"/>
      <c r="P1" s="82"/>
      <c r="Q1" s="309" t="str">
        <f>'1) 日本 - 中国'!M2</f>
        <v>2026年2月スケジュール</v>
      </c>
      <c r="R1" s="309"/>
      <c r="S1" s="30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8"/>
      <c r="G2" s="308"/>
      <c r="H2" s="308"/>
      <c r="I2" s="308"/>
      <c r="J2" s="308"/>
      <c r="K2" s="308"/>
      <c r="L2" s="308"/>
      <c r="M2" s="28"/>
      <c r="N2" s="81"/>
      <c r="O2" s="81"/>
      <c r="P2" s="82"/>
      <c r="Q2" s="309"/>
      <c r="R2" s="309"/>
      <c r="S2" s="30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8"/>
      <c r="G3" s="308"/>
      <c r="H3" s="308"/>
      <c r="I3" s="308"/>
      <c r="J3" s="308"/>
      <c r="K3" s="308"/>
      <c r="L3" s="30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中国'!U3</f>
        <v>46048</v>
      </c>
      <c r="AB3" s="314"/>
    </row>
    <row r="4" spans="1:31" ht="15.75" customHeight="1">
      <c r="C4" s="85"/>
      <c r="D4" s="85"/>
      <c r="E4" s="85"/>
      <c r="F4" s="310" t="s">
        <v>97</v>
      </c>
      <c r="G4" s="310"/>
      <c r="H4" s="310"/>
      <c r="I4" s="310"/>
      <c r="J4" s="310"/>
      <c r="K4" s="310"/>
      <c r="L4" s="310"/>
      <c r="M4" s="31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290" t="s">
        <v>6</v>
      </c>
      <c r="G8" s="269" t="s">
        <v>7</v>
      </c>
      <c r="H8" s="269" t="s">
        <v>8</v>
      </c>
      <c r="I8" s="275"/>
      <c r="J8" s="275"/>
      <c r="K8" s="27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290"/>
      <c r="G9" s="270"/>
      <c r="H9" s="270" t="s">
        <v>100</v>
      </c>
      <c r="I9" s="311"/>
      <c r="J9" s="277" t="s">
        <v>102</v>
      </c>
      <c r="K9" s="279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>
        <f>IF('1) 日本 - 中国'!O11="", "", '1) 日本 - 中国'!O11)</f>
        <v>46060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>
        <f t="shared" si="0"/>
        <v>46064</v>
      </c>
      <c r="B14" s="153"/>
      <c r="C14" s="153"/>
      <c r="D14" s="153">
        <f t="shared" si="1"/>
        <v>46072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46089</v>
      </c>
      <c r="AC14" s="153"/>
      <c r="AD14" s="153"/>
      <c r="AE14" s="153">
        <f t="shared" si="3"/>
        <v>46097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1" t="s">
        <v>6</v>
      </c>
      <c r="G25" s="271" t="s">
        <v>7</v>
      </c>
      <c r="H25" s="271" t="s">
        <v>8</v>
      </c>
      <c r="I25" s="280"/>
      <c r="J25" s="280"/>
      <c r="K25" s="28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1"/>
      <c r="G26" s="272"/>
      <c r="H26" s="272" t="s">
        <v>100</v>
      </c>
      <c r="I26" s="312"/>
      <c r="J26" s="284" t="s">
        <v>101</v>
      </c>
      <c r="K26" s="28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 t="e">
        <f t="shared" si="6"/>
        <v>#VALUE!</v>
      </c>
      <c r="B28" s="180"/>
      <c r="C28" s="180"/>
      <c r="D28" s="153" t="e">
        <f t="shared" si="7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0">IF(Z28="","",Z28+8)</f>
        <v>#VALUE!</v>
      </c>
      <c r="AC28" s="180"/>
      <c r="AD28" s="180"/>
      <c r="AE28" s="153" t="e">
        <f t="shared" ref="AE28:AE32" si="11">IF(AB28="","",AB28+8)</f>
        <v>#VALUE!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中国'!B46</f>
        <v>CA NAGOYA</v>
      </c>
      <c r="H29" s="147">
        <f>'1) 日本 - 中国'!C46</f>
        <v>2605</v>
      </c>
      <c r="I29" s="173" t="s">
        <v>78</v>
      </c>
      <c r="J29" s="172">
        <f>'1) 日本 - 中国'!E46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中国'!J46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中国'!M46</f>
        <v>46062</v>
      </c>
      <c r="R29" s="7">
        <f>'1) 日本 - 中国'!N46</f>
        <v>46063</v>
      </c>
      <c r="S29" s="153">
        <f>'1) 日本 - 中国'!O46</f>
        <v>46063</v>
      </c>
      <c r="T29" s="7">
        <f>'1) 日本 - 中国'!P46</f>
        <v>46064</v>
      </c>
      <c r="U29" s="153">
        <f>'1) 日本 - 中国'!Q46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中国'!W46</f>
        <v>46074</v>
      </c>
      <c r="AA29" s="153"/>
      <c r="AB29" s="153">
        <f t="shared" si="10"/>
        <v>46082</v>
      </c>
      <c r="AC29" s="180"/>
      <c r="AD29" s="180"/>
      <c r="AE29" s="153">
        <f t="shared" si="11"/>
        <v>46090</v>
      </c>
    </row>
    <row r="30" spans="1:31" s="31" customFormat="1" ht="15" customHeight="1">
      <c r="A30" s="153">
        <f t="shared" si="6"/>
        <v>46057</v>
      </c>
      <c r="B30" s="153"/>
      <c r="C30" s="153"/>
      <c r="D30" s="153">
        <f t="shared" si="7"/>
        <v>46065</v>
      </c>
      <c r="E30" s="153"/>
      <c r="F30" s="154">
        <f>IF('1) 日本 - 中国'!A30="", "", '1) 日本 - 中国'!A30)</f>
        <v>8</v>
      </c>
      <c r="G30" s="155" t="str">
        <f>'1) 日本 - 中国'!B47</f>
        <v>REFLECTION</v>
      </c>
      <c r="H30" s="147">
        <f>'1) 日本 - 中国'!C47</f>
        <v>2538</v>
      </c>
      <c r="I30" s="173" t="s">
        <v>78</v>
      </c>
      <c r="J30" s="172">
        <f>'1) 日本 - 中国'!E47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中国'!J47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中国'!M47</f>
        <v>46069</v>
      </c>
      <c r="R30" s="7">
        <f>'1) 日本 - 中国'!N47</f>
        <v>46070</v>
      </c>
      <c r="S30" s="153">
        <f>'1) 日本 - 中国'!O47</f>
        <v>46070</v>
      </c>
      <c r="T30" s="7">
        <f>'1) 日本 - 中国'!P47</f>
        <v>46071</v>
      </c>
      <c r="U30" s="153">
        <f>'1) 日本 - 中国'!Q47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中国'!W47</f>
        <v>46081</v>
      </c>
      <c r="AA30" s="153"/>
      <c r="AB30" s="153">
        <f t="shared" si="10"/>
        <v>46089</v>
      </c>
      <c r="AC30" s="153"/>
      <c r="AD30" s="153"/>
      <c r="AE30" s="153">
        <f t="shared" si="11"/>
        <v>46097</v>
      </c>
    </row>
    <row r="31" spans="1:31" s="31" customFormat="1" ht="15" customHeight="1">
      <c r="A31" s="180">
        <f t="shared" si="6"/>
        <v>46064</v>
      </c>
      <c r="B31" s="180"/>
      <c r="C31" s="180"/>
      <c r="D31" s="180">
        <f t="shared" si="7"/>
        <v>46072</v>
      </c>
      <c r="E31" s="180"/>
      <c r="F31" s="6">
        <f>IF('1) 日本 - 中国'!A31="", "", '1) 日本 - 中国'!A31)</f>
        <v>9</v>
      </c>
      <c r="G31" s="155" t="str">
        <f>'1) 日本 - 中国'!B48</f>
        <v>CA NAGOYA</v>
      </c>
      <c r="H31" s="147">
        <f>'1) 日本 - 中国'!C48</f>
        <v>2606</v>
      </c>
      <c r="I31" s="173" t="s">
        <v>78</v>
      </c>
      <c r="J31" s="172">
        <f>'1) 日本 - 中国'!E48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中国'!J48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中国'!M48</f>
        <v>46076</v>
      </c>
      <c r="R31" s="7">
        <f>'1) 日本 - 中国'!N48</f>
        <v>46077</v>
      </c>
      <c r="S31" s="153">
        <f>'1) 日本 - 中国'!O48</f>
        <v>46077</v>
      </c>
      <c r="T31" s="7">
        <f>'1) 日本 - 中国'!P48</f>
        <v>46078</v>
      </c>
      <c r="U31" s="153">
        <f>'1) 日本 - 中国'!Q48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中国'!W48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中国'!B49</f>
        <v>REFLECTION</v>
      </c>
      <c r="H32" s="147">
        <f>'1) 日本 - 中国'!C49</f>
        <v>2539</v>
      </c>
      <c r="I32" s="173" t="s">
        <v>78</v>
      </c>
      <c r="J32" s="172">
        <f>'1) 日本 - 中国'!E49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中国'!J49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中国'!M49</f>
        <v>46083</v>
      </c>
      <c r="R32" s="7">
        <f>'1) 日本 - 中国'!N49</f>
        <v>46084</v>
      </c>
      <c r="S32" s="153">
        <f>'1) 日本 - 中国'!O49</f>
        <v>46084</v>
      </c>
      <c r="T32" s="7">
        <f>'1) 日本 - 中国'!P49</f>
        <v>46085</v>
      </c>
      <c r="U32" s="153">
        <f>'1) 日本 - 中国'!Q49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中国'!W49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0" t="s">
        <v>96</v>
      </c>
      <c r="D2" s="316"/>
      <c r="E2" s="316"/>
      <c r="F2" s="316"/>
      <c r="G2" s="28"/>
      <c r="H2" s="28"/>
      <c r="I2" s="28"/>
      <c r="J2" s="300" t="str">
        <f>'1) 日本 - 中国'!M2</f>
        <v>2026年2月スケジュール</v>
      </c>
      <c r="K2" s="316"/>
      <c r="L2" s="316"/>
      <c r="M2" s="31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6"/>
      <c r="D3" s="316"/>
      <c r="E3" s="316"/>
      <c r="F3" s="316"/>
      <c r="G3" s="28"/>
      <c r="H3" s="28"/>
      <c r="I3" s="28"/>
      <c r="J3" s="316"/>
      <c r="K3" s="316"/>
      <c r="L3" s="316"/>
      <c r="M3" s="316"/>
      <c r="N3" s="81"/>
      <c r="O3" s="27" t="s">
        <v>3</v>
      </c>
      <c r="P3" s="140">
        <f>'1) 日本 - 中国'!U3</f>
        <v>46048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 R-1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68" t="s">
        <v>6</v>
      </c>
      <c r="E42" s="273" t="s">
        <v>7</v>
      </c>
      <c r="F42" s="273" t="s">
        <v>8</v>
      </c>
      <c r="G42" s="285"/>
      <c r="H42" s="285"/>
      <c r="I42" s="286"/>
      <c r="J42" s="46" t="s">
        <v>23</v>
      </c>
      <c r="K42" s="46" t="s">
        <v>24</v>
      </c>
      <c r="L42" s="46" t="s">
        <v>25</v>
      </c>
      <c r="M42" s="46" t="s">
        <v>157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68"/>
      <c r="E43" s="274"/>
      <c r="F43" s="274" t="s">
        <v>80</v>
      </c>
      <c r="G43" s="289"/>
      <c r="H43" s="287" t="s">
        <v>81</v>
      </c>
      <c r="I43" s="288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 t="e">
        <f t="shared" ref="A45:A55" si="0">IF(B45="","",B45-13)</f>
        <v>#VALUE!</v>
      </c>
      <c r="B45" s="153" t="e">
        <f t="shared" ref="B45:B55" si="1">IF(L45="","",L45-5)</f>
        <v>#VALUE!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 t="str">
        <f>IF('1) 日本 - 中国'!G45="","", '1) 日本 - 中国'!G45)</f>
        <v>SKIP</v>
      </c>
      <c r="K45" s="153" t="str">
        <f>IF('1) 日本 - 中国'!H45="","", '1) 日本 - 中国'!H45)</f>
        <v>SKIP</v>
      </c>
      <c r="L45" s="153" t="str">
        <f>IF('1) 日本 - 中国'!I45="","", '1) 日本 - 中国'!I45)</f>
        <v>SKIP</v>
      </c>
      <c r="M45" s="153" t="str">
        <f>IF('1) 日本 - 中国'!J45="","", '1) 日本 - 中国'!J45)</f>
        <v>SKIP</v>
      </c>
      <c r="N45" s="153" t="str">
        <f>IF('1) 日本 - 中国'!K45="","", '1) 日本 - 中国'!K45)</f>
        <v/>
      </c>
      <c r="O45" s="153" t="str">
        <f>IF('1) 日本 - 中国'!L45="","", '1) 日本 - 中国'!L45)</f>
        <v>SKIP</v>
      </c>
      <c r="P45" s="153"/>
      <c r="Q45" s="153"/>
      <c r="R45" s="153"/>
      <c r="S45" s="153"/>
      <c r="T45" s="153"/>
      <c r="U45" s="153" t="str">
        <f>IF('1) 日本 - 中国'!R45="","", '1) 日本 - 中国'!R45)</f>
        <v>SKIP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中国'!A46="","",'1) 日本 - 中国'!A46)</f>
        <v>7</v>
      </c>
      <c r="E46" s="217" t="str">
        <f>IF('1) 日本 - 中国'!B46="","", '1) 日本 - 中国'!B46)</f>
        <v>CA NAGOYA</v>
      </c>
      <c r="F46" s="223">
        <f>IF('1) 日本 - 中国'!C46="","", '1) 日本 - 中国'!C46)</f>
        <v>2605</v>
      </c>
      <c r="G46" s="229" t="str">
        <f>IF('1) 日本 - 中国'!D46="","", '1) 日本 - 中国'!D46)</f>
        <v>E</v>
      </c>
      <c r="H46" s="225">
        <f>IF('1) 日本 - 中国'!E46="","", '1) 日本 - 中国'!E46)</f>
        <v>2605</v>
      </c>
      <c r="I46" s="230" t="str">
        <f>IF('1) 日本 - 中国'!F46="","", '1) 日本 - 中国'!F46)</f>
        <v>W</v>
      </c>
      <c r="J46" s="153">
        <f>IF('1) 日本 - 中国'!G46="","", '1) 日本 - 中国'!G46)</f>
        <v>46056</v>
      </c>
      <c r="K46" s="153">
        <f>IF('1) 日本 - 中国'!H46="","", '1) 日本 - 中国'!H46)</f>
        <v>46058</v>
      </c>
      <c r="L46" s="153">
        <f>IF('1) 日本 - 中国'!I46="","", '1) 日本 - 中国'!I46)</f>
        <v>46060</v>
      </c>
      <c r="M46" s="153">
        <f>IF('1) 日本 - 中国'!J46="","", '1) 日本 - 中国'!J46)</f>
        <v>46060</v>
      </c>
      <c r="N46" s="153" t="str">
        <f>IF('1) 日本 - 中国'!K46="","", '1) 日本 - 中国'!K46)</f>
        <v/>
      </c>
      <c r="O46" s="153">
        <f>IF('1) 日本 - 中国'!L46="","", '1) 日本 - 中国'!L46)</f>
        <v>46061</v>
      </c>
      <c r="P46" s="153"/>
      <c r="Q46" s="153"/>
      <c r="R46" s="153"/>
      <c r="S46" s="153"/>
      <c r="T46" s="153"/>
      <c r="U46" s="153">
        <f>IF('1) 日本 - 中国'!R46="","", '1) 日本 - 中国'!R46)</f>
        <v>46065</v>
      </c>
      <c r="V46" s="153" t="str">
        <f>IF('1) 日本 - 中国'!S46="","", '1) 日本 - 中国'!S46)</f>
        <v/>
      </c>
      <c r="W46" s="153"/>
      <c r="X46" s="153"/>
      <c r="Y46" s="153"/>
    </row>
    <row r="47" spans="1:25" s="31" customFormat="1" ht="15" customHeight="1">
      <c r="A47" s="153">
        <f t="shared" si="0"/>
        <v>46049</v>
      </c>
      <c r="B47" s="153">
        <f t="shared" si="1"/>
        <v>46062</v>
      </c>
      <c r="C47" s="153"/>
      <c r="D47" s="231">
        <f>IF('1) 日本 - 中国'!A47="","",'1) 日本 - 中国'!A47)</f>
        <v>8</v>
      </c>
      <c r="E47" s="232" t="str">
        <f>IF('1) 日本 - 中国'!B47="","", '1) 日本 - 中国'!B47)</f>
        <v>REFLECTION</v>
      </c>
      <c r="F47" s="233">
        <f>IF('1) 日本 - 中国'!C47="","", '1) 日本 - 中国'!C47)</f>
        <v>2538</v>
      </c>
      <c r="G47" s="234" t="str">
        <f>IF('1) 日本 - 中国'!D47="","", '1) 日本 - 中国'!D47)</f>
        <v>E</v>
      </c>
      <c r="H47" s="235">
        <f>IF('1) 日本 - 中国'!E47="","", '1) 日本 - 中国'!E47)</f>
        <v>2538</v>
      </c>
      <c r="I47" s="236" t="str">
        <f>IF('1) 日本 - 中国'!F47="","", '1) 日本 - 中国'!F47)</f>
        <v>W</v>
      </c>
      <c r="J47" s="153">
        <f>IF('1) 日本 - 中国'!G47="","", '1) 日本 - 中国'!G47)</f>
        <v>46063</v>
      </c>
      <c r="K47" s="153">
        <f>IF('1) 日本 - 中国'!H47="","", '1) 日本 - 中国'!H47)</f>
        <v>46065</v>
      </c>
      <c r="L47" s="153">
        <f>IF('1) 日本 - 中国'!I47="","", '1) 日本 - 中国'!I47)</f>
        <v>46067</v>
      </c>
      <c r="M47" s="153">
        <f>IF('1) 日本 - 中国'!J47="","", '1) 日本 - 中国'!J47)</f>
        <v>46067</v>
      </c>
      <c r="N47" s="153" t="str">
        <f>IF('1) 日本 - 中国'!K47="","", '1) 日本 - 中国'!K47)</f>
        <v/>
      </c>
      <c r="O47" s="153">
        <f>IF('1) 日本 - 中国'!L47="","", '1) 日本 - 中国'!L47)</f>
        <v>46068</v>
      </c>
      <c r="P47" s="153"/>
      <c r="Q47" s="153"/>
      <c r="R47" s="153"/>
      <c r="S47" s="153"/>
      <c r="T47" s="153"/>
      <c r="U47" s="153">
        <f>IF('1) 日本 - 中国'!R47="","", '1) 日本 - 中国'!R47)</f>
        <v>46072</v>
      </c>
      <c r="V47" s="153" t="str">
        <f>IF('1) 日本 - 中国'!S47="","", '1) 日本 - 中国'!S47)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中国'!A48="","",'1) 日本 - 中国'!A48)</f>
        <v>9</v>
      </c>
      <c r="E48" s="217" t="str">
        <f>IF('1) 日本 - 中国'!B48="","", '1) 日本 - 中国'!B48)</f>
        <v>CA NAGOYA</v>
      </c>
      <c r="F48" s="223">
        <f>IF('1) 日本 - 中国'!C48="","", '1) 日本 - 中国'!C48)</f>
        <v>2606</v>
      </c>
      <c r="G48" s="229" t="str">
        <f>IF('1) 日本 - 中国'!D48="","", '1) 日本 - 中国'!D48)</f>
        <v>E</v>
      </c>
      <c r="H48" s="225">
        <f>IF('1) 日本 - 中国'!E48="","", '1) 日本 - 中国'!E48)</f>
        <v>2606</v>
      </c>
      <c r="I48" s="230" t="str">
        <f>IF('1) 日本 - 中国'!F48="","", '1) 日本 - 中国'!F48)</f>
        <v>W</v>
      </c>
      <c r="J48" s="153">
        <f>IF('1) 日本 - 中国'!G48="","", '1) 日本 - 中国'!G48)</f>
        <v>46070</v>
      </c>
      <c r="K48" s="153">
        <f>IF('1) 日本 - 中国'!H48="","", '1) 日本 - 中国'!H48)</f>
        <v>46072</v>
      </c>
      <c r="L48" s="153">
        <f>IF('1) 日本 - 中国'!I48="","", '1) 日本 - 中国'!I48)</f>
        <v>46074</v>
      </c>
      <c r="M48" s="153">
        <f>IF('1) 日本 - 中国'!J48="","", '1) 日本 - 中国'!J48)</f>
        <v>46074</v>
      </c>
      <c r="N48" s="153" t="str">
        <f>IF('1) 日本 - 中国'!K48="","", '1) 日本 - 中国'!K48)</f>
        <v/>
      </c>
      <c r="O48" s="153">
        <f>IF('1) 日本 - 中国'!L48="","", '1) 日本 - 中国'!L48)</f>
        <v>46075</v>
      </c>
      <c r="P48" s="153"/>
      <c r="Q48" s="153"/>
      <c r="R48" s="153"/>
      <c r="S48" s="153"/>
      <c r="T48" s="153"/>
      <c r="U48" s="153">
        <f>IF('1) 日本 - 中国'!R48="","", '1) 日本 - 中国'!R48)</f>
        <v>46079</v>
      </c>
      <c r="V48" s="153" t="str">
        <f>IF('1) 日本 - 中国'!S48="","", '1) 日本 - 中国'!S48)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中国'!A49="","",'1) 日本 - 中国'!A49)</f>
        <v>10</v>
      </c>
      <c r="E49" s="232" t="str">
        <f>IF('1) 日本 - 中国'!B49="","", '1) 日本 - 中国'!B49)</f>
        <v>REFLECTION</v>
      </c>
      <c r="F49" s="233">
        <f>IF('1) 日本 - 中国'!C49="","", '1) 日本 - 中国'!C49)</f>
        <v>2539</v>
      </c>
      <c r="G49" s="234" t="str">
        <f>IF('1) 日本 - 中国'!D49="","", '1) 日本 - 中国'!D49)</f>
        <v>E</v>
      </c>
      <c r="H49" s="235">
        <f>IF('1) 日本 - 中国'!E49="","", '1) 日本 - 中国'!E49)</f>
        <v>2539</v>
      </c>
      <c r="I49" s="236" t="str">
        <f>IF('1) 日本 - 中国'!F49="","", '1) 日本 - 中国'!F49)</f>
        <v>W</v>
      </c>
      <c r="J49" s="153" t="str">
        <f>IF('1) 日本 - 中国'!G49="","", '1) 日本 - 中国'!G49)</f>
        <v>SKIP</v>
      </c>
      <c r="K49" s="153">
        <f>IF('1) 日本 - 中国'!H49="","", '1) 日本 - 中国'!H49)</f>
        <v>46079</v>
      </c>
      <c r="L49" s="153">
        <f>IF('1) 日本 - 中国'!I49="","", '1) 日本 - 中国'!I49)</f>
        <v>46081</v>
      </c>
      <c r="M49" s="153">
        <f>IF('1) 日本 - 中国'!J49="","", '1) 日本 - 中国'!J49)</f>
        <v>46081</v>
      </c>
      <c r="N49" s="153" t="str">
        <f>IF('1) 日本 - 中国'!K49="","", '1) 日本 - 中国'!K49)</f>
        <v/>
      </c>
      <c r="O49" s="153">
        <f>IF('1) 日本 - 中国'!L49="","", '1) 日本 - 中国'!L49)</f>
        <v>46082</v>
      </c>
      <c r="P49" s="153"/>
      <c r="Q49" s="153"/>
      <c r="R49" s="153"/>
      <c r="S49" s="153"/>
      <c r="T49" s="153"/>
      <c r="U49" s="153">
        <f>IF('1) 日本 - 中国'!R49="","", '1) 日本 - 中国'!R49)</f>
        <v>46086</v>
      </c>
      <c r="V49" s="153" t="str">
        <f>IF('1) 日本 - 中国'!S49="","", '1) 日本 - 中国'!S49)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中国'!A50="","",'1) 日本 - 中国'!A50)</f>
        <v>11</v>
      </c>
      <c r="E50" s="217" t="str">
        <f>IF('1) 日本 - 中国'!B50="","", '1) 日本 - 中国'!B50)</f>
        <v>CA NAGOYA</v>
      </c>
      <c r="F50" s="223">
        <f>IF('1) 日本 - 中国'!C50="","", '1) 日本 - 中国'!C50)</f>
        <v>2607</v>
      </c>
      <c r="G50" s="229" t="str">
        <f>IF('1) 日本 - 中国'!D50="","", '1) 日本 - 中国'!D50)</f>
        <v>E</v>
      </c>
      <c r="H50" s="225">
        <f>IF('1) 日本 - 中国'!E50="","", '1) 日本 - 中国'!E50)</f>
        <v>2607</v>
      </c>
      <c r="I50" s="230" t="str">
        <f>IF('1) 日本 - 中国'!F50="","", '1) 日本 - 中国'!F50)</f>
        <v>W</v>
      </c>
      <c r="J50" s="131">
        <f>IF('1) 日本 - 中国'!G50="","", '1) 日本 - 中国'!G50)</f>
        <v>46084</v>
      </c>
      <c r="K50" s="131">
        <f>IF('1) 日本 - 中国'!H50="","", '1) 日本 - 中国'!H50)</f>
        <v>46086</v>
      </c>
      <c r="L50" s="131">
        <f>IF('1) 日本 - 中国'!I50="","", '1) 日本 - 中国'!I50)</f>
        <v>46088</v>
      </c>
      <c r="M50" s="131">
        <f>IF('1) 日本 - 中国'!J50="","", '1) 日本 - 中国'!J50)</f>
        <v>46088</v>
      </c>
      <c r="N50" s="131" t="str">
        <f>IF('1) 日本 - 中国'!K50="","", '1) 日本 - 中国'!K50)</f>
        <v/>
      </c>
      <c r="O50" s="131">
        <f>IF('1) 日本 - 中国'!L50="","", '1) 日本 - 中国'!L50)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中国'!R50="","", '1) 日本 - 中国'!R50)</f>
        <v>46093</v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5"/>
      <c r="X72" s="31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5"/>
      <c r="X73" s="31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5"/>
      <c r="X74" s="31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2026-01-20T05:39:55Z</cp:lastPrinted>
  <dcterms:created xsi:type="dcterms:W3CDTF">2015-06-02T04:30:00Z</dcterms:created>
  <dcterms:modified xsi:type="dcterms:W3CDTF">2026-01-25T23:59:16Z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