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A56466FE-5D29-415C-93DB-FF32E98A9EA3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" l="1"/>
  <c r="Y32" i="3" l="1"/>
  <c r="X32" i="3"/>
  <c r="W32" i="3"/>
  <c r="V32" i="3"/>
  <c r="P32" i="3"/>
  <c r="O32" i="3"/>
  <c r="N32" i="3"/>
  <c r="L32" i="3"/>
  <c r="G32" i="3"/>
  <c r="Y31" i="3"/>
  <c r="X31" i="3"/>
  <c r="W31" i="3"/>
  <c r="V31" i="3"/>
  <c r="P31" i="3"/>
  <c r="O31" i="3"/>
  <c r="N31" i="3"/>
  <c r="L31" i="3"/>
  <c r="G31" i="3"/>
  <c r="Y30" i="3"/>
  <c r="X30" i="3"/>
  <c r="W30" i="3"/>
  <c r="V30" i="3"/>
  <c r="P30" i="3"/>
  <c r="O30" i="3"/>
  <c r="N30" i="3"/>
  <c r="L30" i="3"/>
  <c r="G30" i="3"/>
  <c r="Y29" i="3"/>
  <c r="X29" i="3"/>
  <c r="W29" i="3"/>
  <c r="V29" i="3"/>
  <c r="P29" i="3"/>
  <c r="O29" i="3"/>
  <c r="N29" i="3"/>
  <c r="L29" i="3"/>
  <c r="G29" i="3"/>
  <c r="Y28" i="3"/>
  <c r="X28" i="3"/>
  <c r="W28" i="3"/>
  <c r="V28" i="3"/>
  <c r="P28" i="3"/>
  <c r="O28" i="3"/>
  <c r="N28" i="3"/>
  <c r="M28" i="3"/>
  <c r="L28" i="3"/>
  <c r="H28" i="3"/>
  <c r="G28" i="3"/>
  <c r="H27" i="3"/>
  <c r="G27" i="3"/>
  <c r="Y32" i="4"/>
  <c r="X32" i="4"/>
  <c r="W32" i="4"/>
  <c r="V32" i="4"/>
  <c r="P32" i="4"/>
  <c r="O32" i="4"/>
  <c r="N32" i="4"/>
  <c r="L32" i="4"/>
  <c r="G32" i="4"/>
  <c r="Y31" i="4"/>
  <c r="X31" i="4"/>
  <c r="W31" i="4"/>
  <c r="V31" i="4"/>
  <c r="P31" i="4"/>
  <c r="O31" i="4"/>
  <c r="N31" i="4"/>
  <c r="L31" i="4"/>
  <c r="G31" i="4"/>
  <c r="Y30" i="4"/>
  <c r="X30" i="4"/>
  <c r="W30" i="4"/>
  <c r="V30" i="4"/>
  <c r="P30" i="4"/>
  <c r="O30" i="4"/>
  <c r="N30" i="4"/>
  <c r="L30" i="4"/>
  <c r="G30" i="4"/>
  <c r="Y29" i="4"/>
  <c r="X29" i="4"/>
  <c r="W29" i="4"/>
  <c r="V29" i="4"/>
  <c r="P29" i="4"/>
  <c r="O29" i="4"/>
  <c r="N29" i="4"/>
  <c r="L29" i="4"/>
  <c r="G29" i="4"/>
  <c r="Y28" i="4"/>
  <c r="X28" i="4"/>
  <c r="W28" i="4"/>
  <c r="V28" i="4"/>
  <c r="P28" i="4"/>
  <c r="O28" i="4"/>
  <c r="N28" i="4"/>
  <c r="M28" i="4"/>
  <c r="L28" i="4"/>
  <c r="H28" i="4"/>
  <c r="G28" i="4"/>
  <c r="H27" i="4"/>
  <c r="G27" i="4"/>
  <c r="T32" i="6"/>
  <c r="S32" i="6"/>
  <c r="R32" i="6"/>
  <c r="Q32" i="6"/>
  <c r="K32" i="6"/>
  <c r="J32" i="6"/>
  <c r="I32" i="6"/>
  <c r="G32" i="6"/>
  <c r="B32" i="6"/>
  <c r="T31" i="6"/>
  <c r="S31" i="6"/>
  <c r="R31" i="6"/>
  <c r="Q31" i="6"/>
  <c r="K31" i="6"/>
  <c r="J31" i="6"/>
  <c r="I31" i="6"/>
  <c r="G31" i="6"/>
  <c r="B31" i="6"/>
  <c r="T30" i="6"/>
  <c r="S30" i="6"/>
  <c r="R30" i="6"/>
  <c r="Q30" i="6"/>
  <c r="K30" i="6"/>
  <c r="J30" i="6"/>
  <c r="I30" i="6"/>
  <c r="G30" i="6"/>
  <c r="B30" i="6"/>
  <c r="T29" i="6"/>
  <c r="S29" i="6"/>
  <c r="R29" i="6"/>
  <c r="Q29" i="6"/>
  <c r="K29" i="6"/>
  <c r="J29" i="6"/>
  <c r="I29" i="6"/>
  <c r="G29" i="6"/>
  <c r="B29" i="6"/>
  <c r="T28" i="6"/>
  <c r="S28" i="6"/>
  <c r="R28" i="6"/>
  <c r="Q28" i="6"/>
  <c r="K28" i="6"/>
  <c r="J28" i="6"/>
  <c r="I28" i="6"/>
  <c r="H28" i="6"/>
  <c r="G28" i="6"/>
  <c r="C28" i="6"/>
  <c r="B28" i="6"/>
  <c r="C27" i="6"/>
  <c r="B27" i="6"/>
  <c r="Z32" i="5"/>
  <c r="Y32" i="5"/>
  <c r="X32" i="5"/>
  <c r="W32" i="5"/>
  <c r="Q32" i="5"/>
  <c r="P32" i="5"/>
  <c r="O32" i="5"/>
  <c r="Z31" i="5"/>
  <c r="Y31" i="5"/>
  <c r="X31" i="5"/>
  <c r="W31" i="5"/>
  <c r="Q31" i="5"/>
  <c r="P31" i="5"/>
  <c r="O31" i="5"/>
  <c r="Z30" i="5"/>
  <c r="Y30" i="5"/>
  <c r="X30" i="5"/>
  <c r="W30" i="5"/>
  <c r="Q30" i="5"/>
  <c r="P30" i="5"/>
  <c r="O30" i="5"/>
  <c r="Z29" i="5"/>
  <c r="Y29" i="5"/>
  <c r="X29" i="5"/>
  <c r="W29" i="5"/>
  <c r="Q29" i="5"/>
  <c r="P29" i="5"/>
  <c r="O29" i="5"/>
  <c r="Z28" i="5"/>
  <c r="Y28" i="5"/>
  <c r="X28" i="5"/>
  <c r="W28" i="5"/>
  <c r="Q28" i="5"/>
  <c r="P28" i="5"/>
  <c r="O28" i="5"/>
  <c r="N28" i="5"/>
  <c r="H32" i="5"/>
  <c r="H31" i="5"/>
  <c r="H30" i="5"/>
  <c r="H29" i="5"/>
  <c r="H28" i="5"/>
  <c r="I27" i="5"/>
  <c r="H27" i="5"/>
  <c r="A44" i="1" l="1"/>
  <c r="A27" i="1"/>
  <c r="A10" i="1"/>
  <c r="V55" i="9"/>
  <c r="V54" i="9"/>
  <c r="V53" i="9"/>
  <c r="V52" i="9"/>
  <c r="V51" i="9"/>
  <c r="V50" i="9"/>
  <c r="V49" i="9"/>
  <c r="V48" i="9"/>
  <c r="V47" i="9"/>
  <c r="V46" i="9"/>
  <c r="V45" i="9"/>
  <c r="V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27" i="3"/>
  <c r="O27" i="3"/>
  <c r="N27" i="3"/>
  <c r="L38" i="3"/>
  <c r="L37" i="3"/>
  <c r="L36" i="3"/>
  <c r="L35" i="3"/>
  <c r="L34" i="3"/>
  <c r="L33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3" i="3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27" i="4"/>
  <c r="O27" i="4"/>
  <c r="N27" i="4"/>
  <c r="L38" i="4"/>
  <c r="L37" i="4"/>
  <c r="L36" i="4"/>
  <c r="L35" i="4"/>
  <c r="L34" i="4"/>
  <c r="L33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27" i="6"/>
  <c r="J27" i="6"/>
  <c r="I27" i="6"/>
  <c r="G38" i="6"/>
  <c r="G37" i="6"/>
  <c r="G36" i="6"/>
  <c r="G35" i="6"/>
  <c r="G34" i="6"/>
  <c r="G33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27" i="5"/>
  <c r="Y38" i="5"/>
  <c r="Y37" i="5"/>
  <c r="Y36" i="5"/>
  <c r="Y35" i="5"/>
  <c r="Y34" i="5"/>
  <c r="Y33" i="5"/>
  <c r="Y27" i="5"/>
  <c r="X38" i="5"/>
  <c r="X37" i="5"/>
  <c r="X36" i="5"/>
  <c r="X35" i="5"/>
  <c r="X34" i="5"/>
  <c r="X33" i="5"/>
  <c r="X27" i="5"/>
  <c r="W38" i="5"/>
  <c r="W37" i="5"/>
  <c r="W36" i="5"/>
  <c r="W35" i="5"/>
  <c r="W34" i="5"/>
  <c r="W33" i="5"/>
  <c r="W27" i="5"/>
  <c r="Q38" i="5"/>
  <c r="Q37" i="5"/>
  <c r="Q36" i="5"/>
  <c r="Q35" i="5"/>
  <c r="Q34" i="5"/>
  <c r="Q33" i="5"/>
  <c r="Q27" i="5"/>
  <c r="P38" i="5"/>
  <c r="P37" i="5"/>
  <c r="P36" i="5"/>
  <c r="P35" i="5"/>
  <c r="P34" i="5"/>
  <c r="P33" i="5"/>
  <c r="P27" i="5"/>
  <c r="O38" i="5"/>
  <c r="O37" i="5"/>
  <c r="O36" i="5"/>
  <c r="O35" i="5"/>
  <c r="O34" i="5"/>
  <c r="O33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K44" i="9"/>
  <c r="C48" i="1"/>
  <c r="C47" i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N48" i="9"/>
  <c r="N47" i="9"/>
  <c r="N46" i="9"/>
  <c r="N45" i="9"/>
  <c r="M45" i="9"/>
  <c r="N44" i="9"/>
  <c r="J44" i="9"/>
  <c r="H54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F27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F27" i="4"/>
  <c r="H10" i="4"/>
  <c r="G15" i="4"/>
  <c r="G14" i="4"/>
  <c r="G13" i="4"/>
  <c r="G12" i="4"/>
  <c r="G11" i="4"/>
  <c r="G10" i="4"/>
  <c r="F10" i="4"/>
  <c r="K38" i="5"/>
  <c r="K37" i="5"/>
  <c r="K36" i="5"/>
  <c r="K35" i="5"/>
  <c r="A27" i="6"/>
  <c r="F10" i="7"/>
  <c r="H55" i="9"/>
  <c r="H53" i="9"/>
  <c r="H51" i="9"/>
  <c r="E45" i="1"/>
  <c r="E44" i="1"/>
  <c r="E10" i="1"/>
  <c r="K10" i="5" s="1"/>
  <c r="B16" i="6"/>
  <c r="B15" i="6"/>
  <c r="B14" i="6"/>
  <c r="B13" i="6"/>
  <c r="B12" i="6"/>
  <c r="B11" i="6"/>
  <c r="C10" i="6"/>
  <c r="B10" i="6"/>
  <c r="A10" i="6"/>
  <c r="H33" i="5"/>
  <c r="G27" i="5"/>
  <c r="H16" i="5"/>
  <c r="H15" i="5"/>
  <c r="H14" i="5"/>
  <c r="H13" i="5"/>
  <c r="H12" i="5"/>
  <c r="H11" i="5"/>
  <c r="I11" i="5"/>
  <c r="I10" i="5"/>
  <c r="H10" i="5"/>
  <c r="G10" i="5"/>
  <c r="M10" i="3"/>
  <c r="D10" i="3" s="1"/>
  <c r="M10" i="4"/>
  <c r="D10" i="4" s="1"/>
  <c r="H10" i="6"/>
  <c r="N10" i="5"/>
  <c r="E10" i="5" s="1"/>
  <c r="C10" i="5" s="1"/>
  <c r="F46" i="9" l="1"/>
  <c r="I29" i="5"/>
  <c r="H29" i="3"/>
  <c r="C29" i="6"/>
  <c r="H29" i="4"/>
  <c r="F47" i="9"/>
  <c r="I30" i="5"/>
  <c r="H30" i="3"/>
  <c r="C30" i="6"/>
  <c r="H30" i="4"/>
  <c r="H44" i="9"/>
  <c r="J27" i="3"/>
  <c r="E27" i="6"/>
  <c r="K27" i="5"/>
  <c r="J27" i="4"/>
  <c r="H45" i="9"/>
  <c r="K28" i="5"/>
  <c r="J28" i="3"/>
  <c r="E28" i="6"/>
  <c r="J28" i="4"/>
  <c r="L28" i="6"/>
  <c r="R28" i="5"/>
  <c r="Q28" i="4"/>
  <c r="Q28" i="3"/>
  <c r="F11" i="7"/>
  <c r="K19" i="5"/>
  <c r="J19" i="3"/>
  <c r="K20" i="5"/>
  <c r="J20" i="3"/>
  <c r="K21" i="5"/>
  <c r="J21" i="3"/>
  <c r="E47" i="1"/>
  <c r="U11" i="1"/>
  <c r="H12" i="1" s="1"/>
  <c r="H11" i="6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Q10" i="3"/>
  <c r="R10" i="3"/>
  <c r="S10" i="3"/>
  <c r="T10" i="3"/>
  <c r="U10" i="3"/>
  <c r="Z10" i="3"/>
  <c r="AB10" i="3" s="1"/>
  <c r="AE10" i="3" s="1"/>
  <c r="M11" i="3"/>
  <c r="U28" i="1"/>
  <c r="K45" i="9"/>
  <c r="J45" i="9"/>
  <c r="E48" i="1"/>
  <c r="C50" i="1"/>
  <c r="C49" i="1"/>
  <c r="C13" i="1"/>
  <c r="E13" i="1" s="1"/>
  <c r="E12" i="1"/>
  <c r="J12" i="3" s="1"/>
  <c r="C12" i="6"/>
  <c r="H12" i="4"/>
  <c r="H12" i="3"/>
  <c r="I12" i="5"/>
  <c r="H11" i="3"/>
  <c r="H11" i="4"/>
  <c r="C11" i="6"/>
  <c r="E11" i="1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F48" i="9" l="1"/>
  <c r="I31" i="5"/>
  <c r="H31" i="3"/>
  <c r="C31" i="6"/>
  <c r="H31" i="4"/>
  <c r="C13" i="6"/>
  <c r="H47" i="9"/>
  <c r="K30" i="5"/>
  <c r="J30" i="3"/>
  <c r="E30" i="6"/>
  <c r="J30" i="4"/>
  <c r="H46" i="9"/>
  <c r="K29" i="5"/>
  <c r="J29" i="3"/>
  <c r="E29" i="6"/>
  <c r="J29" i="4"/>
  <c r="I13" i="5"/>
  <c r="I32" i="5"/>
  <c r="H32" i="3"/>
  <c r="H32" i="4"/>
  <c r="C32" i="6"/>
  <c r="R28" i="4"/>
  <c r="S28" i="5"/>
  <c r="R28" i="3"/>
  <c r="M28" i="6"/>
  <c r="L44" i="9"/>
  <c r="B44" i="9" s="1"/>
  <c r="A44" i="9" s="1"/>
  <c r="Z11" i="3"/>
  <c r="AB11" i="3" s="1"/>
  <c r="AE11" i="3" s="1"/>
  <c r="H13" i="4"/>
  <c r="Q11" i="3"/>
  <c r="C14" i="1"/>
  <c r="C15" i="1" s="1"/>
  <c r="J17" i="3"/>
  <c r="K17" i="5"/>
  <c r="I13" i="7"/>
  <c r="J13" i="7" s="1"/>
  <c r="K13" i="7" s="1"/>
  <c r="M13" i="7" s="1"/>
  <c r="G14" i="7" s="1"/>
  <c r="D15" i="7"/>
  <c r="F15" i="7" s="1"/>
  <c r="F14" i="7"/>
  <c r="O44" i="9"/>
  <c r="L45" i="9"/>
  <c r="B45" i="9" s="1"/>
  <c r="A45" i="9" s="1"/>
  <c r="F49" i="9"/>
  <c r="E50" i="1"/>
  <c r="C51" i="1"/>
  <c r="E49" i="1"/>
  <c r="K11" i="5"/>
  <c r="E11" i="6"/>
  <c r="J11" i="4"/>
  <c r="J11" i="3"/>
  <c r="K13" i="5"/>
  <c r="E13" i="6"/>
  <c r="J13" i="4"/>
  <c r="J13" i="3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C14" i="6" l="1"/>
  <c r="H48" i="9"/>
  <c r="K31" i="5"/>
  <c r="J31" i="3"/>
  <c r="E31" i="6"/>
  <c r="J31" i="4"/>
  <c r="H14" i="4"/>
  <c r="E14" i="1"/>
  <c r="J14" i="3" s="1"/>
  <c r="H49" i="9"/>
  <c r="K32" i="5"/>
  <c r="J32" i="3"/>
  <c r="E32" i="6"/>
  <c r="J32" i="4"/>
  <c r="S28" i="4"/>
  <c r="T28" i="5"/>
  <c r="N28" i="6"/>
  <c r="S28" i="3"/>
  <c r="M27" i="3"/>
  <c r="D27" i="3" s="1"/>
  <c r="A27" i="3" s="1"/>
  <c r="M27" i="4"/>
  <c r="D27" i="4" s="1"/>
  <c r="A27" i="4" s="1"/>
  <c r="H27" i="6"/>
  <c r="N27" i="5"/>
  <c r="E27" i="5" s="1"/>
  <c r="C27" i="5" s="1"/>
  <c r="B27" i="5" s="1"/>
  <c r="A27" i="5" s="1"/>
  <c r="M44" i="9"/>
  <c r="Q27" i="3"/>
  <c r="L27" i="6"/>
  <c r="R27" i="5"/>
  <c r="Q27" i="4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O45" i="9"/>
  <c r="E51" i="1"/>
  <c r="H50" i="9" s="1"/>
  <c r="F50" i="9"/>
  <c r="K14" i="5"/>
  <c r="E14" i="6"/>
  <c r="J14" i="4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T28" i="4" l="1"/>
  <c r="U28" i="5"/>
  <c r="O28" i="6"/>
  <c r="T28" i="3"/>
  <c r="M27" i="6"/>
  <c r="S27" i="5"/>
  <c r="R27" i="4"/>
  <c r="R27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U29" i="1"/>
  <c r="I33" i="5"/>
  <c r="I16" i="5"/>
  <c r="H16" i="3"/>
  <c r="K15" i="5"/>
  <c r="E15" i="6"/>
  <c r="J15" i="4"/>
  <c r="J15" i="3"/>
  <c r="U11" i="3"/>
  <c r="S11" i="4"/>
  <c r="T11" i="5"/>
  <c r="N11" i="6"/>
  <c r="U28" i="4" l="1"/>
  <c r="V28" i="5"/>
  <c r="U28" i="3"/>
  <c r="P28" i="6"/>
  <c r="U45" i="9"/>
  <c r="T27" i="5"/>
  <c r="S27" i="4"/>
  <c r="S27" i="3"/>
  <c r="N27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H48" i="1"/>
  <c r="I48" i="1" s="1"/>
  <c r="K33" i="5"/>
  <c r="K16" i="5"/>
  <c r="J16" i="3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R13" i="5"/>
  <c r="L48" i="1"/>
  <c r="M48" i="1" s="1"/>
  <c r="U28" i="6"/>
  <c r="W28" i="6" s="1"/>
  <c r="Y28" i="6" s="1"/>
  <c r="Z28" i="6" s="1"/>
  <c r="AA28" i="6" s="1"/>
  <c r="Z28" i="4"/>
  <c r="AB28" i="4" s="1"/>
  <c r="AE28" i="4" s="1"/>
  <c r="AA28" i="5"/>
  <c r="Z28" i="3"/>
  <c r="AB28" i="3" s="1"/>
  <c r="AE28" i="3" s="1"/>
  <c r="T27" i="4"/>
  <c r="T27" i="3"/>
  <c r="O27" i="6"/>
  <c r="U27" i="5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U30" i="1"/>
  <c r="J47" i="9"/>
  <c r="G28" i="5"/>
  <c r="F28" i="4"/>
  <c r="A28" i="6"/>
  <c r="F28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H30" i="6" l="1"/>
  <c r="M30" i="4"/>
  <c r="D30" i="4" s="1"/>
  <c r="A30" i="4" s="1"/>
  <c r="N30" i="5"/>
  <c r="M30" i="3"/>
  <c r="D30" i="3" s="1"/>
  <c r="A30" i="3" s="1"/>
  <c r="M47" i="9"/>
  <c r="N48" i="1"/>
  <c r="R30" i="5"/>
  <c r="Q30" i="3"/>
  <c r="L30" i="6"/>
  <c r="Q30" i="4"/>
  <c r="V44" i="1"/>
  <c r="W44" i="1" s="1"/>
  <c r="U44" i="9"/>
  <c r="U27" i="3"/>
  <c r="U27" i="4"/>
  <c r="P27" i="6"/>
  <c r="V27" i="5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K47" i="9"/>
  <c r="F29" i="4"/>
  <c r="A29" i="6"/>
  <c r="G29" i="5"/>
  <c r="F29" i="3"/>
  <c r="U12" i="5"/>
  <c r="T12" i="4"/>
  <c r="O12" i="6"/>
  <c r="AE11" i="4"/>
  <c r="W12" i="6"/>
  <c r="Y12" i="6" s="1"/>
  <c r="Z12" i="6" s="1"/>
  <c r="AA12" i="6" s="1"/>
  <c r="A30" i="1"/>
  <c r="D12" i="3"/>
  <c r="A12" i="3" s="1"/>
  <c r="B12" i="5"/>
  <c r="A12" i="5" s="1"/>
  <c r="AA9" i="5"/>
  <c r="O48" i="1" l="1"/>
  <c r="R30" i="3"/>
  <c r="S30" i="5"/>
  <c r="M30" i="6"/>
  <c r="R30" i="4"/>
  <c r="H47" i="1"/>
  <c r="J46" i="9"/>
  <c r="U27" i="6"/>
  <c r="W27" i="6" s="1"/>
  <c r="Y27" i="6" s="1"/>
  <c r="Z27" i="6" s="1"/>
  <c r="AA27" i="6" s="1"/>
  <c r="Z27" i="4"/>
  <c r="AB27" i="4" s="1"/>
  <c r="AE27" i="4" s="1"/>
  <c r="AA27" i="5"/>
  <c r="Z27" i="3"/>
  <c r="AB27" i="3" s="1"/>
  <c r="AE27" i="3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U31" i="1"/>
  <c r="L47" i="9"/>
  <c r="B47" i="9" s="1"/>
  <c r="A47" i="9" s="1"/>
  <c r="A30" i="6"/>
  <c r="F30" i="3"/>
  <c r="G30" i="5"/>
  <c r="F30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P48" i="1" l="1"/>
  <c r="S30" i="3"/>
  <c r="T30" i="5"/>
  <c r="N30" i="6"/>
  <c r="S30" i="4"/>
  <c r="I47" i="1"/>
  <c r="K46" i="9"/>
  <c r="N14" i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31" i="6"/>
  <c r="G31" i="5"/>
  <c r="F31" i="3"/>
  <c r="F31" i="4"/>
  <c r="W13" i="6"/>
  <c r="Y13" i="6" s="1"/>
  <c r="Z13" i="6" s="1"/>
  <c r="AA13" i="6" s="1"/>
  <c r="AB13" i="4"/>
  <c r="AE13" i="4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30" i="3" l="1"/>
  <c r="T30" i="4"/>
  <c r="U30" i="5"/>
  <c r="O30" i="6"/>
  <c r="U48" i="1"/>
  <c r="V48" i="1" s="1"/>
  <c r="J47" i="1"/>
  <c r="L46" i="9"/>
  <c r="B46" i="9" s="1"/>
  <c r="A46" i="9" s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U32" i="1"/>
  <c r="A32" i="6"/>
  <c r="F32" i="4"/>
  <c r="G32" i="5"/>
  <c r="F32" i="3"/>
  <c r="AB14" i="4"/>
  <c r="AE14" i="4" s="1"/>
  <c r="W14" i="6"/>
  <c r="Y14" i="6" s="1"/>
  <c r="Z14" i="6" s="1"/>
  <c r="AA14" i="6" s="1"/>
  <c r="A33" i="1"/>
  <c r="Z30" i="4" l="1"/>
  <c r="AB30" i="4" s="1"/>
  <c r="AE30" i="4" s="1"/>
  <c r="AA30" i="5"/>
  <c r="U30" i="6"/>
  <c r="W30" i="6" s="1"/>
  <c r="Y30" i="6" s="1"/>
  <c r="Z30" i="6" s="1"/>
  <c r="AA30" i="6" s="1"/>
  <c r="Z30" i="3"/>
  <c r="AB30" i="3" s="1"/>
  <c r="AE30" i="3" s="1"/>
  <c r="V30" i="5"/>
  <c r="P30" i="6"/>
  <c r="U30" i="4"/>
  <c r="U30" i="3"/>
  <c r="U47" i="9"/>
  <c r="N29" i="5"/>
  <c r="E29" i="5" s="1"/>
  <c r="C29" i="5" s="1"/>
  <c r="B29" i="5" s="1"/>
  <c r="A29" i="5" s="1"/>
  <c r="H29" i="6"/>
  <c r="M29" i="4"/>
  <c r="D29" i="4" s="1"/>
  <c r="A29" i="4" s="1"/>
  <c r="M29" i="3"/>
  <c r="D29" i="3" s="1"/>
  <c r="A29" i="3" s="1"/>
  <c r="M46" i="9"/>
  <c r="O46" i="9"/>
  <c r="N15" i="1"/>
  <c r="R15" i="3"/>
  <c r="S15" i="5"/>
  <c r="M15" i="6"/>
  <c r="R15" i="4"/>
  <c r="O14" i="1"/>
  <c r="U14" i="3"/>
  <c r="U14" i="4"/>
  <c r="P14" i="6"/>
  <c r="V14" i="5"/>
  <c r="M16" i="3"/>
  <c r="U16" i="1"/>
  <c r="D16" i="4"/>
  <c r="A16" i="4" s="1"/>
  <c r="N16" i="5"/>
  <c r="E16" i="5" s="1"/>
  <c r="C16" i="5" s="1"/>
  <c r="I50" i="1"/>
  <c r="G33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L50" i="1" l="1"/>
  <c r="M50" i="1" s="1"/>
  <c r="J50" i="1"/>
  <c r="N47" i="1"/>
  <c r="Q29" i="3"/>
  <c r="R29" i="5"/>
  <c r="L29" i="6"/>
  <c r="Q29" i="4"/>
  <c r="N17" i="5"/>
  <c r="M17" i="3"/>
  <c r="D17" i="3" s="1"/>
  <c r="A17" i="3" s="1"/>
  <c r="U17" i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33" i="1"/>
  <c r="J49" i="9"/>
  <c r="G34" i="5"/>
  <c r="M33" i="4"/>
  <c r="D33" i="4" s="1"/>
  <c r="A33" i="4" s="1"/>
  <c r="H33" i="6"/>
  <c r="N33" i="5"/>
  <c r="E33" i="5" s="1"/>
  <c r="C33" i="5" s="1"/>
  <c r="B33" i="5" s="1"/>
  <c r="A33" i="5" s="1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M32" i="3" l="1"/>
  <c r="D32" i="3" s="1"/>
  <c r="A32" i="3" s="1"/>
  <c r="H32" i="6"/>
  <c r="N32" i="5"/>
  <c r="E32" i="5" s="1"/>
  <c r="C32" i="5" s="1"/>
  <c r="B32" i="5" s="1"/>
  <c r="A32" i="5" s="1"/>
  <c r="M32" i="4"/>
  <c r="D32" i="4" s="1"/>
  <c r="A32" i="4" s="1"/>
  <c r="M49" i="9"/>
  <c r="N50" i="1"/>
  <c r="Q32" i="4"/>
  <c r="R32" i="5"/>
  <c r="Q32" i="3"/>
  <c r="L32" i="6"/>
  <c r="O47" i="1"/>
  <c r="S29" i="5"/>
  <c r="R29" i="3"/>
  <c r="M29" i="6"/>
  <c r="R29" i="4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K49" i="9"/>
  <c r="G35" i="5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D16" i="3"/>
  <c r="A16" i="3" s="1"/>
  <c r="B16" i="5"/>
  <c r="A16" i="5" s="1"/>
  <c r="A36" i="1"/>
  <c r="O50" i="1" l="1"/>
  <c r="R32" i="4"/>
  <c r="S32" i="5"/>
  <c r="R32" i="3"/>
  <c r="M32" i="6"/>
  <c r="P47" i="1"/>
  <c r="Q47" i="1" s="1"/>
  <c r="S29" i="3"/>
  <c r="T29" i="5"/>
  <c r="N29" i="6"/>
  <c r="S29" i="4"/>
  <c r="N18" i="5"/>
  <c r="E18" i="5" s="1"/>
  <c r="C18" i="5" s="1"/>
  <c r="B18" i="5" s="1"/>
  <c r="A18" i="5" s="1"/>
  <c r="M18" i="3"/>
  <c r="D18" i="3" s="1"/>
  <c r="A18" i="3" s="1"/>
  <c r="U18" i="1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G36" i="5"/>
  <c r="S33" i="3"/>
  <c r="R33" i="4"/>
  <c r="M33" i="6"/>
  <c r="S33" i="5"/>
  <c r="A37" i="1"/>
  <c r="AB16" i="4"/>
  <c r="AE16" i="4" s="1"/>
  <c r="W16" i="6"/>
  <c r="Y16" i="6" s="1"/>
  <c r="Z16" i="6" s="1"/>
  <c r="AA16" i="6" s="1"/>
  <c r="P50" i="1" l="1"/>
  <c r="S32" i="4"/>
  <c r="T32" i="5"/>
  <c r="N32" i="6"/>
  <c r="S32" i="3"/>
  <c r="U47" i="1"/>
  <c r="T29" i="3"/>
  <c r="O29" i="6"/>
  <c r="U29" i="5"/>
  <c r="T29" i="4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G37" i="5"/>
  <c r="T33" i="3"/>
  <c r="S33" i="4"/>
  <c r="N33" i="6"/>
  <c r="T33" i="5"/>
  <c r="A38" i="1"/>
  <c r="Q50" i="1" l="1"/>
  <c r="T32" i="4"/>
  <c r="U32" i="5"/>
  <c r="T32" i="3"/>
  <c r="O32" i="6"/>
  <c r="U50" i="1"/>
  <c r="U46" i="9"/>
  <c r="U29" i="3"/>
  <c r="P29" i="6"/>
  <c r="U29" i="4"/>
  <c r="V29" i="5"/>
  <c r="V47" i="1"/>
  <c r="W47" i="1" s="1"/>
  <c r="T47" i="1"/>
  <c r="G49" i="1" s="1"/>
  <c r="M19" i="3"/>
  <c r="D19" i="3" s="1"/>
  <c r="A19" i="3" s="1"/>
  <c r="N19" i="5"/>
  <c r="E19" i="5" s="1"/>
  <c r="C19" i="5" s="1"/>
  <c r="B19" i="5" s="1"/>
  <c r="A19" i="5" s="1"/>
  <c r="U19" i="1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G38" i="5"/>
  <c r="U33" i="3"/>
  <c r="T33" i="4"/>
  <c r="O33" i="6"/>
  <c r="U33" i="5"/>
  <c r="V50" i="1" l="1"/>
  <c r="W50" i="1" s="1"/>
  <c r="T50" i="1"/>
  <c r="U32" i="4"/>
  <c r="V32" i="5"/>
  <c r="U32" i="3"/>
  <c r="P32" i="6"/>
  <c r="R50" i="1"/>
  <c r="U49" i="9" s="1"/>
  <c r="AA29" i="5"/>
  <c r="Z29" i="4"/>
  <c r="AB29" i="4" s="1"/>
  <c r="AE29" i="4" s="1"/>
  <c r="Z29" i="3"/>
  <c r="AB29" i="3" s="1"/>
  <c r="AE29" i="3" s="1"/>
  <c r="U29" i="6"/>
  <c r="W29" i="6" s="1"/>
  <c r="Y29" i="6" s="1"/>
  <c r="Z29" i="6" s="1"/>
  <c r="AA29" i="6" s="1"/>
  <c r="H49" i="1"/>
  <c r="J48" i="9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U33" i="4"/>
  <c r="P33" i="6"/>
  <c r="V33" i="5"/>
  <c r="Z32" i="3" l="1"/>
  <c r="AB32" i="3" s="1"/>
  <c r="AE32" i="3" s="1"/>
  <c r="U32" i="6"/>
  <c r="W32" i="6" s="1"/>
  <c r="Y32" i="6" s="1"/>
  <c r="Z32" i="6" s="1"/>
  <c r="AA32" i="6" s="1"/>
  <c r="Z32" i="4"/>
  <c r="AB32" i="4" s="1"/>
  <c r="AE32" i="4" s="1"/>
  <c r="AA32" i="5"/>
  <c r="I49" i="1"/>
  <c r="K48" i="9"/>
  <c r="U18" i="3"/>
  <c r="P18" i="6"/>
  <c r="U18" i="4"/>
  <c r="V18" i="5"/>
  <c r="M20" i="3"/>
  <c r="D20" i="3" s="1"/>
  <c r="A20" i="3" s="1"/>
  <c r="U20" i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U51" i="9"/>
  <c r="L49" i="1" l="1"/>
  <c r="J49" i="1"/>
  <c r="L48" i="9"/>
  <c r="B48" i="9" s="1"/>
  <c r="A48" i="9" s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A45" i="1"/>
  <c r="M31" i="4" l="1"/>
  <c r="D31" i="4" s="1"/>
  <c r="A31" i="4" s="1"/>
  <c r="H31" i="6"/>
  <c r="M31" i="3"/>
  <c r="D31" i="3" s="1"/>
  <c r="A31" i="3" s="1"/>
  <c r="N31" i="5"/>
  <c r="E31" i="5" s="1"/>
  <c r="C31" i="5" s="1"/>
  <c r="B31" i="5" s="1"/>
  <c r="A31" i="5" s="1"/>
  <c r="M48" i="9"/>
  <c r="M49" i="1"/>
  <c r="O48" i="9"/>
  <c r="S20" i="5"/>
  <c r="R20" i="3"/>
  <c r="R20" i="4"/>
  <c r="M20" i="6"/>
  <c r="V19" i="5"/>
  <c r="U19" i="4"/>
  <c r="P19" i="6"/>
  <c r="U19" i="3"/>
  <c r="M21" i="3"/>
  <c r="D21" i="3" s="1"/>
  <c r="A21" i="3" s="1"/>
  <c r="D21" i="4"/>
  <c r="A21" i="4" s="1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A47" i="1"/>
  <c r="D45" i="9"/>
  <c r="A11" i="1"/>
  <c r="N49" i="1" l="1"/>
  <c r="Q31" i="3"/>
  <c r="L31" i="6"/>
  <c r="R31" i="5"/>
  <c r="Q31" i="4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8" i="1"/>
  <c r="D46" i="9"/>
  <c r="F11" i="3"/>
  <c r="G11" i="5"/>
  <c r="A11" i="6"/>
  <c r="F11" i="4"/>
  <c r="A12" i="1"/>
  <c r="O49" i="1" l="1"/>
  <c r="R31" i="3"/>
  <c r="M31" i="6"/>
  <c r="R31" i="4"/>
  <c r="S31" i="5"/>
  <c r="V20" i="5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9" i="1"/>
  <c r="D47" i="9"/>
  <c r="A12" i="6"/>
  <c r="F12" i="4"/>
  <c r="F12" i="3"/>
  <c r="G12" i="5"/>
  <c r="A13" i="1"/>
  <c r="P49" i="1" l="1"/>
  <c r="Q49" i="1" s="1"/>
  <c r="S31" i="4"/>
  <c r="S31" i="3"/>
  <c r="N31" i="6"/>
  <c r="T31" i="5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U52" i="9"/>
  <c r="O53" i="9"/>
  <c r="A50" i="1"/>
  <c r="D48" i="9"/>
  <c r="A13" i="6"/>
  <c r="G13" i="5"/>
  <c r="F13" i="4"/>
  <c r="F13" i="3"/>
  <c r="A14" i="1"/>
  <c r="T31" i="3" l="1"/>
  <c r="O31" i="6"/>
  <c r="U31" i="5"/>
  <c r="T31" i="4"/>
  <c r="U49" i="1"/>
  <c r="U21" i="4"/>
  <c r="U21" i="3"/>
  <c r="P21" i="6"/>
  <c r="V21" i="5"/>
  <c r="U37" i="5"/>
  <c r="T37" i="3"/>
  <c r="O37" i="6"/>
  <c r="T37" i="4"/>
  <c r="M38" i="6"/>
  <c r="R38" i="4"/>
  <c r="S38" i="5"/>
  <c r="R38" i="3"/>
  <c r="U53" i="9"/>
  <c r="A51" i="1"/>
  <c r="D49" i="9"/>
  <c r="G14" i="5"/>
  <c r="F14" i="4"/>
  <c r="F14" i="3"/>
  <c r="A14" i="6"/>
  <c r="A15" i="1"/>
  <c r="V49" i="1" l="1"/>
  <c r="W49" i="1" s="1"/>
  <c r="T49" i="1"/>
  <c r="G51" i="1" s="1"/>
  <c r="R49" i="1"/>
  <c r="U48" i="9" s="1"/>
  <c r="V31" i="5"/>
  <c r="U31" i="4"/>
  <c r="U31" i="3"/>
  <c r="P31" i="6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H51" i="1" l="1"/>
  <c r="J50" i="9"/>
  <c r="Z31" i="4"/>
  <c r="AB31" i="4" s="1"/>
  <c r="AE31" i="4" s="1"/>
  <c r="Z31" i="3"/>
  <c r="AB31" i="3" s="1"/>
  <c r="AE31" i="3" s="1"/>
  <c r="AA31" i="5"/>
  <c r="U31" i="6"/>
  <c r="W31" i="6" s="1"/>
  <c r="Y31" i="6" s="1"/>
  <c r="Z31" i="6" s="1"/>
  <c r="AA31" i="6" s="1"/>
  <c r="T38" i="3"/>
  <c r="T38" i="4"/>
  <c r="O38" i="6"/>
  <c r="U38" i="5"/>
  <c r="J55" i="9"/>
  <c r="K54" i="9"/>
  <c r="D51" i="9"/>
  <c r="A16" i="6"/>
  <c r="F16" i="4"/>
  <c r="F16" i="3"/>
  <c r="G16" i="5"/>
  <c r="I51" i="1" l="1"/>
  <c r="K50" i="9"/>
  <c r="V38" i="5"/>
  <c r="U38" i="4"/>
  <c r="P38" i="6"/>
  <c r="U38" i="3"/>
  <c r="L54" i="9"/>
  <c r="B54" i="9" s="1"/>
  <c r="A54" i="9" s="1"/>
  <c r="K55" i="9"/>
  <c r="D52" i="9"/>
  <c r="A17" i="6"/>
  <c r="G17" i="5"/>
  <c r="F17" i="4"/>
  <c r="F17" i="3"/>
  <c r="L51" i="1" l="1"/>
  <c r="J51" i="1"/>
  <c r="M50" i="9" s="1"/>
  <c r="L50" i="9"/>
  <c r="B50" i="9" s="1"/>
  <c r="A50" i="9" s="1"/>
  <c r="L55" i="9"/>
  <c r="B55" i="9" s="1"/>
  <c r="A55" i="9" s="1"/>
  <c r="O54" i="9"/>
  <c r="D53" i="9"/>
  <c r="A18" i="6"/>
  <c r="F18" i="4"/>
  <c r="G18" i="5"/>
  <c r="F18" i="3"/>
  <c r="M51" i="1" l="1"/>
  <c r="N51" i="1" s="1"/>
  <c r="O51" i="1" s="1"/>
  <c r="P51" i="1" s="1"/>
  <c r="Q51" i="1" s="1"/>
  <c r="O50" i="9"/>
  <c r="U54" i="9"/>
  <c r="O55" i="9"/>
  <c r="D55" i="9"/>
  <c r="D54" i="9"/>
  <c r="F19" i="4"/>
  <c r="F19" i="3"/>
  <c r="G19" i="5"/>
  <c r="A19" i="6"/>
  <c r="R51" i="1" l="1"/>
  <c r="U50" i="9" s="1"/>
  <c r="U51" i="1"/>
  <c r="U55" i="9"/>
  <c r="F20" i="4"/>
  <c r="F20" i="3"/>
  <c r="G20" i="5"/>
  <c r="A20" i="6"/>
  <c r="V51" i="1" l="1"/>
  <c r="W51" i="1" s="1"/>
  <c r="T51" i="1"/>
  <c r="F21" i="4"/>
  <c r="F21" i="3"/>
  <c r="G21" i="5"/>
  <c r="A21" i="6"/>
</calcChain>
</file>

<file path=xl/sharedStrings.xml><?xml version="1.0" encoding="utf-8"?>
<sst xmlns="http://schemas.openxmlformats.org/spreadsheetml/2006/main" count="529" uniqueCount="173">
  <si>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</si>
  <si>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</si>
  <si>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</si>
  <si>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</si>
  <si>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</si>
  <si>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</si>
  <si>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</si>
  <si>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</si>
  <si>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</si>
  <si>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</si>
  <si>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</si>
  <si>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</si>
  <si>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</si>
  <si>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</si>
  <si>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</si>
  <si>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</si>
  <si>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</si>
  <si>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</si>
  <si>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</si>
  <si>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</si>
  <si>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</si>
  <si>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</si>
  <si>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</si>
  <si>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</si>
  <si>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</si>
  <si>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</si>
  <si>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</si>
  <si>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</si>
  <si>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</si>
  <si>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</si>
  <si>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</si>
  <si>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</si>
  <si>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</si>
  <si>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</si>
  <si>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</si>
  <si>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</si>
  <si>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</si>
  <si>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</si>
  <si>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</si>
  <si>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</si>
  <si>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</si>
  <si>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</si>
  <si>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</si>
  <si>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</si>
  <si>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</si>
  <si>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</si>
  <si>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</si>
  <si>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</si>
  <si>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</si>
  <si>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</si>
  <si>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</si>
  <si>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</si>
  <si>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</si>
  <si>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</si>
  <si>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</si>
  <si>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</si>
  <si>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</si>
  <si>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</si>
  <si>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</si>
  <si>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</si>
  <si>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</si>
  <si>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</si>
  <si>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</si>
  <si>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</si>
  <si>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</si>
  <si>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</si>
  <si>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</si>
  <si>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</si>
  <si>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</si>
  <si>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</si>
  <si>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</si>
  <si>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</si>
  <si>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</si>
  <si>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</si>
  <si>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</si>
  <si>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</si>
  <si>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</si>
  <si>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</si>
  <si>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</si>
  <si>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</si>
  <si>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</si>
  <si>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</si>
  <si>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</si>
  <si>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</si>
  <si>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</si>
  <si>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</si>
  <si>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</si>
  <si>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</si>
  <si>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</si>
  <si>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</si>
  <si>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</si>
  <si>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</si>
  <si>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</si>
  <si>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</si>
  <si>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</si>
  <si>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</si>
  <si>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</si>
  <si>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</si>
  <si>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</si>
  <si>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</si>
  <si>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</si>
  <si>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</si>
  <si>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</si>
  <si>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</si>
  <si>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</si>
  <si>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</si>
  <si>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</si>
  <si>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</si>
  <si>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</si>
  <si>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</si>
  <si>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</si>
  <si>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</si>
  <si>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</si>
  <si>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</si>
  <si>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</si>
  <si>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</si>
  <si>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</si>
  <si>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</si>
  <si>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</si>
  <si>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</si>
  <si>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</si>
  <si>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</si>
  <si>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</si>
  <si>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</si>
  <si>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</si>
  <si>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</si>
  <si>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</si>
  <si>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</si>
  <si>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</si>
  <si>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</si>
  <si>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</si>
  <si>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</si>
  <si>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</si>
  <si>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</si>
  <si>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</si>
  <si>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</si>
  <si>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</si>
  <si>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</si>
  <si>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</si>
  <si>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</si>
  <si>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</si>
  <si>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</si>
  <si>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</si>
  <si>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</si>
  <si>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</si>
  <si>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</si>
  <si>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</si>
  <si>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</si>
  <si>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</si>
  <si>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</si>
  <si>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</si>
  <si>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</si>
  <si>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2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</si>
  <si>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</si>
  <si>
    <t>CA NAGOYA</t>
    <phoneticPr fontId="17"/>
  </si>
  <si>
    <t>REFLECTION</t>
    <phoneticPr fontId="17"/>
  </si>
  <si>
    <t>SKIP</t>
    <phoneticPr fontId="17"/>
  </si>
  <si>
    <t>上海</t>
    <rPh sb="0" eb="2">
      <t>シャンハイ</t>
    </rPh>
    <phoneticPr fontId="17"/>
  </si>
  <si>
    <t>SKIP</t>
    <phoneticPr fontId="17"/>
  </si>
  <si>
    <t>SKIP</t>
  </si>
  <si>
    <t>SKIP</t>
    <phoneticPr fontId="17"/>
  </si>
  <si>
    <t>ATLANTIC BRIDGE</t>
    <phoneticPr fontId="17"/>
  </si>
  <si>
    <t>ADD</t>
    <phoneticPr fontId="17"/>
  </si>
  <si>
    <t>W</t>
    <phoneticPr fontId="17"/>
  </si>
  <si>
    <t>E</t>
    <phoneticPr fontId="17"/>
  </si>
  <si>
    <t>SKIP</t>
    <phoneticPr fontId="17"/>
  </si>
  <si>
    <t>ATLANTIC BRIDGE</t>
    <phoneticPr fontId="17"/>
  </si>
  <si>
    <t>E</t>
    <phoneticPr fontId="17"/>
  </si>
  <si>
    <t>W</t>
    <phoneticPr fontId="17"/>
  </si>
  <si>
    <t>IYM</t>
    <phoneticPr fontId="17"/>
  </si>
  <si>
    <r>
      <t>No.</t>
    </r>
    <r>
      <rPr>
        <sz val="11"/>
        <color rgb="FFFF0000"/>
        <rFont val="Yu Mincho"/>
        <family val="1"/>
      </rPr>
      <t>578</t>
    </r>
    <r>
      <rPr>
        <sz val="11"/>
        <color theme="1"/>
        <rFont val="Yu Mincho"/>
        <family val="2"/>
      </rPr>
      <t xml:space="preserve"> R-5</t>
    </r>
    <phoneticPr fontId="17"/>
  </si>
  <si>
    <t>SKIP</t>
    <phoneticPr fontId="17"/>
  </si>
  <si>
    <t>SKIP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</si>
</sst>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177" fontId="36" fillId="8" borderId="8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 shrinkToFit="1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0" xfId="4" applyNumberFormat="1" applyFont="1" applyFill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2" xfId="4" applyNumberFormat="1" applyFont="1" applyFill="1" applyBorder="1" applyAlignment="1">
      <alignment horizontal="left" vertical="center"/>
    </xf>
    <xf numFmtId="178" fontId="22" fillId="8" borderId="0" xfId="4" applyNumberFormat="1" applyFont="1" applyFill="1" applyAlignment="1">
      <alignment horizontal="center" vertical="center"/>
    </xf>
    <xf numFmtId="0" fontId="22" fillId="3" borderId="14" xfId="4" applyFont="1" applyFill="1" applyBorder="1" applyAlignment="1">
      <alignment horizontal="center" vertical="center"/>
    </xf>
    <xf numFmtId="0" fontId="22" fillId="3" borderId="13" xfId="4" applyFont="1" applyFill="1" applyBorder="1" applyAlignment="1">
      <alignment horizontal="center" vertical="center"/>
    </xf>
    <xf numFmtId="177" fontId="22" fillId="8" borderId="7" xfId="4" applyNumberFormat="1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62</xdr:row>
      <xdr:rowOff>155370</xdr:rowOff>
    </xdr:from>
    <xdr:to>
      <xdr:col>22</xdr:col>
      <xdr:colOff>881744</xdr:colOff>
      <xdr:row>71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834573</xdr:colOff>
      <xdr:row>38</xdr:row>
      <xdr:rowOff>145143</xdr:rowOff>
    </xdr:from>
    <xdr:to>
      <xdr:col>26</xdr:col>
      <xdr:colOff>762002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EF9D8472-1113-474F-A63B-B4F8833C2C0D}"/>
            </a:ext>
          </a:extLst>
        </xdr:cNvPr>
        <xdr:cNvSpPr txBox="1"/>
      </xdr:nvSpPr>
      <xdr:spPr>
        <a:xfrm>
          <a:off x="11003644" y="7429500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317500</xdr:colOff>
      <xdr:row>38</xdr:row>
      <xdr:rowOff>127000</xdr:rowOff>
    </xdr:from>
    <xdr:to>
      <xdr:col>26</xdr:col>
      <xdr:colOff>925287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1A36FA-EAD2-47CA-8A66-321B6F16B6D3}"/>
            </a:ext>
          </a:extLst>
        </xdr:cNvPr>
        <xdr:cNvSpPr txBox="1"/>
      </xdr:nvSpPr>
      <xdr:spPr>
        <a:xfrm>
          <a:off x="10876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272143</xdr:colOff>
      <xdr:row>38</xdr:row>
      <xdr:rowOff>127000</xdr:rowOff>
    </xdr:from>
    <xdr:to>
      <xdr:col>30</xdr:col>
      <xdr:colOff>807359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7BB979CD-209F-4AE5-93E7-ACF7CAE5E98C}"/>
            </a:ext>
          </a:extLst>
        </xdr:cNvPr>
        <xdr:cNvSpPr txBox="1"/>
      </xdr:nvSpPr>
      <xdr:spPr>
        <a:xfrm>
          <a:off x="11765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244929</xdr:colOff>
      <xdr:row>38</xdr:row>
      <xdr:rowOff>108857</xdr:rowOff>
    </xdr:from>
    <xdr:to>
      <xdr:col>30</xdr:col>
      <xdr:colOff>780145</xdr:colOff>
      <xdr:row>47</xdr:row>
      <xdr:rowOff>46017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3263B18-DA71-4DFE-8E8F-F09D39CB08CF}"/>
            </a:ext>
          </a:extLst>
        </xdr:cNvPr>
        <xdr:cNvSpPr txBox="1"/>
      </xdr:nvSpPr>
      <xdr:spPr>
        <a:xfrm>
          <a:off x="11738429" y="7393214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1016000</xdr:colOff>
      <xdr:row>56</xdr:row>
      <xdr:rowOff>0</xdr:rowOff>
    </xdr:from>
    <xdr:to>
      <xdr:col>15</xdr:col>
      <xdr:colOff>716645</xdr:colOff>
      <xdr:row>64</xdr:row>
      <xdr:rowOff>127660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BE1791B-3DF9-4885-B36A-1811CF5EA901}"/>
            </a:ext>
          </a:extLst>
        </xdr:cNvPr>
        <xdr:cNvSpPr txBox="1"/>
      </xdr:nvSpPr>
      <xdr:spPr>
        <a:xfrm>
          <a:off x="8245929" y="4236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kumimoji="1" sz="13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5"/>
  <sheetViews>
    <sheetView tabSelected="1" view="pageBreakPreview" zoomScale="70" zoomScaleNormal="70" zoomScaleSheetLayoutView="70" workbookViewId="0">
      <selection activeCell="W49" sqref="W49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5" ht="15.75" customHeight="1">
      <c r="C2" s="3"/>
      <c r="D2" s="3"/>
      <c r="E2" s="3"/>
      <c r="F2" s="3"/>
      <c r="G2" s="306" t="s">
        <v>126</v>
      </c>
      <c r="H2" s="307"/>
      <c r="I2" s="307"/>
      <c r="J2" s="307"/>
      <c r="K2" s="77"/>
      <c r="L2" s="77"/>
      <c r="M2" s="306" t="s">
        <v>152</v>
      </c>
      <c r="N2" s="307"/>
      <c r="O2" s="307"/>
      <c r="P2" s="41"/>
      <c r="Q2" s="41"/>
      <c r="R2" s="41"/>
      <c r="S2" s="41"/>
    </row>
    <row r="3" spans="1:25" ht="15.75" customHeight="1">
      <c r="C3" s="3"/>
      <c r="D3" s="3"/>
      <c r="E3" s="3"/>
      <c r="F3" s="3"/>
      <c r="G3" s="307"/>
      <c r="H3" s="307"/>
      <c r="I3" s="307"/>
      <c r="J3" s="307"/>
      <c r="K3" s="77"/>
      <c r="L3" s="77"/>
      <c r="M3" s="307"/>
      <c r="N3" s="307"/>
      <c r="O3" s="307"/>
      <c r="P3" s="78"/>
      <c r="T3" s="10" t="s">
        <v>3</v>
      </c>
      <c r="U3" s="145">
        <v>46059</v>
      </c>
      <c r="V3" s="145"/>
    </row>
    <row r="4" spans="1:25" ht="15.75" customHeight="1">
      <c r="C4" s="4"/>
      <c r="D4" s="4"/>
      <c r="E4" s="4"/>
      <c r="F4" s="4"/>
      <c r="G4" s="308" t="s">
        <v>127</v>
      </c>
      <c r="H4" s="309"/>
      <c r="I4" s="309"/>
      <c r="J4" s="309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170</v>
      </c>
      <c r="V4" s="53"/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114</v>
      </c>
      <c r="B7" s="5"/>
      <c r="L7" s="12"/>
    </row>
    <row r="8" spans="1:25" ht="15" customHeight="1">
      <c r="A8" s="303" t="s">
        <v>6</v>
      </c>
      <c r="B8" s="282" t="s">
        <v>7</v>
      </c>
      <c r="C8" s="282" t="s">
        <v>8</v>
      </c>
      <c r="D8" s="288"/>
      <c r="E8" s="288"/>
      <c r="F8" s="289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33"/>
      <c r="W8" s="42"/>
    </row>
    <row r="9" spans="1:25" ht="15" customHeight="1">
      <c r="A9" s="303"/>
      <c r="B9" s="283"/>
      <c r="C9" s="283" t="s">
        <v>80</v>
      </c>
      <c r="D9" s="290"/>
      <c r="E9" s="291" t="s">
        <v>81</v>
      </c>
      <c r="F9" s="292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133</v>
      </c>
      <c r="V9" s="34"/>
      <c r="W9" s="43"/>
    </row>
    <row r="10" spans="1:25" s="44" customFormat="1" ht="15" customHeight="1">
      <c r="A10" s="6">
        <f>5</f>
        <v>5</v>
      </c>
      <c r="B10" s="146" t="s">
        <v>151</v>
      </c>
      <c r="C10" s="147">
        <v>595</v>
      </c>
      <c r="D10" s="148" t="s">
        <v>82</v>
      </c>
      <c r="E10" s="149">
        <f>IF(C10="","",C10)</f>
        <v>595</v>
      </c>
      <c r="F10" s="150" t="s">
        <v>88</v>
      </c>
      <c r="G10" s="151"/>
      <c r="H10" s="151">
        <v>46049</v>
      </c>
      <c r="I10" s="151"/>
      <c r="J10" s="151"/>
      <c r="K10" s="151"/>
      <c r="L10" s="152">
        <f>IF(H10="","",H10+2)</f>
        <v>46051</v>
      </c>
      <c r="M10" s="153">
        <f>IF(L10="","",L10+1)</f>
        <v>46052</v>
      </c>
      <c r="N10" s="153">
        <f>IF(M10="","",M10)</f>
        <v>46052</v>
      </c>
      <c r="O10" s="151">
        <f>IF(P10="","",P10)</f>
        <v>46053</v>
      </c>
      <c r="P10" s="153">
        <f>IF(N10="","",N10+1)</f>
        <v>46053</v>
      </c>
      <c r="Q10" s="151"/>
      <c r="R10" s="151"/>
      <c r="S10" s="151"/>
      <c r="T10" s="151"/>
      <c r="U10" s="151">
        <f>IF(H10="","",H10+7)</f>
        <v>46056</v>
      </c>
      <c r="V10" s="151"/>
      <c r="W10" s="151"/>
    </row>
    <row r="11" spans="1:25" s="125" customFormat="1" ht="15" customHeight="1">
      <c r="A11" s="154">
        <f>A10+1</f>
        <v>6</v>
      </c>
      <c r="B11" s="155" t="s">
        <v>150</v>
      </c>
      <c r="C11" s="147">
        <f>IF(C10="","",C10+1)</f>
        <v>596</v>
      </c>
      <c r="D11" s="156" t="s">
        <v>83</v>
      </c>
      <c r="E11" s="149">
        <f t="shared" ref="E11:E15" si="0">IF(C11="","",C11)</f>
        <v>596</v>
      </c>
      <c r="F11" s="157" t="s">
        <v>89</v>
      </c>
      <c r="G11" s="153"/>
      <c r="H11" s="153">
        <f t="shared" ref="H11:H15" si="1">IF(U10="","",U10)</f>
        <v>46056</v>
      </c>
      <c r="I11" s="153"/>
      <c r="J11" s="153"/>
      <c r="K11" s="153"/>
      <c r="L11" s="153">
        <f t="shared" ref="L11:L15" si="2">IF(H11="","",H11+2)</f>
        <v>46058</v>
      </c>
      <c r="M11" s="153">
        <f t="shared" ref="M11:M15" si="3">IF(L11="","",L11+1)</f>
        <v>46059</v>
      </c>
      <c r="N11" s="153">
        <f t="shared" ref="N11:N15" si="4">IF(M11="","",M11)</f>
        <v>46059</v>
      </c>
      <c r="O11" s="259" t="s">
        <v>160</v>
      </c>
      <c r="P11" s="153">
        <f t="shared" ref="P11:P15" si="5">IF(N11="","",N11+1)</f>
        <v>46060</v>
      </c>
      <c r="Q11" s="153"/>
      <c r="R11" s="153"/>
      <c r="S11" s="153"/>
      <c r="T11" s="153"/>
      <c r="U11" s="153">
        <f t="shared" ref="U11:U21" si="6">IF(H11="","",H11+7)</f>
        <v>46063</v>
      </c>
      <c r="V11" s="153"/>
      <c r="W11" s="153"/>
    </row>
    <row r="12" spans="1:25" s="44" customFormat="1" ht="15" customHeight="1">
      <c r="A12" s="154">
        <f>A11+1</f>
        <v>7</v>
      </c>
      <c r="B12" s="155" t="s">
        <v>150</v>
      </c>
      <c r="C12" s="147">
        <f t="shared" ref="C12:C15" si="7">IF(C11="","",C11+1)</f>
        <v>597</v>
      </c>
      <c r="D12" s="156" t="s">
        <v>82</v>
      </c>
      <c r="E12" s="149">
        <f t="shared" si="0"/>
        <v>597</v>
      </c>
      <c r="F12" s="157" t="s">
        <v>90</v>
      </c>
      <c r="G12" s="153"/>
      <c r="H12" s="153">
        <f t="shared" si="1"/>
        <v>46063</v>
      </c>
      <c r="I12" s="153"/>
      <c r="J12" s="153"/>
      <c r="K12" s="153"/>
      <c r="L12" s="153">
        <f t="shared" si="2"/>
        <v>46065</v>
      </c>
      <c r="M12" s="153">
        <f t="shared" si="3"/>
        <v>46066</v>
      </c>
      <c r="N12" s="153">
        <f t="shared" si="4"/>
        <v>46066</v>
      </c>
      <c r="O12" s="153">
        <f t="shared" ref="O12:O15" si="8">IF(P12="","",P12)</f>
        <v>46067</v>
      </c>
      <c r="P12" s="153">
        <f t="shared" si="5"/>
        <v>46067</v>
      </c>
      <c r="Q12" s="153"/>
      <c r="R12" s="153"/>
      <c r="S12" s="153"/>
      <c r="T12" s="153"/>
      <c r="U12" s="153">
        <f t="shared" si="6"/>
        <v>46070</v>
      </c>
      <c r="V12" s="153"/>
      <c r="W12" s="153"/>
    </row>
    <row r="13" spans="1:25" s="44" customFormat="1" ht="15" customHeight="1">
      <c r="A13" s="6">
        <f>A12+1</f>
        <v>8</v>
      </c>
      <c r="B13" s="155" t="s">
        <v>150</v>
      </c>
      <c r="C13" s="147">
        <f t="shared" si="7"/>
        <v>598</v>
      </c>
      <c r="D13" s="156" t="s">
        <v>84</v>
      </c>
      <c r="E13" s="149">
        <f t="shared" si="0"/>
        <v>598</v>
      </c>
      <c r="F13" s="157" t="s">
        <v>89</v>
      </c>
      <c r="G13" s="153"/>
      <c r="H13" s="153">
        <f t="shared" si="1"/>
        <v>46070</v>
      </c>
      <c r="I13" s="153"/>
      <c r="J13" s="153"/>
      <c r="K13" s="153"/>
      <c r="L13" s="153">
        <f t="shared" si="2"/>
        <v>46072</v>
      </c>
      <c r="M13" s="153">
        <f t="shared" si="3"/>
        <v>46073</v>
      </c>
      <c r="N13" s="153">
        <f t="shared" si="4"/>
        <v>46073</v>
      </c>
      <c r="O13" s="153">
        <f t="shared" si="8"/>
        <v>46074</v>
      </c>
      <c r="P13" s="153">
        <f t="shared" si="5"/>
        <v>46074</v>
      </c>
      <c r="Q13" s="153"/>
      <c r="R13" s="153"/>
      <c r="S13" s="153"/>
      <c r="T13" s="153"/>
      <c r="U13" s="153">
        <f t="shared" si="6"/>
        <v>46077</v>
      </c>
      <c r="V13" s="153"/>
      <c r="W13" s="153"/>
    </row>
    <row r="14" spans="1:25" s="44" customFormat="1" ht="15" customHeight="1">
      <c r="A14" s="6">
        <f>A13+1</f>
        <v>9</v>
      </c>
      <c r="B14" s="155" t="s">
        <v>150</v>
      </c>
      <c r="C14" s="147">
        <f t="shared" si="7"/>
        <v>599</v>
      </c>
      <c r="D14" s="156" t="s">
        <v>85</v>
      </c>
      <c r="E14" s="149">
        <f t="shared" si="0"/>
        <v>599</v>
      </c>
      <c r="F14" s="157" t="s">
        <v>89</v>
      </c>
      <c r="G14" s="153"/>
      <c r="H14" s="153">
        <f t="shared" si="1"/>
        <v>46077</v>
      </c>
      <c r="I14" s="153"/>
      <c r="J14" s="153"/>
      <c r="K14" s="153"/>
      <c r="L14" s="153">
        <f t="shared" si="2"/>
        <v>46079</v>
      </c>
      <c r="M14" s="153">
        <f t="shared" si="3"/>
        <v>46080</v>
      </c>
      <c r="N14" s="153">
        <f t="shared" si="4"/>
        <v>46080</v>
      </c>
      <c r="O14" s="153">
        <f t="shared" si="8"/>
        <v>46081</v>
      </c>
      <c r="P14" s="153">
        <f t="shared" si="5"/>
        <v>46081</v>
      </c>
      <c r="Q14" s="153"/>
      <c r="R14" s="153"/>
      <c r="S14" s="153"/>
      <c r="T14" s="153"/>
      <c r="U14" s="153">
        <f t="shared" si="6"/>
        <v>46084</v>
      </c>
      <c r="V14" s="153"/>
      <c r="W14" s="153"/>
    </row>
    <row r="15" spans="1:25" s="44" customFormat="1" ht="15" customHeight="1">
      <c r="A15" s="6">
        <f>A14+1</f>
        <v>10</v>
      </c>
      <c r="B15" s="155" t="s">
        <v>150</v>
      </c>
      <c r="C15" s="147">
        <f t="shared" si="7"/>
        <v>600</v>
      </c>
      <c r="D15" s="156" t="s">
        <v>86</v>
      </c>
      <c r="E15" s="149">
        <f t="shared" si="0"/>
        <v>600</v>
      </c>
      <c r="F15" s="157" t="s">
        <v>89</v>
      </c>
      <c r="G15" s="153"/>
      <c r="H15" s="153">
        <f t="shared" si="1"/>
        <v>46084</v>
      </c>
      <c r="I15" s="153"/>
      <c r="J15" s="153"/>
      <c r="K15" s="153"/>
      <c r="L15" s="153">
        <f t="shared" si="2"/>
        <v>46086</v>
      </c>
      <c r="M15" s="153">
        <f t="shared" si="3"/>
        <v>46087</v>
      </c>
      <c r="N15" s="153">
        <f t="shared" si="4"/>
        <v>46087</v>
      </c>
      <c r="O15" s="153">
        <f t="shared" si="8"/>
        <v>46088</v>
      </c>
      <c r="P15" s="153">
        <f t="shared" si="5"/>
        <v>46088</v>
      </c>
      <c r="Q15" s="153"/>
      <c r="R15" s="153"/>
      <c r="S15" s="153"/>
      <c r="T15" s="153"/>
      <c r="U15" s="153">
        <f t="shared" si="6"/>
        <v>46091</v>
      </c>
      <c r="V15" s="153"/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6"/>
        <v/>
      </c>
      <c r="V16" s="153"/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6"/>
        <v/>
      </c>
      <c r="V17" s="158"/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6"/>
        <v/>
      </c>
      <c r="V18" s="158"/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6"/>
        <v/>
      </c>
      <c r="V19" s="158"/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6"/>
        <v/>
      </c>
      <c r="V20" s="158"/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6"/>
        <v/>
      </c>
      <c r="V21" s="166"/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04" t="s">
        <v>6</v>
      </c>
      <c r="B25" s="284" t="s">
        <v>7</v>
      </c>
      <c r="C25" s="284" t="s">
        <v>8</v>
      </c>
      <c r="D25" s="293"/>
      <c r="E25" s="293"/>
      <c r="F25" s="294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68" t="s">
        <v>169</v>
      </c>
      <c r="R25" s="35"/>
      <c r="S25" s="35"/>
      <c r="T25" s="35"/>
      <c r="U25" s="35" t="s">
        <v>9</v>
      </c>
      <c r="V25" s="35"/>
      <c r="W25" s="35"/>
    </row>
    <row r="26" spans="1:23" ht="15" customHeight="1">
      <c r="A26" s="304"/>
      <c r="B26" s="285"/>
      <c r="C26" s="285" t="s">
        <v>91</v>
      </c>
      <c r="D26" s="297"/>
      <c r="E26" s="295" t="s">
        <v>81</v>
      </c>
      <c r="F26" s="296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269"/>
      <c r="R26" s="36"/>
      <c r="S26" s="36"/>
      <c r="T26" s="36"/>
      <c r="U26" s="36" t="s">
        <v>17</v>
      </c>
      <c r="V26" s="36"/>
      <c r="W26" s="36"/>
    </row>
    <row r="27" spans="1:23" s="44" customFormat="1" ht="15" customHeight="1">
      <c r="A27" s="167">
        <f>5</f>
        <v>5</v>
      </c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71"/>
      <c r="T27" s="171"/>
      <c r="U27" s="130" t="str">
        <f>IF(H27="","",H27+7)</f>
        <v/>
      </c>
      <c r="V27" s="171"/>
      <c r="W27" s="171"/>
    </row>
    <row r="28" spans="1:23" s="44" customFormat="1" ht="15" customHeight="1">
      <c r="A28" s="54">
        <f>A27+1</f>
        <v>6</v>
      </c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57"/>
      <c r="T28" s="57"/>
      <c r="U28" s="131" t="str">
        <f t="shared" ref="U28:U38" si="9">IF(H28="","",H28+7)</f>
        <v/>
      </c>
      <c r="V28" s="131"/>
      <c r="W28" s="131"/>
    </row>
    <row r="29" spans="1:23" s="144" customFormat="1" ht="15" customHeight="1">
      <c r="A29" s="54">
        <f t="shared" ref="A29:A38" si="10">A28+1</f>
        <v>7</v>
      </c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 t="str">
        <f t="shared" si="9"/>
        <v/>
      </c>
      <c r="V29" s="131"/>
      <c r="W29" s="131"/>
    </row>
    <row r="30" spans="1:23" s="144" customFormat="1" ht="15" customHeight="1">
      <c r="A30" s="270">
        <f t="shared" si="10"/>
        <v>8</v>
      </c>
      <c r="B30" s="271" t="s">
        <v>166</v>
      </c>
      <c r="C30" s="263">
        <v>2607</v>
      </c>
      <c r="D30" s="264" t="s">
        <v>167</v>
      </c>
      <c r="E30" s="265">
        <v>2607</v>
      </c>
      <c r="F30" s="266" t="s">
        <v>168</v>
      </c>
      <c r="G30" s="131"/>
      <c r="H30" s="257">
        <v>46067</v>
      </c>
      <c r="I30" s="55"/>
      <c r="J30" s="131"/>
      <c r="K30" s="131"/>
      <c r="L30" s="257">
        <v>46070</v>
      </c>
      <c r="M30" s="267">
        <v>46070</v>
      </c>
      <c r="N30" s="257">
        <v>46070</v>
      </c>
      <c r="O30" s="267">
        <v>46072</v>
      </c>
      <c r="P30" s="257">
        <v>46072</v>
      </c>
      <c r="Q30" s="257">
        <v>46071</v>
      </c>
      <c r="R30" s="131"/>
      <c r="S30" s="131"/>
      <c r="T30" s="131"/>
      <c r="U30" s="257">
        <f t="shared" si="9"/>
        <v>46074</v>
      </c>
      <c r="V30" s="131"/>
      <c r="W30" s="131"/>
    </row>
    <row r="31" spans="1:23" s="44" customFormat="1" ht="15" customHeight="1">
      <c r="A31" s="58">
        <f t="shared" si="10"/>
        <v>9</v>
      </c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57"/>
      <c r="T31" s="57"/>
      <c r="U31" s="57" t="str">
        <f t="shared" si="9"/>
        <v/>
      </c>
      <c r="V31" s="57"/>
      <c r="W31" s="57"/>
    </row>
    <row r="32" spans="1:23" s="144" customFormat="1" ht="15" customHeight="1">
      <c r="A32" s="58">
        <f t="shared" si="10"/>
        <v>10</v>
      </c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9"/>
        <v/>
      </c>
      <c r="V32" s="57"/>
      <c r="W32" s="57"/>
    </row>
    <row r="33" spans="1:23" s="44" customFormat="1" ht="15" customHeight="1">
      <c r="A33" s="54">
        <f t="shared" si="10"/>
        <v>11</v>
      </c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 t="str">
        <f t="shared" si="9"/>
        <v/>
      </c>
      <c r="V33" s="57"/>
      <c r="W33" s="57"/>
    </row>
    <row r="34" spans="1:23" s="76" customFormat="1" ht="15" customHeight="1">
      <c r="A34" s="54">
        <f t="shared" si="10"/>
        <v>12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9"/>
        <v/>
      </c>
      <c r="V34" s="131"/>
      <c r="W34" s="131"/>
    </row>
    <row r="35" spans="1:23" s="15" customFormat="1" ht="15" customHeight="1">
      <c r="A35" s="58">
        <f t="shared" si="10"/>
        <v>13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9"/>
        <v/>
      </c>
      <c r="V35" s="57"/>
      <c r="W35" s="57"/>
    </row>
    <row r="36" spans="1:23" s="15" customFormat="1" ht="15" customHeight="1">
      <c r="A36" s="54">
        <f t="shared" si="10"/>
        <v>14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9"/>
        <v/>
      </c>
      <c r="V36" s="131"/>
      <c r="W36" s="131"/>
    </row>
    <row r="37" spans="1:23" s="15" customFormat="1" ht="15" customHeight="1">
      <c r="A37" s="54">
        <f t="shared" si="10"/>
        <v>15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9"/>
        <v/>
      </c>
      <c r="V37" s="131"/>
      <c r="W37" s="131"/>
    </row>
    <row r="38" spans="1:23" s="15" customFormat="1" ht="15" customHeight="1">
      <c r="A38" s="111">
        <f t="shared" si="10"/>
        <v>16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9"/>
        <v/>
      </c>
      <c r="V38" s="97"/>
      <c r="W38" s="97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20"/>
      <c r="W40" s="45" t="s">
        <v>21</v>
      </c>
    </row>
    <row r="41" spans="1:23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20"/>
      <c r="W41" s="16" t="s">
        <v>22</v>
      </c>
    </row>
    <row r="42" spans="1:23" ht="15" customHeight="1">
      <c r="A42" s="281" t="s">
        <v>6</v>
      </c>
      <c r="B42" s="286" t="s">
        <v>7</v>
      </c>
      <c r="C42" s="286" t="s">
        <v>8</v>
      </c>
      <c r="D42" s="298"/>
      <c r="E42" s="298"/>
      <c r="F42" s="299"/>
      <c r="G42" s="17" t="s">
        <v>23</v>
      </c>
      <c r="H42" s="17" t="s">
        <v>24</v>
      </c>
      <c r="I42" s="17" t="s">
        <v>25</v>
      </c>
      <c r="J42" s="255" t="s">
        <v>9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55" t="s">
        <v>19</v>
      </c>
      <c r="R42" s="17" t="s">
        <v>10</v>
      </c>
      <c r="S42" s="46"/>
      <c r="T42" s="46" t="s">
        <v>23</v>
      </c>
      <c r="U42" s="46" t="s">
        <v>24</v>
      </c>
      <c r="V42" s="46" t="s">
        <v>25</v>
      </c>
      <c r="W42" s="255" t="s">
        <v>9</v>
      </c>
    </row>
    <row r="43" spans="1:23" ht="15" customHeight="1">
      <c r="A43" s="281"/>
      <c r="B43" s="287"/>
      <c r="C43" s="287" t="s">
        <v>80</v>
      </c>
      <c r="D43" s="302"/>
      <c r="E43" s="300" t="s">
        <v>92</v>
      </c>
      <c r="F43" s="301"/>
      <c r="G43" s="32" t="s">
        <v>58</v>
      </c>
      <c r="H43" s="47" t="s">
        <v>15</v>
      </c>
      <c r="I43" s="47" t="s">
        <v>17</v>
      </c>
      <c r="J43" s="256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56" t="s">
        <v>20</v>
      </c>
      <c r="R43" s="47" t="s">
        <v>15</v>
      </c>
      <c r="S43" s="32"/>
      <c r="T43" s="32" t="s">
        <v>134</v>
      </c>
      <c r="U43" s="32" t="s">
        <v>59</v>
      </c>
      <c r="V43" s="32" t="s">
        <v>17</v>
      </c>
      <c r="W43" s="256" t="s">
        <v>17</v>
      </c>
    </row>
    <row r="44" spans="1:23" s="44" customFormat="1" ht="15" customHeight="1">
      <c r="A44" s="214">
        <f>5</f>
        <v>5</v>
      </c>
      <c r="B44" s="215" t="s">
        <v>154</v>
      </c>
      <c r="C44" s="219">
        <v>2604</v>
      </c>
      <c r="D44" s="220" t="s">
        <v>79</v>
      </c>
      <c r="E44" s="221">
        <f t="shared" ref="E44:E50" si="11">IF(C44="","",C44)</f>
        <v>2604</v>
      </c>
      <c r="F44" s="222" t="s">
        <v>95</v>
      </c>
      <c r="G44" s="258" t="s">
        <v>156</v>
      </c>
      <c r="H44" s="258">
        <v>46047</v>
      </c>
      <c r="I44" s="258">
        <v>46048</v>
      </c>
      <c r="J44" s="258">
        <v>46045</v>
      </c>
      <c r="K44" s="130"/>
      <c r="L44" s="258">
        <v>46050</v>
      </c>
      <c r="M44" s="258">
        <v>46052</v>
      </c>
      <c r="N44" s="258">
        <v>46052</v>
      </c>
      <c r="O44" s="258">
        <v>46052</v>
      </c>
      <c r="P44" s="258">
        <v>46053</v>
      </c>
      <c r="Q44" s="258">
        <v>46053</v>
      </c>
      <c r="R44" s="258" t="s">
        <v>158</v>
      </c>
      <c r="S44" s="130"/>
      <c r="T44" s="130">
        <v>46056</v>
      </c>
      <c r="U44" s="130">
        <v>46057</v>
      </c>
      <c r="V44" s="130">
        <f>IF(U44="","",U44+3)</f>
        <v>46060</v>
      </c>
      <c r="W44" s="258">
        <f>IF(V44="","",V44)</f>
        <v>46060</v>
      </c>
    </row>
    <row r="45" spans="1:23" s="44" customFormat="1" ht="15" customHeight="1">
      <c r="A45" s="231">
        <f>A44+1</f>
        <v>6</v>
      </c>
      <c r="B45" s="232" t="s">
        <v>155</v>
      </c>
      <c r="C45" s="233">
        <v>2537</v>
      </c>
      <c r="D45" s="238" t="s">
        <v>79</v>
      </c>
      <c r="E45" s="235">
        <f t="shared" si="11"/>
        <v>2537</v>
      </c>
      <c r="F45" s="239" t="s">
        <v>95</v>
      </c>
      <c r="G45" s="257" t="s">
        <v>159</v>
      </c>
      <c r="H45" s="257" t="s">
        <v>159</v>
      </c>
      <c r="I45" s="257" t="s">
        <v>159</v>
      </c>
      <c r="J45" s="257" t="s">
        <v>159</v>
      </c>
      <c r="K45" s="131"/>
      <c r="L45" s="257" t="s">
        <v>159</v>
      </c>
      <c r="M45" s="257" t="s">
        <v>159</v>
      </c>
      <c r="N45" s="257" t="s">
        <v>159</v>
      </c>
      <c r="O45" s="257" t="s">
        <v>159</v>
      </c>
      <c r="P45" s="257" t="s">
        <v>159</v>
      </c>
      <c r="Q45" s="257" t="s">
        <v>159</v>
      </c>
      <c r="R45" s="257" t="s">
        <v>159</v>
      </c>
      <c r="S45" s="131"/>
      <c r="T45" s="257" t="s">
        <v>159</v>
      </c>
      <c r="U45" s="257" t="s">
        <v>159</v>
      </c>
      <c r="V45" s="257" t="s">
        <v>159</v>
      </c>
      <c r="W45" s="257" t="s">
        <v>159</v>
      </c>
    </row>
    <row r="46" spans="1:23" s="44" customFormat="1" ht="15" customHeight="1">
      <c r="A46" s="260" t="s">
        <v>162</v>
      </c>
      <c r="B46" s="262" t="s">
        <v>161</v>
      </c>
      <c r="C46" s="263">
        <v>2606</v>
      </c>
      <c r="D46" s="264" t="s">
        <v>164</v>
      </c>
      <c r="E46" s="265">
        <v>2606</v>
      </c>
      <c r="F46" s="266" t="s">
        <v>163</v>
      </c>
      <c r="G46" s="257">
        <v>46057</v>
      </c>
      <c r="H46" s="257">
        <v>46057</v>
      </c>
      <c r="I46" s="257">
        <v>46058</v>
      </c>
      <c r="J46" s="261"/>
      <c r="K46" s="131"/>
      <c r="L46" s="257">
        <v>46060</v>
      </c>
      <c r="M46" s="261"/>
      <c r="N46" s="261"/>
      <c r="O46" s="261"/>
      <c r="P46" s="257">
        <v>46061</v>
      </c>
      <c r="Q46" s="261"/>
      <c r="R46" s="257">
        <v>46062</v>
      </c>
      <c r="S46" s="131"/>
      <c r="T46" s="261"/>
      <c r="U46" s="261"/>
      <c r="V46" s="261"/>
      <c r="W46" s="257">
        <v>46064</v>
      </c>
    </row>
    <row r="47" spans="1:23" s="44" customFormat="1" ht="15" customHeight="1">
      <c r="A47" s="216">
        <f>A45+1</f>
        <v>7</v>
      </c>
      <c r="B47" s="217" t="s">
        <v>153</v>
      </c>
      <c r="C47" s="223">
        <f>IF(C44="","",C44+1)</f>
        <v>2605</v>
      </c>
      <c r="D47" s="224" t="s">
        <v>79</v>
      </c>
      <c r="E47" s="225">
        <f t="shared" si="11"/>
        <v>2605</v>
      </c>
      <c r="F47" s="226" t="s">
        <v>88</v>
      </c>
      <c r="G47" s="131">
        <v>46056</v>
      </c>
      <c r="H47" s="131">
        <f t="shared" ref="H47:I47" si="12">IF(G47="","",G47+2)</f>
        <v>46058</v>
      </c>
      <c r="I47" s="131">
        <f t="shared" si="12"/>
        <v>46060</v>
      </c>
      <c r="J47" s="257">
        <f t="shared" ref="J47:J51" si="13">I47</f>
        <v>46060</v>
      </c>
      <c r="K47" s="131"/>
      <c r="L47" s="257" t="s">
        <v>159</v>
      </c>
      <c r="M47" s="131">
        <v>46062</v>
      </c>
      <c r="N47" s="131">
        <f t="shared" ref="N47" si="14">IF(M47="","",M47+1)</f>
        <v>46063</v>
      </c>
      <c r="O47" s="131">
        <f t="shared" ref="O47:O51" si="15">IF(N47="","",N47)</f>
        <v>46063</v>
      </c>
      <c r="P47" s="131">
        <f t="shared" ref="P47" si="16">IF(O47="","",O47+1)</f>
        <v>46064</v>
      </c>
      <c r="Q47" s="257">
        <f t="shared" ref="Q47:Q51" si="17">IF(P47="","",P47)</f>
        <v>46064</v>
      </c>
      <c r="R47" s="257" t="s">
        <v>165</v>
      </c>
      <c r="S47" s="131"/>
      <c r="T47" s="131">
        <f t="shared" ref="T47:T51" si="18">IF(U47="","",U47-1)</f>
        <v>46070</v>
      </c>
      <c r="U47" s="131">
        <f t="shared" ref="U47:U51" si="19">IF(P47="","",P47+7)</f>
        <v>46071</v>
      </c>
      <c r="V47" s="131">
        <f t="shared" ref="V47:V51" si="20">IF(U47="","",U47+3)</f>
        <v>46074</v>
      </c>
      <c r="W47" s="257">
        <f t="shared" ref="W47:W51" si="21">IF(V47="","",V47)</f>
        <v>46074</v>
      </c>
    </row>
    <row r="48" spans="1:23" s="44" customFormat="1" ht="15" customHeight="1">
      <c r="A48" s="231">
        <f t="shared" ref="A48:A51" si="22">A47+1</f>
        <v>8</v>
      </c>
      <c r="B48" s="232" t="s">
        <v>155</v>
      </c>
      <c r="C48" s="233">
        <f>IF(C45="","",C45+1)</f>
        <v>2538</v>
      </c>
      <c r="D48" s="238" t="s">
        <v>93</v>
      </c>
      <c r="E48" s="235">
        <f t="shared" si="11"/>
        <v>2538</v>
      </c>
      <c r="F48" s="239" t="s">
        <v>95</v>
      </c>
      <c r="G48" s="131">
        <v>46063</v>
      </c>
      <c r="H48" s="131">
        <f t="shared" ref="H48:I48" si="23">IF(G48="","",G48+2)</f>
        <v>46065</v>
      </c>
      <c r="I48" s="131">
        <f t="shared" si="23"/>
        <v>46067</v>
      </c>
      <c r="J48" s="257" t="s">
        <v>171</v>
      </c>
      <c r="K48" s="131"/>
      <c r="L48" s="131">
        <f t="shared" ref="L48:L51" si="24">IF(I48="","",I48+1)</f>
        <v>46068</v>
      </c>
      <c r="M48" s="131">
        <f t="shared" ref="M48:N48" si="25">IF(L48="","",L48+1)</f>
        <v>46069</v>
      </c>
      <c r="N48" s="131">
        <f t="shared" si="25"/>
        <v>46070</v>
      </c>
      <c r="O48" s="131">
        <f t="shared" si="15"/>
        <v>46070</v>
      </c>
      <c r="P48" s="131">
        <f t="shared" ref="P48" si="26">IF(O48="","",O48+1)</f>
        <v>46071</v>
      </c>
      <c r="Q48" s="257" t="s">
        <v>171</v>
      </c>
      <c r="R48" s="131">
        <v>46072</v>
      </c>
      <c r="S48" s="131"/>
      <c r="T48" s="257">
        <v>46077</v>
      </c>
      <c r="U48" s="131">
        <f t="shared" si="19"/>
        <v>46078</v>
      </c>
      <c r="V48" s="131">
        <f t="shared" si="20"/>
        <v>46081</v>
      </c>
      <c r="W48" s="257" t="s">
        <v>172</v>
      </c>
    </row>
    <row r="49" spans="1:23" s="44" customFormat="1" ht="15" customHeight="1">
      <c r="A49" s="218">
        <f t="shared" si="22"/>
        <v>9</v>
      </c>
      <c r="B49" s="217" t="s">
        <v>153</v>
      </c>
      <c r="C49" s="223">
        <f>IF(C47="","",C47+1)</f>
        <v>2606</v>
      </c>
      <c r="D49" s="224" t="s">
        <v>94</v>
      </c>
      <c r="E49" s="225">
        <f t="shared" si="11"/>
        <v>2606</v>
      </c>
      <c r="F49" s="226" t="s">
        <v>95</v>
      </c>
      <c r="G49" s="131">
        <f>IF(T47="","",T47)</f>
        <v>46070</v>
      </c>
      <c r="H49" s="131">
        <f t="shared" ref="H49:I49" si="27">IF(G49="","",G49+2)</f>
        <v>46072</v>
      </c>
      <c r="I49" s="131">
        <f t="shared" si="27"/>
        <v>46074</v>
      </c>
      <c r="J49" s="257">
        <f t="shared" si="13"/>
        <v>46074</v>
      </c>
      <c r="K49" s="131"/>
      <c r="L49" s="131">
        <f t="shared" si="24"/>
        <v>46075</v>
      </c>
      <c r="M49" s="131">
        <f t="shared" ref="M49:N49" si="28">IF(L49="","",L49+1)</f>
        <v>46076</v>
      </c>
      <c r="N49" s="131">
        <f t="shared" si="28"/>
        <v>46077</v>
      </c>
      <c r="O49" s="131">
        <f t="shared" si="15"/>
        <v>46077</v>
      </c>
      <c r="P49" s="131">
        <f t="shared" ref="P49:R49" si="29">IF(O49="","",O49+1)</f>
        <v>46078</v>
      </c>
      <c r="Q49" s="257">
        <f t="shared" si="17"/>
        <v>46078</v>
      </c>
      <c r="R49" s="131">
        <f t="shared" si="29"/>
        <v>46079</v>
      </c>
      <c r="S49" s="131"/>
      <c r="T49" s="131">
        <f t="shared" si="18"/>
        <v>46084</v>
      </c>
      <c r="U49" s="131">
        <f t="shared" si="19"/>
        <v>46085</v>
      </c>
      <c r="V49" s="131">
        <f t="shared" si="20"/>
        <v>46088</v>
      </c>
      <c r="W49" s="257">
        <f t="shared" si="21"/>
        <v>46088</v>
      </c>
    </row>
    <row r="50" spans="1:23" s="44" customFormat="1" ht="15" customHeight="1">
      <c r="A50" s="237">
        <f t="shared" si="22"/>
        <v>10</v>
      </c>
      <c r="B50" s="232" t="s">
        <v>155</v>
      </c>
      <c r="C50" s="233">
        <f>IF(C48="","",C48+1)</f>
        <v>2539</v>
      </c>
      <c r="D50" s="238" t="s">
        <v>79</v>
      </c>
      <c r="E50" s="235">
        <f t="shared" si="11"/>
        <v>2539</v>
      </c>
      <c r="F50" s="239" t="s">
        <v>95</v>
      </c>
      <c r="G50" s="257" t="s">
        <v>156</v>
      </c>
      <c r="H50" s="131">
        <v>46079</v>
      </c>
      <c r="I50" s="131">
        <f t="shared" ref="I50" si="30">IF(H50="","",H50+2)</f>
        <v>46081</v>
      </c>
      <c r="J50" s="257">
        <f t="shared" si="13"/>
        <v>46081</v>
      </c>
      <c r="K50" s="131"/>
      <c r="L50" s="131">
        <f t="shared" si="24"/>
        <v>46082</v>
      </c>
      <c r="M50" s="131">
        <f t="shared" ref="M50:N50" si="31">IF(L50="","",L50+1)</f>
        <v>46083</v>
      </c>
      <c r="N50" s="131">
        <f t="shared" si="31"/>
        <v>46084</v>
      </c>
      <c r="O50" s="131">
        <f t="shared" si="15"/>
        <v>46084</v>
      </c>
      <c r="P50" s="131">
        <f t="shared" ref="P50:R50" si="32">IF(O50="","",O50+1)</f>
        <v>46085</v>
      </c>
      <c r="Q50" s="257">
        <f t="shared" si="17"/>
        <v>46085</v>
      </c>
      <c r="R50" s="131">
        <f t="shared" si="32"/>
        <v>46086</v>
      </c>
      <c r="S50" s="131"/>
      <c r="T50" s="131">
        <f t="shared" si="18"/>
        <v>46091</v>
      </c>
      <c r="U50" s="131">
        <f t="shared" si="19"/>
        <v>46092</v>
      </c>
      <c r="V50" s="131">
        <f t="shared" si="20"/>
        <v>46095</v>
      </c>
      <c r="W50" s="257">
        <f t="shared" si="21"/>
        <v>46095</v>
      </c>
    </row>
    <row r="51" spans="1:23" s="44" customFormat="1" ht="15" customHeight="1">
      <c r="A51" s="218">
        <f t="shared" si="22"/>
        <v>11</v>
      </c>
      <c r="B51" s="217" t="s">
        <v>153</v>
      </c>
      <c r="C51" s="223">
        <f>IF(C49="","",C49+1)</f>
        <v>2607</v>
      </c>
      <c r="D51" s="224" t="s">
        <v>86</v>
      </c>
      <c r="E51" s="225">
        <f>IF(C51="","",C51)</f>
        <v>2607</v>
      </c>
      <c r="F51" s="226" t="s">
        <v>89</v>
      </c>
      <c r="G51" s="131">
        <f>IF(T49="","",T49)</f>
        <v>46084</v>
      </c>
      <c r="H51" s="131">
        <f t="shared" ref="H51:I51" si="33">IF(G51="","",G51+2)</f>
        <v>46086</v>
      </c>
      <c r="I51" s="131">
        <f t="shared" si="33"/>
        <v>46088</v>
      </c>
      <c r="J51" s="257">
        <f t="shared" si="13"/>
        <v>46088</v>
      </c>
      <c r="K51" s="131"/>
      <c r="L51" s="131">
        <f t="shared" si="24"/>
        <v>46089</v>
      </c>
      <c r="M51" s="131">
        <f t="shared" ref="M51:N51" si="34">IF(L51="","",L51+1)</f>
        <v>46090</v>
      </c>
      <c r="N51" s="131">
        <f t="shared" si="34"/>
        <v>46091</v>
      </c>
      <c r="O51" s="131">
        <f t="shared" si="15"/>
        <v>46091</v>
      </c>
      <c r="P51" s="131">
        <f t="shared" ref="P51:R51" si="35">IF(O51="","",O51+1)</f>
        <v>46092</v>
      </c>
      <c r="Q51" s="257">
        <f t="shared" si="17"/>
        <v>46092</v>
      </c>
      <c r="R51" s="131">
        <f t="shared" si="35"/>
        <v>46093</v>
      </c>
      <c r="S51" s="131"/>
      <c r="T51" s="131">
        <f t="shared" si="18"/>
        <v>46098</v>
      </c>
      <c r="U51" s="131">
        <f t="shared" si="19"/>
        <v>46099</v>
      </c>
      <c r="V51" s="131">
        <f t="shared" si="20"/>
        <v>46102</v>
      </c>
      <c r="W51" s="257">
        <f t="shared" si="21"/>
        <v>46102</v>
      </c>
    </row>
    <row r="52" spans="1:23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pans="1:23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pans="1:23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pans="1:23" s="15" customFormat="1" ht="15" customHeight="1">
      <c r="A55" s="58"/>
      <c r="B55" s="72"/>
      <c r="C55" s="68"/>
      <c r="D55" s="70"/>
      <c r="E55" s="69"/>
      <c r="F55" s="7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</row>
    <row r="56" spans="1:23" s="15" customFormat="1" ht="15" customHeight="1">
      <c r="A56" s="103"/>
      <c r="B56" s="98"/>
      <c r="C56" s="99"/>
      <c r="D56" s="104"/>
      <c r="E56" s="105"/>
      <c r="F56" s="102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</row>
    <row r="57" spans="1:23" ht="15" customHeight="1">
      <c r="A57" s="15" t="s">
        <v>66</v>
      </c>
    </row>
    <row r="58" spans="1:23" ht="15" customHeight="1">
      <c r="A58" s="37"/>
    </row>
    <row r="59" spans="1:23" ht="15" customHeight="1">
      <c r="A59" s="37"/>
    </row>
    <row r="60" spans="1:23" ht="15" customHeight="1">
      <c r="A60" s="12" t="s">
        <v>29</v>
      </c>
      <c r="B60" s="5" t="s">
        <v>30</v>
      </c>
      <c r="C60" s="5" t="s">
        <v>31</v>
      </c>
      <c r="D60" s="5"/>
      <c r="E60" s="5"/>
      <c r="F60" s="5"/>
    </row>
    <row r="61" spans="1:23" ht="15" customHeight="1">
      <c r="B61" s="1" t="s">
        <v>32</v>
      </c>
      <c r="C61" s="5" t="s">
        <v>76</v>
      </c>
      <c r="D61" s="5"/>
      <c r="E61" s="5"/>
      <c r="F61" s="5"/>
    </row>
    <row r="62" spans="1:23" ht="15" customHeight="1">
      <c r="B62" s="1" t="s">
        <v>33</v>
      </c>
      <c r="C62" s="44" t="s">
        <v>74</v>
      </c>
      <c r="D62" s="44"/>
      <c r="E62" s="44"/>
      <c r="F62" s="44"/>
    </row>
    <row r="63" spans="1:23" ht="15" customHeight="1">
      <c r="B63" s="1" t="s">
        <v>64</v>
      </c>
      <c r="C63" s="18"/>
      <c r="D63" s="18"/>
      <c r="E63" s="18"/>
      <c r="F63" s="18"/>
    </row>
    <row r="64" spans="1:23" ht="15" customHeight="1">
      <c r="B64" s="5" t="s">
        <v>34</v>
      </c>
      <c r="C64" s="19" t="s">
        <v>35</v>
      </c>
      <c r="D64" s="19"/>
      <c r="E64" s="19"/>
      <c r="F64" s="19"/>
    </row>
    <row r="65" spans="2:22" ht="15" customHeight="1">
      <c r="B65" s="5" t="s">
        <v>36</v>
      </c>
      <c r="C65" s="15" t="s">
        <v>77</v>
      </c>
      <c r="D65" s="15"/>
      <c r="E65" s="15"/>
      <c r="F65" s="15"/>
    </row>
    <row r="66" spans="2:22" ht="15" customHeight="1">
      <c r="B66" s="5" t="s">
        <v>37</v>
      </c>
      <c r="C66" s="5" t="s">
        <v>38</v>
      </c>
      <c r="D66" s="5"/>
      <c r="E66" s="5"/>
      <c r="F66" s="5"/>
    </row>
    <row r="67" spans="2:22" ht="15" customHeight="1">
      <c r="B67" s="9"/>
    </row>
    <row r="68" spans="2:22" ht="15" customHeight="1"/>
    <row r="69" spans="2:22" ht="15.75" customHeight="1">
      <c r="B69" s="275" t="s">
        <v>40</v>
      </c>
      <c r="C69" s="275"/>
      <c r="D69" s="275" t="s">
        <v>39</v>
      </c>
      <c r="E69" s="275"/>
      <c r="F69" s="275"/>
      <c r="G69" s="275"/>
      <c r="H69" s="279" t="s">
        <v>69</v>
      </c>
      <c r="I69" s="279"/>
      <c r="J69" s="123"/>
      <c r="K69" s="123"/>
      <c r="L69" s="279" t="s">
        <v>72</v>
      </c>
      <c r="M69" s="275"/>
      <c r="N69" s="275" t="s">
        <v>41</v>
      </c>
      <c r="O69" s="275"/>
      <c r="P69" s="275" t="s">
        <v>12</v>
      </c>
      <c r="Q69" s="275"/>
      <c r="T69" s="13"/>
    </row>
    <row r="70" spans="2:22" ht="15.75" customHeight="1">
      <c r="B70" s="274" t="s">
        <v>0</v>
      </c>
      <c r="C70" s="274"/>
      <c r="D70" s="274" t="s">
        <v>2</v>
      </c>
      <c r="E70" s="274"/>
      <c r="F70" s="274"/>
      <c r="G70" s="274"/>
      <c r="H70" s="277" t="s">
        <v>68</v>
      </c>
      <c r="I70" s="277"/>
      <c r="J70" s="122"/>
      <c r="K70" s="122"/>
      <c r="L70" s="277" t="s">
        <v>68</v>
      </c>
      <c r="M70" s="274"/>
      <c r="N70" s="276" t="s">
        <v>42</v>
      </c>
      <c r="O70" s="276"/>
      <c r="P70" s="274" t="s">
        <v>65</v>
      </c>
      <c r="Q70" s="274"/>
      <c r="T70" s="13"/>
    </row>
    <row r="71" spans="2:22" ht="15.75" customHeight="1">
      <c r="B71" s="273" t="s">
        <v>43</v>
      </c>
      <c r="C71" s="273"/>
      <c r="D71" s="305" t="s">
        <v>60</v>
      </c>
      <c r="E71" s="305"/>
      <c r="F71" s="305"/>
      <c r="G71" s="305"/>
      <c r="H71" s="273" t="s">
        <v>70</v>
      </c>
      <c r="I71" s="273"/>
      <c r="J71" s="121"/>
      <c r="K71" s="121"/>
      <c r="L71" s="273" t="s">
        <v>75</v>
      </c>
      <c r="M71" s="273"/>
      <c r="N71" s="273" t="s">
        <v>71</v>
      </c>
      <c r="O71" s="273"/>
      <c r="P71" s="273" t="s">
        <v>44</v>
      </c>
      <c r="Q71" s="273"/>
      <c r="T71" s="13"/>
    </row>
    <row r="73" spans="2:22" ht="15.75" customHeight="1">
      <c r="B73" s="278" t="s">
        <v>11</v>
      </c>
      <c r="C73" s="278"/>
      <c r="D73" s="275" t="s">
        <v>18</v>
      </c>
      <c r="E73" s="275"/>
      <c r="F73" s="275"/>
      <c r="G73" s="275"/>
      <c r="H73" s="275" t="s">
        <v>19</v>
      </c>
      <c r="I73" s="275"/>
      <c r="J73" s="123"/>
      <c r="K73" s="123"/>
      <c r="L73" s="275" t="s">
        <v>26</v>
      </c>
      <c r="M73" s="275"/>
      <c r="N73" s="275" t="s">
        <v>45</v>
      </c>
      <c r="O73" s="275"/>
      <c r="P73" s="278" t="s">
        <v>61</v>
      </c>
      <c r="Q73" s="278"/>
      <c r="R73" s="13"/>
      <c r="S73" s="13"/>
      <c r="T73" s="272"/>
      <c r="U73" s="272"/>
      <c r="V73" s="13"/>
    </row>
    <row r="74" spans="2:22" ht="15.75" customHeight="1">
      <c r="B74" s="280" t="s">
        <v>49</v>
      </c>
      <c r="C74" s="280"/>
      <c r="D74" s="274" t="s">
        <v>46</v>
      </c>
      <c r="E74" s="274"/>
      <c r="F74" s="274"/>
      <c r="G74" s="274"/>
      <c r="H74" s="274" t="s">
        <v>47</v>
      </c>
      <c r="I74" s="274"/>
      <c r="J74" s="122"/>
      <c r="K74" s="122"/>
      <c r="L74" s="274" t="s">
        <v>48</v>
      </c>
      <c r="M74" s="274"/>
      <c r="N74" s="274" t="s">
        <v>46</v>
      </c>
      <c r="O74" s="274"/>
      <c r="P74" s="272" t="s">
        <v>62</v>
      </c>
      <c r="Q74" s="272"/>
      <c r="R74" s="13"/>
      <c r="S74" s="13"/>
      <c r="T74" s="272"/>
      <c r="U74" s="272"/>
      <c r="V74" s="13"/>
    </row>
    <row r="75" spans="2:22" ht="15.75" customHeight="1">
      <c r="B75" s="273" t="s">
        <v>53</v>
      </c>
      <c r="C75" s="273"/>
      <c r="D75" s="273" t="s">
        <v>73</v>
      </c>
      <c r="E75" s="273"/>
      <c r="F75" s="273"/>
      <c r="G75" s="273"/>
      <c r="H75" s="273" t="s">
        <v>50</v>
      </c>
      <c r="I75" s="273"/>
      <c r="J75" s="121"/>
      <c r="K75" s="121"/>
      <c r="L75" s="273" t="s">
        <v>51</v>
      </c>
      <c r="M75" s="273"/>
      <c r="N75" s="273" t="s">
        <v>52</v>
      </c>
      <c r="O75" s="273"/>
      <c r="P75" s="273" t="s">
        <v>63</v>
      </c>
      <c r="Q75" s="273"/>
      <c r="R75" s="13"/>
      <c r="S75" s="13"/>
      <c r="T75" s="272"/>
      <c r="U75" s="272"/>
      <c r="V75" s="13"/>
    </row>
  </sheetData>
  <mergeCells count="57">
    <mergeCell ref="B70:C70"/>
    <mergeCell ref="D70:G70"/>
    <mergeCell ref="D71:G71"/>
    <mergeCell ref="G2:J3"/>
    <mergeCell ref="M2:O3"/>
    <mergeCell ref="G4:J4"/>
    <mergeCell ref="B69:C69"/>
    <mergeCell ref="D69:G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3:C73"/>
    <mergeCell ref="B75:C75"/>
    <mergeCell ref="P69:Q69"/>
    <mergeCell ref="N69:O69"/>
    <mergeCell ref="L69:M69"/>
    <mergeCell ref="H75:I75"/>
    <mergeCell ref="H74:I74"/>
    <mergeCell ref="H73:I73"/>
    <mergeCell ref="H71:I71"/>
    <mergeCell ref="H70:I70"/>
    <mergeCell ref="H69:I69"/>
    <mergeCell ref="D75:G75"/>
    <mergeCell ref="D74:G74"/>
    <mergeCell ref="D73:G73"/>
    <mergeCell ref="B74:C74"/>
    <mergeCell ref="B71:C71"/>
    <mergeCell ref="P70:Q70"/>
    <mergeCell ref="N71:O71"/>
    <mergeCell ref="L75:M75"/>
    <mergeCell ref="L74:M74"/>
    <mergeCell ref="L73:M73"/>
    <mergeCell ref="N70:O70"/>
    <mergeCell ref="L71:M71"/>
    <mergeCell ref="L70:M70"/>
    <mergeCell ref="P73:Q73"/>
    <mergeCell ref="P71:Q71"/>
    <mergeCell ref="T75:U75"/>
    <mergeCell ref="T74:U74"/>
    <mergeCell ref="T73:U73"/>
    <mergeCell ref="N75:O75"/>
    <mergeCell ref="N74:O74"/>
    <mergeCell ref="N73:O73"/>
    <mergeCell ref="P75:Q75"/>
    <mergeCell ref="P74:Q74"/>
  </mergeCells>
  <phoneticPr fontId="17"/>
  <printOptions horizontalCentered="1"/>
  <pageMargins left="0.39370078740157483" right="0.39370078740157483" top="0.39370078740157483" bottom="0.39370078740157483" header="0" footer="0"/>
  <pageSetup paperSize="8" scale="64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zoomScale="70" zoomScaleNormal="70" zoomScaleSheetLayoutView="26" workbookViewId="0">
      <selection activeCell="H32" sqref="A30:H32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13" t="str">
        <f>'1) 日本 - 中国'!G2</f>
        <v>上海民生輪船有限公司</v>
      </c>
      <c r="D2" s="313"/>
      <c r="E2" s="313"/>
      <c r="F2" s="313"/>
      <c r="G2" s="313"/>
      <c r="H2" s="313"/>
      <c r="I2" s="141"/>
      <c r="J2" s="315" t="str">
        <f>'1) 日本 - 中国'!M2</f>
        <v>2026年2月スケジュール</v>
      </c>
      <c r="K2" s="315"/>
      <c r="L2" s="315"/>
      <c r="M2" s="29"/>
      <c r="N2" s="82"/>
      <c r="O2" s="82"/>
      <c r="P2" s="82"/>
      <c r="Q2" s="82"/>
      <c r="R2" s="82"/>
    </row>
    <row r="3" spans="1:23" ht="15.75" customHeight="1">
      <c r="C3" s="313"/>
      <c r="D3" s="313"/>
      <c r="E3" s="313"/>
      <c r="F3" s="313"/>
      <c r="G3" s="313"/>
      <c r="H3" s="313"/>
      <c r="I3" s="141"/>
      <c r="J3" s="315"/>
      <c r="K3" s="315"/>
      <c r="L3" s="315"/>
      <c r="M3" s="27" t="s">
        <v>3</v>
      </c>
      <c r="N3" s="140">
        <f>'1) 日本 - 中国'!U3</f>
        <v>46059</v>
      </c>
      <c r="O3" s="74"/>
      <c r="P3" s="74"/>
      <c r="S3" s="27"/>
    </row>
    <row r="4" spans="1:23" ht="15.75" customHeight="1">
      <c r="C4" s="26"/>
      <c r="D4" s="314" t="str">
        <f>'1) 日本 - 中国'!G4</f>
        <v>SHANGHAI MINSHENG SHIPPING CO.,LTD.</v>
      </c>
      <c r="E4" s="314"/>
      <c r="F4" s="314"/>
      <c r="G4" s="314"/>
      <c r="H4" s="314"/>
      <c r="I4" s="314"/>
      <c r="J4" s="29" t="s">
        <v>144</v>
      </c>
      <c r="K4" s="75"/>
      <c r="L4" s="75"/>
      <c r="M4" s="139" t="s">
        <v>5</v>
      </c>
      <c r="N4" s="93" t="str">
        <f>'1) 日本 - 中国'!U4</f>
        <v>No.578 R-5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310" t="s">
        <v>6</v>
      </c>
      <c r="B8" s="311" t="s">
        <v>7</v>
      </c>
      <c r="C8" s="311" t="s">
        <v>8</v>
      </c>
      <c r="D8" s="316"/>
      <c r="E8" s="316"/>
      <c r="F8" s="317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10"/>
      <c r="B9" s="312"/>
      <c r="C9" s="312" t="s">
        <v>80</v>
      </c>
      <c r="D9" s="320"/>
      <c r="E9" s="318" t="s">
        <v>81</v>
      </c>
      <c r="F9" s="319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5</v>
      </c>
      <c r="B10" s="241" t="s">
        <v>140</v>
      </c>
      <c r="C10" s="242" t="s">
        <v>137</v>
      </c>
      <c r="D10" s="243">
        <v>697</v>
      </c>
      <c r="E10" s="244" t="s">
        <v>136</v>
      </c>
      <c r="F10" s="245">
        <f>IF(D10="","",D10)</f>
        <v>697</v>
      </c>
      <c r="G10" s="130">
        <v>46051</v>
      </c>
      <c r="H10" s="246"/>
      <c r="I10" s="130">
        <f>IF(G10="","",G10+2)</f>
        <v>46053</v>
      </c>
      <c r="J10" s="130">
        <f>IF(I10="","",I10+1)</f>
        <v>46054</v>
      </c>
      <c r="K10" s="130">
        <f>IF(J10="","",J10+1)</f>
        <v>46055</v>
      </c>
      <c r="L10" s="130"/>
      <c r="M10" s="130">
        <f>IF(K10="","",K10+3)</f>
        <v>46058</v>
      </c>
    </row>
    <row r="11" spans="1:23" s="31" customFormat="1" ht="15" customHeight="1">
      <c r="A11" s="6">
        <f>A10+1</f>
        <v>6</v>
      </c>
      <c r="B11" s="247" t="s">
        <v>139</v>
      </c>
      <c r="C11" s="242" t="s">
        <v>137</v>
      </c>
      <c r="D11" s="248">
        <f>IF(D10="","",D10+1)</f>
        <v>698</v>
      </c>
      <c r="E11" s="244" t="s">
        <v>136</v>
      </c>
      <c r="F11" s="249">
        <f t="shared" ref="F11:F15" si="0">IF(D11="","",D11)</f>
        <v>698</v>
      </c>
      <c r="G11" s="131">
        <f>IF(M10="","",M10)</f>
        <v>46058</v>
      </c>
      <c r="H11" s="131"/>
      <c r="I11" s="131">
        <f t="shared" ref="I11:I15" si="1">IF(G11="","",G11+2)</f>
        <v>46060</v>
      </c>
      <c r="J11" s="131">
        <f t="shared" ref="J11:K11" si="2">IF(I11="","",I11+1)</f>
        <v>46061</v>
      </c>
      <c r="K11" s="131">
        <f t="shared" si="2"/>
        <v>46062</v>
      </c>
      <c r="L11" s="131"/>
      <c r="M11" s="131">
        <f t="shared" ref="M11:M15" si="3">IF(K11="","",K11+3)</f>
        <v>46065</v>
      </c>
      <c r="R11" s="7" t="str">
        <f>IF(Z10="","",Z10)</f>
        <v/>
      </c>
    </row>
    <row r="12" spans="1:23" s="31" customFormat="1" ht="15" customHeight="1">
      <c r="A12" s="6">
        <f>A11+1</f>
        <v>7</v>
      </c>
      <c r="B12" s="247" t="s">
        <v>138</v>
      </c>
      <c r="C12" s="242" t="s">
        <v>137</v>
      </c>
      <c r="D12" s="248">
        <f t="shared" ref="D12:D15" si="4">IF(D11="","",D11+1)</f>
        <v>699</v>
      </c>
      <c r="E12" s="244" t="s">
        <v>136</v>
      </c>
      <c r="F12" s="249">
        <f t="shared" si="0"/>
        <v>699</v>
      </c>
      <c r="G12" s="131">
        <f>IF(M11="","",M11)</f>
        <v>46065</v>
      </c>
      <c r="H12" s="131"/>
      <c r="I12" s="131">
        <f t="shared" si="1"/>
        <v>46067</v>
      </c>
      <c r="J12" s="131">
        <f t="shared" ref="J12:K12" si="5">IF(I12="","",I12+1)</f>
        <v>46068</v>
      </c>
      <c r="K12" s="131">
        <f t="shared" si="5"/>
        <v>46069</v>
      </c>
      <c r="L12" s="131"/>
      <c r="M12" s="131">
        <f t="shared" si="3"/>
        <v>46072</v>
      </c>
    </row>
    <row r="13" spans="1:23" s="31" customFormat="1" ht="15" customHeight="1">
      <c r="A13" s="6">
        <f>A12+1</f>
        <v>8</v>
      </c>
      <c r="B13" s="247" t="s">
        <v>138</v>
      </c>
      <c r="C13" s="242" t="s">
        <v>137</v>
      </c>
      <c r="D13" s="248">
        <f t="shared" si="4"/>
        <v>700</v>
      </c>
      <c r="E13" s="244" t="s">
        <v>136</v>
      </c>
      <c r="F13" s="249">
        <f t="shared" si="0"/>
        <v>700</v>
      </c>
      <c r="G13" s="131">
        <f>IF(M12="","",M12)</f>
        <v>46072</v>
      </c>
      <c r="H13" s="131"/>
      <c r="I13" s="131">
        <f t="shared" si="1"/>
        <v>46074</v>
      </c>
      <c r="J13" s="131">
        <f t="shared" ref="J13:K13" si="6">IF(I13="","",I13+1)</f>
        <v>46075</v>
      </c>
      <c r="K13" s="131">
        <f t="shared" si="6"/>
        <v>46076</v>
      </c>
      <c r="L13" s="131"/>
      <c r="M13" s="131">
        <f t="shared" si="3"/>
        <v>46079</v>
      </c>
    </row>
    <row r="14" spans="1:23" s="133" customFormat="1" ht="15" customHeight="1">
      <c r="A14" s="6">
        <f>A13+1</f>
        <v>9</v>
      </c>
      <c r="B14" s="247" t="s">
        <v>138</v>
      </c>
      <c r="C14" s="242" t="s">
        <v>137</v>
      </c>
      <c r="D14" s="248">
        <f t="shared" si="4"/>
        <v>701</v>
      </c>
      <c r="E14" s="244" t="s">
        <v>136</v>
      </c>
      <c r="F14" s="249">
        <f t="shared" si="0"/>
        <v>701</v>
      </c>
      <c r="G14" s="131">
        <f>IF(M13="","",M13)</f>
        <v>46079</v>
      </c>
      <c r="H14" s="131"/>
      <c r="I14" s="131">
        <f t="shared" si="1"/>
        <v>46081</v>
      </c>
      <c r="J14" s="131">
        <f t="shared" ref="J14:K14" si="7">IF(I14="","",I14+1)</f>
        <v>46082</v>
      </c>
      <c r="K14" s="131">
        <f t="shared" si="7"/>
        <v>46083</v>
      </c>
      <c r="L14" s="131"/>
      <c r="M14" s="131">
        <f t="shared" si="3"/>
        <v>46086</v>
      </c>
    </row>
    <row r="15" spans="1:23" s="133" customFormat="1" ht="15" customHeight="1">
      <c r="A15" s="159">
        <f>A14+1</f>
        <v>10</v>
      </c>
      <c r="B15" s="250" t="s">
        <v>138</v>
      </c>
      <c r="C15" s="251" t="s">
        <v>137</v>
      </c>
      <c r="D15" s="252">
        <f t="shared" si="4"/>
        <v>702</v>
      </c>
      <c r="E15" s="253" t="s">
        <v>136</v>
      </c>
      <c r="F15" s="254">
        <f t="shared" si="0"/>
        <v>702</v>
      </c>
      <c r="G15" s="97">
        <f>IF(M14="","",M14)</f>
        <v>46086</v>
      </c>
      <c r="H15" s="97"/>
      <c r="I15" s="97">
        <f t="shared" si="1"/>
        <v>46088</v>
      </c>
      <c r="J15" s="97">
        <f t="shared" ref="J15:K15" si="8">IF(I15="","",I15+1)</f>
        <v>46089</v>
      </c>
      <c r="K15" s="97">
        <f t="shared" si="8"/>
        <v>46090</v>
      </c>
      <c r="L15" s="97"/>
      <c r="M15" s="97">
        <f t="shared" si="3"/>
        <v>46093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2" zoomScale="70" zoomScaleNormal="70" zoomScaleSheetLayoutView="70" workbookViewId="0">
      <selection activeCell="E28" sqref="E2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21" t="s">
        <v>96</v>
      </c>
      <c r="H1" s="321"/>
      <c r="I1" s="321"/>
      <c r="J1" s="321"/>
      <c r="K1" s="321"/>
      <c r="L1" s="321"/>
      <c r="M1" s="321"/>
      <c r="N1" s="30"/>
      <c r="O1" s="81"/>
      <c r="P1" s="81"/>
      <c r="Q1" s="82"/>
      <c r="R1" s="322" t="str">
        <f>'1) 日本 - 中国'!M2</f>
        <v>2026年2月スケジュール</v>
      </c>
      <c r="S1" s="322"/>
      <c r="T1" s="322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21"/>
      <c r="H2" s="321"/>
      <c r="I2" s="321"/>
      <c r="J2" s="321"/>
      <c r="K2" s="321"/>
      <c r="L2" s="321"/>
      <c r="M2" s="321"/>
      <c r="N2" s="28"/>
      <c r="O2" s="81"/>
      <c r="P2" s="81"/>
      <c r="Q2" s="82"/>
      <c r="R2" s="322"/>
      <c r="S2" s="322"/>
      <c r="T2" s="322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21"/>
      <c r="H3" s="321"/>
      <c r="I3" s="321"/>
      <c r="J3" s="321"/>
      <c r="K3" s="321"/>
      <c r="L3" s="321"/>
      <c r="M3" s="321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46059</v>
      </c>
    </row>
    <row r="4" spans="1:27" ht="15.75" customHeight="1">
      <c r="C4" s="85"/>
      <c r="D4" s="85"/>
      <c r="E4" s="85"/>
      <c r="F4" s="85"/>
      <c r="G4" s="323" t="s">
        <v>97</v>
      </c>
      <c r="H4" s="323"/>
      <c r="I4" s="323"/>
      <c r="J4" s="323"/>
      <c r="K4" s="323"/>
      <c r="L4" s="323"/>
      <c r="M4" s="323"/>
      <c r="N4" s="323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No.578 R-5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03" t="s">
        <v>6</v>
      </c>
      <c r="H8" s="282" t="s">
        <v>7</v>
      </c>
      <c r="I8" s="282" t="s">
        <v>8</v>
      </c>
      <c r="J8" s="288"/>
      <c r="K8" s="288"/>
      <c r="L8" s="289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303"/>
      <c r="H9" s="283"/>
      <c r="I9" s="283" t="s">
        <v>80</v>
      </c>
      <c r="J9" s="324"/>
      <c r="K9" s="290" t="s">
        <v>81</v>
      </c>
      <c r="L9" s="292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46039</v>
      </c>
      <c r="B10" s="130">
        <f t="shared" ref="B10" si="0">IF(C10="","",C10-1)</f>
        <v>46040</v>
      </c>
      <c r="C10" s="130">
        <f t="shared" ref="C10:C16" si="1">IF(E10="","",E10-3)</f>
        <v>46041</v>
      </c>
      <c r="D10" s="130"/>
      <c r="E10" s="130">
        <f t="shared" ref="E10:E16" si="2">IF(N10="","",N10-5)</f>
        <v>46044</v>
      </c>
      <c r="F10" s="130"/>
      <c r="G10" s="58">
        <f>IF('1) 日本 - 中国'!A10="","", '1) 日本 - 中国'!A10)</f>
        <v>5</v>
      </c>
      <c r="H10" s="168" t="str">
        <f>IF('1) 日本 - 中国'!B10="","", '1) 日本 - 中国'!B10)</f>
        <v>JI HANG</v>
      </c>
      <c r="I10" s="68">
        <f>IF('1) 日本 - 中国'!C10="","", '1) 日本 - 中国'!C10)</f>
        <v>595</v>
      </c>
      <c r="J10" s="94" t="s">
        <v>79</v>
      </c>
      <c r="K10" s="172">
        <f>IF('1) 日本 - 中国'!E10="","", '1) 日本 - 中国'!E10)</f>
        <v>595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46049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46051</v>
      </c>
      <c r="S10" s="153">
        <f>IF('1) 日本 - 中国'!M10="","", '1) 日本 - 中国'!M10)</f>
        <v>46052</v>
      </c>
      <c r="T10" s="153">
        <f>IF('1) 日本 - 中国'!N10="","", '1) 日本 - 中国'!N10)</f>
        <v>46052</v>
      </c>
      <c r="U10" s="151">
        <f>IF('1) 日本 - 中国'!O10="","", '1) 日本 - 中国'!O10)</f>
        <v>46053</v>
      </c>
      <c r="V10" s="153">
        <f>IF('1) 日本 - 中国'!P10="","", '1) 日本 - 中国'!P10)</f>
        <v>46053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46056</v>
      </c>
    </row>
    <row r="11" spans="1:27" s="31" customFormat="1" ht="15" customHeight="1">
      <c r="A11" s="153">
        <f>IF(B11="","",B11-1)</f>
        <v>46046</v>
      </c>
      <c r="B11" s="153">
        <f t="shared" ref="B11" si="3">IF(C11="","",C11-1)</f>
        <v>46047</v>
      </c>
      <c r="C11" s="153">
        <f t="shared" si="1"/>
        <v>46048</v>
      </c>
      <c r="D11" s="153"/>
      <c r="E11" s="153">
        <f t="shared" si="2"/>
        <v>46051</v>
      </c>
      <c r="F11" s="153"/>
      <c r="G11" s="154">
        <f>IF('1) 日本 - 中国'!A11="","", '1) 日本 - 中国'!A11)</f>
        <v>6</v>
      </c>
      <c r="H11" s="155" t="str">
        <f>IF('1) 日本 - 中国'!B11="","", '1) 日本 - 中国'!B11)</f>
        <v>JI HANG</v>
      </c>
      <c r="I11" s="147">
        <f>IF('1) 日本 - 中国'!C11="","", '1) 日本 - 中国'!C11)</f>
        <v>596</v>
      </c>
      <c r="J11" s="173" t="s">
        <v>79</v>
      </c>
      <c r="K11" s="172">
        <f>IF('1) 日本 - 中国'!E11="","", '1) 日本 - 中国'!E11)</f>
        <v>596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46056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46058</v>
      </c>
      <c r="S11" s="153">
        <f>IF('1) 日本 - 中国'!M11="","", '1) 日本 - 中国'!M11)</f>
        <v>46059</v>
      </c>
      <c r="T11" s="153">
        <f>IF('1) 日本 - 中国'!N11="","", '1) 日本 - 中国'!N11)</f>
        <v>46059</v>
      </c>
      <c r="U11" s="153" t="str">
        <f>IF('1) 日本 - 中国'!O11="","", '1) 日本 - 中国'!O11)</f>
        <v>SKIP</v>
      </c>
      <c r="V11" s="153">
        <f>IF('1) 日本 - 中国'!P11="","", '1) 日本 - 中国'!P11)</f>
        <v>46060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46063</v>
      </c>
    </row>
    <row r="12" spans="1:27" s="31" customFormat="1" ht="15" customHeight="1">
      <c r="A12" s="153">
        <f t="shared" ref="A12:B12" si="4">IF(B12="","",B12-1)</f>
        <v>46053</v>
      </c>
      <c r="B12" s="153">
        <f t="shared" si="4"/>
        <v>46054</v>
      </c>
      <c r="C12" s="153">
        <f t="shared" si="1"/>
        <v>46055</v>
      </c>
      <c r="D12" s="153"/>
      <c r="E12" s="153">
        <f t="shared" si="2"/>
        <v>46058</v>
      </c>
      <c r="F12" s="153"/>
      <c r="G12" s="154">
        <f>IF('1) 日本 - 中国'!A12="","", '1) 日本 - 中国'!A12)</f>
        <v>7</v>
      </c>
      <c r="H12" s="155" t="str">
        <f>IF('1) 日本 - 中国'!B12="","", '1) 日本 - 中国'!B12)</f>
        <v>JI HANG</v>
      </c>
      <c r="I12" s="147">
        <f>IF('1) 日本 - 中国'!C12="","", '1) 日本 - 中国'!C12)</f>
        <v>597</v>
      </c>
      <c r="J12" s="173" t="s">
        <v>79</v>
      </c>
      <c r="K12" s="172">
        <f>IF('1) 日本 - 中国'!E12="","", '1) 日本 - 中国'!E12)</f>
        <v>597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46063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46065</v>
      </c>
      <c r="S12" s="153">
        <f>IF('1) 日本 - 中国'!M12="","", '1) 日本 - 中国'!M12)</f>
        <v>46066</v>
      </c>
      <c r="T12" s="153">
        <f>IF('1) 日本 - 中国'!N12="","", '1) 日本 - 中国'!N12)</f>
        <v>46066</v>
      </c>
      <c r="U12" s="153">
        <f>IF('1) 日本 - 中国'!O12="","", '1) 日本 - 中国'!O12)</f>
        <v>46067</v>
      </c>
      <c r="V12" s="153">
        <f>IF('1) 日本 - 中国'!P12="","", '1) 日本 - 中国'!P12)</f>
        <v>46067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46070</v>
      </c>
    </row>
    <row r="13" spans="1:27" s="31" customFormat="1" ht="15" customHeight="1">
      <c r="A13" s="153">
        <f t="shared" ref="A13:B13" si="5">IF(B13="","",B13-1)</f>
        <v>46060</v>
      </c>
      <c r="B13" s="153">
        <f t="shared" si="5"/>
        <v>46061</v>
      </c>
      <c r="C13" s="153">
        <f t="shared" si="1"/>
        <v>46062</v>
      </c>
      <c r="D13" s="153"/>
      <c r="E13" s="153">
        <f t="shared" si="2"/>
        <v>46065</v>
      </c>
      <c r="F13" s="153"/>
      <c r="G13" s="6">
        <f>IF('1) 日本 - 中国'!A13="","", '1) 日本 - 中国'!A13)</f>
        <v>8</v>
      </c>
      <c r="H13" s="155" t="str">
        <f>IF('1) 日本 - 中国'!B13="","", '1) 日本 - 中国'!B13)</f>
        <v>JI HANG</v>
      </c>
      <c r="I13" s="147">
        <f>IF('1) 日本 - 中国'!C13="","", '1) 日本 - 中国'!C13)</f>
        <v>598</v>
      </c>
      <c r="J13" s="173" t="s">
        <v>79</v>
      </c>
      <c r="K13" s="172">
        <f>IF('1) 日本 - 中国'!E13="","", '1) 日本 - 中国'!E13)</f>
        <v>598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46070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46072</v>
      </c>
      <c r="S13" s="153">
        <f>IF('1) 日本 - 中国'!M13="","", '1) 日本 - 中国'!M13)</f>
        <v>46073</v>
      </c>
      <c r="T13" s="153">
        <f>IF('1) 日本 - 中国'!N13="","", '1) 日本 - 中国'!N13)</f>
        <v>46073</v>
      </c>
      <c r="U13" s="153">
        <f>IF('1) 日本 - 中国'!O13="","", '1) 日本 - 中国'!O13)</f>
        <v>46074</v>
      </c>
      <c r="V13" s="153">
        <f>IF('1) 日本 - 中国'!P13="","", '1) 日本 - 中国'!P13)</f>
        <v>46074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46077</v>
      </c>
    </row>
    <row r="14" spans="1:27" s="96" customFormat="1" ht="15" customHeight="1">
      <c r="A14" s="153">
        <f t="shared" ref="A14:B14" si="6">IF(B14="","",B14-1)</f>
        <v>46067</v>
      </c>
      <c r="B14" s="153">
        <f t="shared" si="6"/>
        <v>46068</v>
      </c>
      <c r="C14" s="153">
        <f t="shared" si="1"/>
        <v>46069</v>
      </c>
      <c r="D14" s="153"/>
      <c r="E14" s="153">
        <f t="shared" si="2"/>
        <v>46072</v>
      </c>
      <c r="F14" s="153"/>
      <c r="G14" s="6">
        <f>IF('1) 日本 - 中国'!A14="","", '1) 日本 - 中国'!A14)</f>
        <v>9</v>
      </c>
      <c r="H14" s="155" t="str">
        <f>IF('1) 日本 - 中国'!B14="","", '1) 日本 - 中国'!B14)</f>
        <v>JI HANG</v>
      </c>
      <c r="I14" s="147">
        <f>IF('1) 日本 - 中国'!C14="","", '1) 日本 - 中国'!C14)</f>
        <v>599</v>
      </c>
      <c r="J14" s="173" t="s">
        <v>79</v>
      </c>
      <c r="K14" s="172">
        <f>IF('1) 日本 - 中国'!E14="","", '1) 日本 - 中国'!E14)</f>
        <v>599</v>
      </c>
      <c r="L14" s="157" t="s">
        <v>87</v>
      </c>
      <c r="M14" s="153" t="str">
        <f>IF('1) 日本 - 中国'!G14="","", '1) 日本 - 中国'!G14)</f>
        <v/>
      </c>
      <c r="N14" s="153">
        <f>IF('1) 日本 - 中国'!H14="","", '1) 日本 - 中国'!H14)</f>
        <v>46077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46079</v>
      </c>
      <c r="S14" s="153">
        <f>IF('1) 日本 - 中国'!M14="","", '1) 日本 - 中国'!M14)</f>
        <v>46080</v>
      </c>
      <c r="T14" s="153">
        <f>IF('1) 日本 - 中国'!N14="","", '1) 日本 - 中国'!N14)</f>
        <v>46080</v>
      </c>
      <c r="U14" s="153">
        <f>IF('1) 日本 - 中国'!O14="","", '1) 日本 - 中国'!O14)</f>
        <v>46081</v>
      </c>
      <c r="V14" s="153">
        <f>IF('1) 日本 - 中国'!P14="","", '1) 日本 - 中国'!P14)</f>
        <v>46081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46084</v>
      </c>
    </row>
    <row r="15" spans="1:27" s="31" customFormat="1" ht="15" customHeight="1">
      <c r="A15" s="153">
        <f t="shared" ref="A15:B15" si="7">IF(B15="","",B15-1)</f>
        <v>46074</v>
      </c>
      <c r="B15" s="153">
        <f t="shared" si="7"/>
        <v>46075</v>
      </c>
      <c r="C15" s="153">
        <f t="shared" si="1"/>
        <v>46076</v>
      </c>
      <c r="D15" s="153"/>
      <c r="E15" s="153">
        <f t="shared" si="2"/>
        <v>46079</v>
      </c>
      <c r="F15" s="153"/>
      <c r="G15" s="6">
        <f>IF('1) 日本 - 中国'!A15="","", '1) 日本 - 中国'!A15)</f>
        <v>10</v>
      </c>
      <c r="H15" s="155" t="str">
        <f>IF('1) 日本 - 中国'!B15="","", '1) 日本 - 中国'!B15)</f>
        <v>JI HANG</v>
      </c>
      <c r="I15" s="147">
        <f>IF('1) 日本 - 中国'!C15="","", '1) 日本 - 中国'!C15)</f>
        <v>600</v>
      </c>
      <c r="J15" s="173" t="s">
        <v>79</v>
      </c>
      <c r="K15" s="172">
        <f>IF('1) 日本 - 中国'!E15="","", '1) 日本 - 中国'!E15)</f>
        <v>600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46084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46086</v>
      </c>
      <c r="S15" s="153">
        <f>IF('1) 日本 - 中国'!M15="","", '1) 日本 - 中国'!M15)</f>
        <v>46087</v>
      </c>
      <c r="T15" s="153">
        <f>IF('1) 日本 - 中国'!N15="","", '1) 日本 - 中国'!N15)</f>
        <v>46087</v>
      </c>
      <c r="U15" s="153">
        <f>IF('1) 日本 - 中国'!O15="","", '1) 日本 - 中国'!O15)</f>
        <v>46088</v>
      </c>
      <c r="V15" s="153">
        <f>IF('1) 日本 - 中国'!P15="","", '1) 日本 - 中国'!P15)</f>
        <v>46088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46091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04" t="s">
        <v>6</v>
      </c>
      <c r="H25" s="284" t="s">
        <v>7</v>
      </c>
      <c r="I25" s="284" t="s">
        <v>8</v>
      </c>
      <c r="J25" s="293"/>
      <c r="K25" s="293"/>
      <c r="L25" s="294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04"/>
      <c r="H26" s="285"/>
      <c r="I26" s="285" t="s">
        <v>80</v>
      </c>
      <c r="J26" s="325"/>
      <c r="K26" s="297" t="s">
        <v>81</v>
      </c>
      <c r="L26" s="296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46038</v>
      </c>
      <c r="B27" s="130">
        <f t="shared" si="13"/>
        <v>46039</v>
      </c>
      <c r="C27" s="130">
        <f t="shared" ref="C27" si="14">IF(E27="","",E27-3)</f>
        <v>46040</v>
      </c>
      <c r="D27" s="169"/>
      <c r="E27" s="130">
        <f>IF(N27="","",N27-2)</f>
        <v>46043</v>
      </c>
      <c r="F27" s="169"/>
      <c r="G27" s="167">
        <f>IF('1) 日本 - 中国'!A27="","", '1) 日本 - 中国'!A27)</f>
        <v>5</v>
      </c>
      <c r="H27" s="168" t="str">
        <f>'1) 日本 - 中国'!B44</f>
        <v>CA NAGOYA</v>
      </c>
      <c r="I27" s="68">
        <f>'1) 日本 - 中国'!C44</f>
        <v>2604</v>
      </c>
      <c r="J27" s="94" t="s">
        <v>78</v>
      </c>
      <c r="K27" s="95">
        <f>'1) 日本 - 中国'!E44</f>
        <v>2604</v>
      </c>
      <c r="L27" s="71" t="s">
        <v>87</v>
      </c>
      <c r="M27" s="169" t="str">
        <f>IF('1) 日本 - 中国'!G27="", "", '1) 日本 - 中国'!G27)</f>
        <v/>
      </c>
      <c r="N27" s="130">
        <f>'1) 日本 - 中国'!J44</f>
        <v>46045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'1) 日本 - 中国'!M44</f>
        <v>46052</v>
      </c>
      <c r="S27" s="170">
        <f>'1) 日本 - 中国'!N44</f>
        <v>46052</v>
      </c>
      <c r="T27" s="130">
        <f>'1) 日本 - 中国'!O44</f>
        <v>46052</v>
      </c>
      <c r="U27" s="170">
        <f>'1) 日本 - 中国'!P44</f>
        <v>46053</v>
      </c>
      <c r="V27" s="130">
        <f>'1) 日本 - 中国'!Q44</f>
        <v>46053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'1) 日本 - 中国'!W44</f>
        <v>46060</v>
      </c>
    </row>
    <row r="28" spans="1:27" s="31" customFormat="1" ht="15" customHeight="1">
      <c r="A28" s="131" t="e">
        <f t="shared" si="13"/>
        <v>#VALUE!</v>
      </c>
      <c r="B28" s="131" t="e">
        <f t="shared" si="13"/>
        <v>#VALUE!</v>
      </c>
      <c r="C28" s="131" t="e">
        <f t="shared" ref="C28:C33" si="15">IF(E28="","",E28-3)</f>
        <v>#VALUE!</v>
      </c>
      <c r="D28" s="55"/>
      <c r="E28" s="131" t="e">
        <f t="shared" ref="E28:E33" si="16">IF(N28="","",N28-2)</f>
        <v>#VALUE!</v>
      </c>
      <c r="F28" s="55"/>
      <c r="G28" s="54">
        <f>IF('1) 日本 - 中国'!A28="","", '1) 日本 - 中国'!A28)</f>
        <v>6</v>
      </c>
      <c r="H28" s="72" t="str">
        <f>'1) 日本 - 中国'!B45</f>
        <v>REFLECTION</v>
      </c>
      <c r="I28" s="68">
        <f>'1) 日本 - 中国'!C45</f>
        <v>2537</v>
      </c>
      <c r="J28" s="94" t="s">
        <v>78</v>
      </c>
      <c r="K28" s="95">
        <f>'1) 日本 - 中国'!E45</f>
        <v>2537</v>
      </c>
      <c r="L28" s="71" t="s">
        <v>87</v>
      </c>
      <c r="M28" s="131" t="str">
        <f>IF('1) 日本 - 中国'!G28="", "", '1) 日本 - 中国'!G28)</f>
        <v/>
      </c>
      <c r="N28" s="131" t="str">
        <f>'1) 日本 - 中国'!J45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'1) 日本 - 中国'!M45</f>
        <v>SKIP</v>
      </c>
      <c r="S28" s="56" t="str">
        <f>'1) 日本 - 中国'!N45</f>
        <v>SKIP</v>
      </c>
      <c r="T28" s="131" t="str">
        <f>'1) 日本 - 中国'!O45</f>
        <v>SKIP</v>
      </c>
      <c r="U28" s="57" t="str">
        <f>'1) 日本 - 中国'!P45</f>
        <v>SKIP</v>
      </c>
      <c r="V28" s="131" t="str">
        <f>'1) 日本 - 中国'!Q45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'1) 日本 - 中国'!W45</f>
        <v>SKIP</v>
      </c>
    </row>
    <row r="29" spans="1:27" s="31" customFormat="1" ht="15" customHeight="1">
      <c r="A29" s="131">
        <f t="shared" ref="A29:B29" si="17">IF(B29="","",B29-1)</f>
        <v>46053</v>
      </c>
      <c r="B29" s="131">
        <f t="shared" si="17"/>
        <v>46054</v>
      </c>
      <c r="C29" s="131">
        <f t="shared" si="15"/>
        <v>46055</v>
      </c>
      <c r="D29" s="55"/>
      <c r="E29" s="131">
        <f t="shared" si="16"/>
        <v>46058</v>
      </c>
      <c r="F29" s="55"/>
      <c r="G29" s="54">
        <f>IF('1) 日本 - 中国'!A29="","", '1) 日本 - 中国'!A29)</f>
        <v>7</v>
      </c>
      <c r="H29" s="72" t="str">
        <f>'1) 日本 - 中国'!B47</f>
        <v>CA NAGOYA</v>
      </c>
      <c r="I29" s="68">
        <f>'1) 日本 - 中国'!C47</f>
        <v>2605</v>
      </c>
      <c r="J29" s="94" t="s">
        <v>78</v>
      </c>
      <c r="K29" s="95">
        <f>'1) 日本 - 中国'!E47</f>
        <v>2605</v>
      </c>
      <c r="L29" s="71" t="s">
        <v>87</v>
      </c>
      <c r="M29" s="55" t="str">
        <f>IF('1) 日本 - 中国'!G29="", "", '1) 日本 - 中国'!G29)</f>
        <v/>
      </c>
      <c r="N29" s="131">
        <f>'1) 日本 - 中国'!J47</f>
        <v>46060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'1) 日本 - 中国'!M47</f>
        <v>46062</v>
      </c>
      <c r="S29" s="56">
        <f>'1) 日本 - 中国'!N47</f>
        <v>46063</v>
      </c>
      <c r="T29" s="131">
        <f>'1) 日本 - 中国'!O47</f>
        <v>46063</v>
      </c>
      <c r="U29" s="56">
        <f>'1) 日本 - 中国'!P47</f>
        <v>46064</v>
      </c>
      <c r="V29" s="131">
        <f>'1) 日本 - 中国'!Q47</f>
        <v>46064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'1) 日本 - 中国'!W47</f>
        <v>46074</v>
      </c>
    </row>
    <row r="30" spans="1:27" s="31" customFormat="1" ht="15" customHeight="1">
      <c r="A30" s="131" t="e">
        <f t="shared" ref="A30:B30" si="18">IF(B30="","",B30-1)</f>
        <v>#VALUE!</v>
      </c>
      <c r="B30" s="131" t="e">
        <f t="shared" si="18"/>
        <v>#VALUE!</v>
      </c>
      <c r="C30" s="131" t="e">
        <f t="shared" si="15"/>
        <v>#VALUE!</v>
      </c>
      <c r="D30" s="131"/>
      <c r="E30" s="131" t="e">
        <f t="shared" si="16"/>
        <v>#VALUE!</v>
      </c>
      <c r="F30" s="131"/>
      <c r="G30" s="54">
        <f>IF('1) 日本 - 中国'!A30="","", '1) 日本 - 中国'!A30)</f>
        <v>8</v>
      </c>
      <c r="H30" s="72" t="str">
        <f>'1) 日本 - 中国'!B48</f>
        <v>REFLECTION</v>
      </c>
      <c r="I30" s="68">
        <f>'1) 日本 - 中国'!C48</f>
        <v>2538</v>
      </c>
      <c r="J30" s="94" t="s">
        <v>78</v>
      </c>
      <c r="K30" s="95">
        <f>'1) 日本 - 中国'!E48</f>
        <v>2538</v>
      </c>
      <c r="L30" s="71" t="s">
        <v>87</v>
      </c>
      <c r="M30" s="131" t="str">
        <f>IF('1) 日本 - 中国'!G30="", "", '1) 日本 - 中国'!G30)</f>
        <v/>
      </c>
      <c r="N30" s="131" t="str">
        <f>'1) 日本 - 中国'!J48</f>
        <v>SKIP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'1) 日本 - 中国'!M48</f>
        <v>46069</v>
      </c>
      <c r="S30" s="56">
        <f>'1) 日本 - 中国'!N48</f>
        <v>46070</v>
      </c>
      <c r="T30" s="131">
        <f>'1) 日本 - 中国'!O48</f>
        <v>46070</v>
      </c>
      <c r="U30" s="56">
        <f>'1) 日本 - 中国'!P48</f>
        <v>46071</v>
      </c>
      <c r="V30" s="131" t="str">
        <f>'1) 日本 - 中国'!Q48</f>
        <v>SKIP</v>
      </c>
      <c r="W30" s="131">
        <f>IF('1) 日本 - 中国'!Q30="", "", '1) 日本 - 中国'!Q30)</f>
        <v>46071</v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 t="str">
        <f>'1) 日本 - 中国'!W48</f>
        <v>SKIP</v>
      </c>
    </row>
    <row r="31" spans="1:27" s="31" customFormat="1" ht="15" customHeight="1">
      <c r="A31" s="55">
        <f t="shared" ref="A31:B31" si="19">IF(B31="","",B31-1)</f>
        <v>46067</v>
      </c>
      <c r="B31" s="55">
        <f t="shared" si="19"/>
        <v>46068</v>
      </c>
      <c r="C31" s="55">
        <f t="shared" si="15"/>
        <v>46069</v>
      </c>
      <c r="D31" s="55"/>
      <c r="E31" s="55">
        <f t="shared" si="16"/>
        <v>46072</v>
      </c>
      <c r="F31" s="55"/>
      <c r="G31" s="58">
        <f>IF('1) 日本 - 中国'!A31="","", '1) 日本 - 中国'!A31)</f>
        <v>9</v>
      </c>
      <c r="H31" s="72" t="str">
        <f>'1) 日本 - 中国'!B49</f>
        <v>CA NAGOYA</v>
      </c>
      <c r="I31" s="68">
        <f>'1) 日本 - 中国'!C49</f>
        <v>2606</v>
      </c>
      <c r="J31" s="94" t="s">
        <v>78</v>
      </c>
      <c r="K31" s="95">
        <f>'1) 日本 - 中国'!E49</f>
        <v>2606</v>
      </c>
      <c r="L31" s="71" t="s">
        <v>87</v>
      </c>
      <c r="M31" s="55" t="str">
        <f>IF('1) 日本 - 中国'!G31="", "", '1) 日本 - 中国'!G31)</f>
        <v/>
      </c>
      <c r="N31" s="131">
        <f>'1) 日本 - 中国'!J49</f>
        <v>46074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'1) 日本 - 中国'!M49</f>
        <v>46076</v>
      </c>
      <c r="S31" s="56">
        <f>'1) 日本 - 中国'!N49</f>
        <v>46077</v>
      </c>
      <c r="T31" s="131">
        <f>'1) 日本 - 中国'!O49</f>
        <v>46077</v>
      </c>
      <c r="U31" s="56">
        <f>'1) 日本 - 中国'!P49</f>
        <v>46078</v>
      </c>
      <c r="V31" s="131">
        <f>'1) 日本 - 中国'!Q49</f>
        <v>46078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'1) 日本 - 中国'!W49</f>
        <v>46088</v>
      </c>
    </row>
    <row r="32" spans="1:27" s="31" customFormat="1" ht="15" customHeight="1">
      <c r="A32" s="55">
        <f t="shared" ref="A32:B32" si="20">IF(B32="","",B32-1)</f>
        <v>46074</v>
      </c>
      <c r="B32" s="55">
        <f t="shared" si="20"/>
        <v>46075</v>
      </c>
      <c r="C32" s="55">
        <f t="shared" si="15"/>
        <v>46076</v>
      </c>
      <c r="D32" s="55"/>
      <c r="E32" s="55">
        <f t="shared" si="16"/>
        <v>46079</v>
      </c>
      <c r="F32" s="55"/>
      <c r="G32" s="58">
        <f>IF('1) 日本 - 中国'!A32="","", '1) 日本 - 中国'!A32)</f>
        <v>10</v>
      </c>
      <c r="H32" s="72" t="str">
        <f>'1) 日本 - 中国'!B50</f>
        <v>REFLECTION</v>
      </c>
      <c r="I32" s="68">
        <f>'1) 日本 - 中国'!C50</f>
        <v>2539</v>
      </c>
      <c r="J32" s="94" t="s">
        <v>78</v>
      </c>
      <c r="K32" s="95">
        <f>'1) 日本 - 中国'!E50</f>
        <v>2539</v>
      </c>
      <c r="L32" s="71" t="s">
        <v>87</v>
      </c>
      <c r="M32" s="55" t="str">
        <f>IF('1) 日本 - 中国'!G32="", "", '1) 日本 - 中国'!G32)</f>
        <v/>
      </c>
      <c r="N32" s="131">
        <f>'1) 日本 - 中国'!J50</f>
        <v>46081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'1) 日本 - 中国'!M50</f>
        <v>46083</v>
      </c>
      <c r="S32" s="56">
        <f>'1) 日本 - 中国'!N50</f>
        <v>46084</v>
      </c>
      <c r="T32" s="131">
        <f>'1) 日本 - 中国'!O50</f>
        <v>46084</v>
      </c>
      <c r="U32" s="56">
        <f>'1) 日本 - 中国'!P50</f>
        <v>46085</v>
      </c>
      <c r="V32" s="131">
        <f>'1) 日本 - 中国'!Q50</f>
        <v>46085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'1) 日本 - 中国'!W50</f>
        <v>46095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11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13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14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15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16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Y39" sqref="Y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13" t="s">
        <v>121</v>
      </c>
      <c r="M2" s="313"/>
      <c r="N2" s="313"/>
      <c r="O2" s="313"/>
      <c r="P2" s="313"/>
      <c r="Q2" s="82"/>
      <c r="R2" s="82"/>
      <c r="S2" s="82"/>
      <c r="U2" s="326" t="str">
        <f>'1) 日本 - 中国'!M2</f>
        <v>2026年2月スケジュール</v>
      </c>
      <c r="V2" s="326"/>
      <c r="W2" s="326"/>
      <c r="X2" s="326"/>
      <c r="Y2" s="326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13"/>
      <c r="M3" s="313"/>
      <c r="N3" s="313"/>
      <c r="O3" s="313"/>
      <c r="P3" s="313"/>
      <c r="T3" s="27"/>
      <c r="U3" s="326"/>
      <c r="V3" s="326"/>
      <c r="W3" s="326"/>
      <c r="X3" s="326"/>
      <c r="Y3" s="326"/>
      <c r="Z3" s="27" t="str">
        <f>'1) 日本 - 中国'!T3</f>
        <v>Update：</v>
      </c>
      <c r="AA3" s="124">
        <f>'1) 日本 - 中国'!U3</f>
        <v>46059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23" t="s">
        <v>122</v>
      </c>
      <c r="M4" s="323"/>
      <c r="N4" s="323"/>
      <c r="O4" s="323"/>
      <c r="P4" s="323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No.578 R-5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303" t="s">
        <v>6</v>
      </c>
      <c r="B8" s="282" t="s">
        <v>7</v>
      </c>
      <c r="C8" s="282" t="s">
        <v>8</v>
      </c>
      <c r="D8" s="288"/>
      <c r="E8" s="288"/>
      <c r="F8" s="289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03"/>
      <c r="B9" s="283"/>
      <c r="C9" s="283" t="s">
        <v>80</v>
      </c>
      <c r="D9" s="324"/>
      <c r="E9" s="290" t="s">
        <v>81</v>
      </c>
      <c r="F9" s="292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5</v>
      </c>
      <c r="B10" s="168" t="str">
        <f>IF('1) 日本 - 中国'!B10="", "", '1) 日本 - 中国'!B10)</f>
        <v>JI HANG</v>
      </c>
      <c r="C10" s="68">
        <f>IF('1) 日本 - 中国'!C10="", "", '1) 日本 - 中国'!C10)</f>
        <v>595</v>
      </c>
      <c r="D10" s="94" t="s">
        <v>79</v>
      </c>
      <c r="E10" s="172">
        <f>IF('1) 日本 - 中国'!E10="", "", '1) 日本 - 中国'!E10)</f>
        <v>595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46049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46051</v>
      </c>
      <c r="M10" s="153">
        <f>IF('1) 日本 - 中国'!M10="", "", '1) 日本 - 中国'!M10)</f>
        <v>46052</v>
      </c>
      <c r="N10" s="153">
        <f>IF('1) 日本 - 中国'!N10="", "", '1) 日本 - 中国'!N10)</f>
        <v>46052</v>
      </c>
      <c r="O10" s="151">
        <f>IF('1) 日本 - 中国'!O10="", "", '1) 日本 - 中国'!O10)</f>
        <v>46053</v>
      </c>
      <c r="P10" s="153">
        <f>IF('1) 日本 - 中国'!P10="", "", '1) 日本 - 中国'!P10)</f>
        <v>46053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46056</v>
      </c>
      <c r="V10" s="151"/>
      <c r="W10" s="151">
        <f>IF(U10="","",U10+2)</f>
        <v>46058</v>
      </c>
      <c r="X10" s="151"/>
      <c r="Y10" s="151">
        <f>IF(W10="","",W10+2)</f>
        <v>46060</v>
      </c>
      <c r="Z10" s="151">
        <f>IF(Y10="","",Y10+1)</f>
        <v>46061</v>
      </c>
      <c r="AA10" s="151">
        <f>IF(Z10="","",Z10+1)</f>
        <v>46062</v>
      </c>
    </row>
    <row r="11" spans="1:27" s="31" customFormat="1" ht="15" customHeight="1">
      <c r="A11" s="154">
        <f>IF('1) 日本 - 中国'!A11="", "", '1) 日本 - 中国'!A11)</f>
        <v>6</v>
      </c>
      <c r="B11" s="155" t="str">
        <f>IF('1) 日本 - 中国'!B11="", "", '1) 日本 - 中国'!B11)</f>
        <v>JI HANG</v>
      </c>
      <c r="C11" s="147">
        <f>IF('1) 日本 - 中国'!C11="", "", '1) 日本 - 中国'!C11)</f>
        <v>596</v>
      </c>
      <c r="D11" s="173" t="s">
        <v>79</v>
      </c>
      <c r="E11" s="172">
        <f>IF('1) 日本 - 中国'!E11="", "", '1) 日本 - 中国'!E11)</f>
        <v>596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46056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46058</v>
      </c>
      <c r="M11" s="153">
        <f>IF('1) 日本 - 中国'!M11="", "", '1) 日本 - 中国'!M11)</f>
        <v>46059</v>
      </c>
      <c r="N11" s="153">
        <f>IF('1) 日本 - 中国'!N11="", "", '1) 日本 - 中国'!N11)</f>
        <v>46059</v>
      </c>
      <c r="O11" s="153" t="str">
        <f>IF('1) 日本 - 中国'!O11="", "", '1) 日本 - 中国'!O11)</f>
        <v>SKIP</v>
      </c>
      <c r="P11" s="153">
        <f>IF('1) 日本 - 中国'!P11="", "", '1) 日本 - 中国'!P11)</f>
        <v>46060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46063</v>
      </c>
      <c r="V11" s="153"/>
      <c r="W11" s="153">
        <f>IF(U11="","",U11+2)</f>
        <v>46065</v>
      </c>
      <c r="X11" s="153"/>
      <c r="Y11" s="153">
        <f>IF(W11="","",W11+2)</f>
        <v>46067</v>
      </c>
      <c r="Z11" s="153">
        <f>IF(Y11="","",Y11+1)</f>
        <v>46068</v>
      </c>
      <c r="AA11" s="153">
        <f>IF(Z11="","",Z11+1)</f>
        <v>46069</v>
      </c>
    </row>
    <row r="12" spans="1:27" s="31" customFormat="1" ht="15" customHeight="1">
      <c r="A12" s="154">
        <f>IF('1) 日本 - 中国'!A12="", "", '1) 日本 - 中国'!A12)</f>
        <v>7</v>
      </c>
      <c r="B12" s="155" t="str">
        <f>IF('1) 日本 - 中国'!B12="", "", '1) 日本 - 中国'!B12)</f>
        <v>JI HANG</v>
      </c>
      <c r="C12" s="147">
        <f>IF('1) 日本 - 中国'!C12="", "", '1) 日本 - 中国'!C12)</f>
        <v>597</v>
      </c>
      <c r="D12" s="173" t="s">
        <v>79</v>
      </c>
      <c r="E12" s="172">
        <f>IF('1) 日本 - 中国'!E12="", "", '1) 日本 - 中国'!E12)</f>
        <v>597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46063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46065</v>
      </c>
      <c r="M12" s="153">
        <f>IF('1) 日本 - 中国'!M12="", "", '1) 日本 - 中国'!M12)</f>
        <v>46066</v>
      </c>
      <c r="N12" s="153">
        <f>IF('1) 日本 - 中国'!N12="", "", '1) 日本 - 中国'!N12)</f>
        <v>46066</v>
      </c>
      <c r="O12" s="153">
        <f>IF('1) 日本 - 中国'!O12="", "", '1) 日本 - 中国'!O12)</f>
        <v>46067</v>
      </c>
      <c r="P12" s="153">
        <f>IF('1) 日本 - 中国'!P12="", "", '1) 日本 - 中国'!P12)</f>
        <v>46067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46070</v>
      </c>
      <c r="V12" s="153"/>
      <c r="W12" s="153">
        <f t="shared" ref="W12:W16" si="0">IF(U12="","",U12+2)</f>
        <v>46072</v>
      </c>
      <c r="X12" s="153"/>
      <c r="Y12" s="153">
        <f t="shared" ref="Y12:Y16" si="1">IF(W12="","",W12+2)</f>
        <v>46074</v>
      </c>
      <c r="Z12" s="153">
        <f t="shared" ref="Z12:AA12" si="2">IF(Y12="","",Y12+1)</f>
        <v>46075</v>
      </c>
      <c r="AA12" s="153">
        <f t="shared" si="2"/>
        <v>46076</v>
      </c>
    </row>
    <row r="13" spans="1:27" s="31" customFormat="1" ht="15" customHeight="1">
      <c r="A13" s="6">
        <f>IF('1) 日本 - 中国'!A13="", "", '1) 日本 - 中国'!A13)</f>
        <v>8</v>
      </c>
      <c r="B13" s="155" t="str">
        <f>IF('1) 日本 - 中国'!B13="", "", '1) 日本 - 中国'!B13)</f>
        <v>JI HANG</v>
      </c>
      <c r="C13" s="147">
        <f>IF('1) 日本 - 中国'!C13="", "", '1) 日本 - 中国'!C13)</f>
        <v>598</v>
      </c>
      <c r="D13" s="173" t="s">
        <v>79</v>
      </c>
      <c r="E13" s="172">
        <f>IF('1) 日本 - 中国'!E13="", "", '1) 日本 - 中国'!E13)</f>
        <v>598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46070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46072</v>
      </c>
      <c r="M13" s="153">
        <f>IF('1) 日本 - 中国'!M13="", "", '1) 日本 - 中国'!M13)</f>
        <v>46073</v>
      </c>
      <c r="N13" s="153">
        <f>IF('1) 日本 - 中国'!N13="", "", '1) 日本 - 中国'!N13)</f>
        <v>46073</v>
      </c>
      <c r="O13" s="153">
        <f>IF('1) 日本 - 中国'!O13="", "", '1) 日本 - 中国'!O13)</f>
        <v>46074</v>
      </c>
      <c r="P13" s="153">
        <f>IF('1) 日本 - 中国'!P13="", "", '1) 日本 - 中国'!P13)</f>
        <v>46074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46077</v>
      </c>
      <c r="V13" s="153"/>
      <c r="W13" s="153">
        <f t="shared" si="0"/>
        <v>46079</v>
      </c>
      <c r="X13" s="153"/>
      <c r="Y13" s="153">
        <f t="shared" si="1"/>
        <v>46081</v>
      </c>
      <c r="Z13" s="153">
        <f t="shared" ref="Z13:AA13" si="3">IF(Y13="","",Y13+1)</f>
        <v>46082</v>
      </c>
      <c r="AA13" s="153">
        <f t="shared" si="3"/>
        <v>46083</v>
      </c>
    </row>
    <row r="14" spans="1:27" s="96" customFormat="1" ht="15" customHeight="1">
      <c r="A14" s="6">
        <f>IF('1) 日本 - 中国'!A14="", "", '1) 日本 - 中国'!A14)</f>
        <v>9</v>
      </c>
      <c r="B14" s="155" t="str">
        <f>IF('1) 日本 - 中国'!B14="", "", '1) 日本 - 中国'!B14)</f>
        <v>JI HANG</v>
      </c>
      <c r="C14" s="147">
        <f>IF('1) 日本 - 中国'!C14="", "", '1) 日本 - 中国'!C14)</f>
        <v>599</v>
      </c>
      <c r="D14" s="173" t="s">
        <v>79</v>
      </c>
      <c r="E14" s="172">
        <f>IF('1) 日本 - 中国'!E14="", "", '1) 日本 - 中国'!E14)</f>
        <v>599</v>
      </c>
      <c r="F14" s="157" t="s">
        <v>87</v>
      </c>
      <c r="G14" s="153" t="str">
        <f>IF('1) 日本 - 中国'!G14="", "", '1) 日本 - 中国'!G14)</f>
        <v/>
      </c>
      <c r="H14" s="153">
        <f>IF('1) 日本 - 中国'!H14="", "", '1) 日本 - 中国'!H14)</f>
        <v>46077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46079</v>
      </c>
      <c r="M14" s="153">
        <f>IF('1) 日本 - 中国'!M14="", "", '1) 日本 - 中国'!M14)</f>
        <v>46080</v>
      </c>
      <c r="N14" s="153">
        <f>IF('1) 日本 - 中国'!N14="", "", '1) 日本 - 中国'!N14)</f>
        <v>46080</v>
      </c>
      <c r="O14" s="153">
        <f>IF('1) 日本 - 中国'!O14="", "", '1) 日本 - 中国'!O14)</f>
        <v>46081</v>
      </c>
      <c r="P14" s="153">
        <f>IF('1) 日本 - 中国'!P14="", "", '1) 日本 - 中国'!P14)</f>
        <v>46081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46084</v>
      </c>
      <c r="V14" s="153"/>
      <c r="W14" s="153">
        <f t="shared" si="0"/>
        <v>46086</v>
      </c>
      <c r="X14" s="153"/>
      <c r="Y14" s="153">
        <f t="shared" si="1"/>
        <v>46088</v>
      </c>
      <c r="Z14" s="153">
        <f t="shared" ref="Z14:AA14" si="4">IF(Y14="","",Y14+1)</f>
        <v>46089</v>
      </c>
      <c r="AA14" s="153">
        <f t="shared" si="4"/>
        <v>46090</v>
      </c>
    </row>
    <row r="15" spans="1:27" s="31" customFormat="1" ht="15" customHeight="1">
      <c r="A15" s="6">
        <f>IF('1) 日本 - 中国'!A15="", "", '1) 日本 - 中国'!A15)</f>
        <v>10</v>
      </c>
      <c r="B15" s="155" t="str">
        <f>IF('1) 日本 - 中国'!B15="", "", '1) 日本 - 中国'!B15)</f>
        <v>JI HANG</v>
      </c>
      <c r="C15" s="147">
        <f>IF('1) 日本 - 中国'!C15="", "", '1) 日本 - 中国'!C15)</f>
        <v>600</v>
      </c>
      <c r="D15" s="173" t="s">
        <v>79</v>
      </c>
      <c r="E15" s="172">
        <f>IF('1) 日本 - 中国'!E15="", "", '1) 日本 - 中国'!E15)</f>
        <v>600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46084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46086</v>
      </c>
      <c r="M15" s="153">
        <f>IF('1) 日本 - 中国'!M15="", "", '1) 日本 - 中国'!M15)</f>
        <v>46087</v>
      </c>
      <c r="N15" s="153">
        <f>IF('1) 日本 - 中国'!N15="", "", '1) 日本 - 中国'!N15)</f>
        <v>46087</v>
      </c>
      <c r="O15" s="153">
        <f>IF('1) 日本 - 中国'!O15="", "", '1) 日本 - 中国'!O15)</f>
        <v>46088</v>
      </c>
      <c r="P15" s="153">
        <f>IF('1) 日本 - 中国'!P15="", "", '1) 日本 - 中国'!P15)</f>
        <v>46088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46091</v>
      </c>
      <c r="V15" s="153"/>
      <c r="W15" s="153">
        <f t="shared" si="0"/>
        <v>46093</v>
      </c>
      <c r="X15" s="153"/>
      <c r="Y15" s="153">
        <f t="shared" si="1"/>
        <v>46095</v>
      </c>
      <c r="Z15" s="153">
        <f t="shared" ref="Z15:AA15" si="5">IF(Y15="","",Y15+1)</f>
        <v>46096</v>
      </c>
      <c r="AA15" s="153">
        <f t="shared" si="5"/>
        <v>46097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/>
      <c r="H16" s="153"/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/>
      <c r="H17" s="153"/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/>
      <c r="H18" s="153"/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/>
      <c r="H19" s="153"/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/>
      <c r="H20" s="153"/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/>
      <c r="H21" s="165"/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04" t="s">
        <v>6</v>
      </c>
      <c r="B25" s="284" t="s">
        <v>7</v>
      </c>
      <c r="C25" s="284" t="s">
        <v>8</v>
      </c>
      <c r="D25" s="293"/>
      <c r="E25" s="293"/>
      <c r="F25" s="294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04"/>
      <c r="B26" s="285"/>
      <c r="C26" s="285" t="s">
        <v>80</v>
      </c>
      <c r="D26" s="325"/>
      <c r="E26" s="297" t="s">
        <v>81</v>
      </c>
      <c r="F26" s="296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5</v>
      </c>
      <c r="B27" s="146" t="str">
        <f>'1) 日本 - 中国'!B44</f>
        <v>CA NAGOYA</v>
      </c>
      <c r="C27" s="147">
        <f>'1) 日本 - 中国'!C44</f>
        <v>2604</v>
      </c>
      <c r="D27" s="173" t="s">
        <v>78</v>
      </c>
      <c r="E27" s="172">
        <f>'1) 日本 - 中国'!E44</f>
        <v>2604</v>
      </c>
      <c r="F27" s="157" t="s">
        <v>87</v>
      </c>
      <c r="G27" s="177" t="str">
        <f>IF('1) 日本 - 中国'!G27="", "", '1) 日本 - 中国'!G27)</f>
        <v/>
      </c>
      <c r="H27" s="151">
        <f>'1) 日本 - 中国'!J44</f>
        <v>46045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'1) 日本 - 中国'!M44</f>
        <v>46052</v>
      </c>
      <c r="M27" s="178">
        <f>'1) 日本 - 中国'!N44</f>
        <v>46052</v>
      </c>
      <c r="N27" s="151">
        <f>'1) 日本 - 中国'!O44</f>
        <v>46052</v>
      </c>
      <c r="O27" s="178">
        <f>'1) 日本 - 中国'!P44</f>
        <v>46053</v>
      </c>
      <c r="P27" s="151">
        <f>'1) 日本 - 中国'!Q44</f>
        <v>46053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'1) 日本 - 中国'!W44</f>
        <v>46060</v>
      </c>
      <c r="V27" s="179"/>
      <c r="W27" s="151">
        <f>IF(U27="","",U27+5)</f>
        <v>46065</v>
      </c>
      <c r="X27" s="179"/>
      <c r="Y27" s="151">
        <f>IF(W27="","",W27+2)</f>
        <v>46067</v>
      </c>
      <c r="Z27" s="151">
        <f t="shared" ref="Z27:AA27" si="16">IF(Y27="","",Y27+1)</f>
        <v>46068</v>
      </c>
      <c r="AA27" s="151">
        <f t="shared" si="16"/>
        <v>46069</v>
      </c>
    </row>
    <row r="28" spans="1:27" s="31" customFormat="1" ht="15" customHeight="1">
      <c r="A28" s="154">
        <f>IF('1) 日本 - 中国'!A28="", "", '1) 日本 - 中国'!A28)</f>
        <v>6</v>
      </c>
      <c r="B28" s="155" t="str">
        <f>'1) 日本 - 中国'!B45</f>
        <v>REFLECTION</v>
      </c>
      <c r="C28" s="147">
        <f>'1) 日本 - 中国'!C45</f>
        <v>2537</v>
      </c>
      <c r="D28" s="173" t="s">
        <v>78</v>
      </c>
      <c r="E28" s="172">
        <f>'1) 日本 - 中国'!E45</f>
        <v>2537</v>
      </c>
      <c r="F28" s="157" t="s">
        <v>87</v>
      </c>
      <c r="G28" s="153" t="str">
        <f>IF('1) 日本 - 中国'!G28="", "", '1) 日本 - 中国'!G28)</f>
        <v/>
      </c>
      <c r="H28" s="153" t="str">
        <f>'1) 日本 - 中国'!J45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'1) 日本 - 中国'!M45</f>
        <v>SKIP</v>
      </c>
      <c r="M28" s="7" t="str">
        <f>'1) 日本 - 中国'!N45</f>
        <v>SKIP</v>
      </c>
      <c r="N28" s="153" t="str">
        <f>'1) 日本 - 中国'!O45</f>
        <v>SKIP</v>
      </c>
      <c r="O28" s="181" t="str">
        <f>'1) 日本 - 中国'!P45</f>
        <v>SKIP</v>
      </c>
      <c r="P28" s="153" t="str">
        <f>'1) 日本 - 中国'!Q45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'1) 日本 - 中国'!W45</f>
        <v>SKIP</v>
      </c>
      <c r="V28" s="153"/>
      <c r="W28" s="153" t="e">
        <f t="shared" ref="W28:W32" si="17">IF(U28="","",U28+5)</f>
        <v>#VALUE!</v>
      </c>
      <c r="X28" s="153"/>
      <c r="Y28" s="153" t="e">
        <f t="shared" ref="Y28:Y32" si="18">IF(W28="","",W28+2)</f>
        <v>#VALUE!</v>
      </c>
      <c r="Z28" s="153" t="e">
        <f t="shared" ref="Z28:Z32" si="19">IF(Y28="","",Y28+1)</f>
        <v>#VALUE!</v>
      </c>
      <c r="AA28" s="153" t="e">
        <f t="shared" ref="AA28:AA32" si="20">IF(Z28="","",Z28+1)</f>
        <v>#VALUE!</v>
      </c>
    </row>
    <row r="29" spans="1:27" s="31" customFormat="1" ht="15" customHeight="1">
      <c r="A29" s="154">
        <f>IF('1) 日本 - 中国'!A29="", "", '1) 日本 - 中国'!A29)</f>
        <v>7</v>
      </c>
      <c r="B29" s="155" t="str">
        <f>'1) 日本 - 中国'!B47</f>
        <v>CA NAGOYA</v>
      </c>
      <c r="C29" s="147">
        <f>'1) 日本 - 中国'!C47</f>
        <v>2605</v>
      </c>
      <c r="D29" s="173" t="s">
        <v>78</v>
      </c>
      <c r="E29" s="172">
        <f>'1) 日本 - 中国'!E47</f>
        <v>2605</v>
      </c>
      <c r="F29" s="157" t="s">
        <v>87</v>
      </c>
      <c r="G29" s="180" t="str">
        <f>IF('1) 日本 - 中国'!G29="", "", '1) 日本 - 中国'!G29)</f>
        <v/>
      </c>
      <c r="H29" s="153">
        <f>'1) 日本 - 中国'!J47</f>
        <v>46060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'1) 日本 - 中国'!M47</f>
        <v>46062</v>
      </c>
      <c r="M29" s="7">
        <f>'1) 日本 - 中国'!N47</f>
        <v>46063</v>
      </c>
      <c r="N29" s="153">
        <f>'1) 日本 - 中国'!O47</f>
        <v>46063</v>
      </c>
      <c r="O29" s="7">
        <f>'1) 日本 - 中国'!P47</f>
        <v>46064</v>
      </c>
      <c r="P29" s="153">
        <f>'1) 日本 - 中国'!Q47</f>
        <v>46064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'1) 日本 - 中国'!W47</f>
        <v>46074</v>
      </c>
      <c r="V29" s="153"/>
      <c r="W29" s="153">
        <f t="shared" si="17"/>
        <v>46079</v>
      </c>
      <c r="X29" s="153"/>
      <c r="Y29" s="153">
        <f t="shared" si="18"/>
        <v>46081</v>
      </c>
      <c r="Z29" s="153">
        <f t="shared" si="19"/>
        <v>46082</v>
      </c>
      <c r="AA29" s="153">
        <f t="shared" si="20"/>
        <v>46083</v>
      </c>
    </row>
    <row r="30" spans="1:27" s="31" customFormat="1" ht="15" customHeight="1">
      <c r="A30" s="154">
        <f>IF('1) 日本 - 中国'!A30="", "", '1) 日本 - 中国'!A30)</f>
        <v>8</v>
      </c>
      <c r="B30" s="155" t="str">
        <f>'1) 日本 - 中国'!B48</f>
        <v>REFLECTION</v>
      </c>
      <c r="C30" s="147">
        <f>'1) 日本 - 中国'!C48</f>
        <v>2538</v>
      </c>
      <c r="D30" s="173" t="s">
        <v>78</v>
      </c>
      <c r="E30" s="172">
        <f>'1) 日本 - 中国'!E48</f>
        <v>2538</v>
      </c>
      <c r="F30" s="157" t="s">
        <v>87</v>
      </c>
      <c r="G30" s="153" t="str">
        <f>IF('1) 日本 - 中国'!G30="", "", '1) 日本 - 中国'!G30)</f>
        <v/>
      </c>
      <c r="H30" s="153" t="str">
        <f>'1) 日本 - 中国'!J48</f>
        <v>SKIP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'1) 日本 - 中国'!M48</f>
        <v>46069</v>
      </c>
      <c r="M30" s="7">
        <f>'1) 日本 - 中国'!N48</f>
        <v>46070</v>
      </c>
      <c r="N30" s="153">
        <f>'1) 日本 - 中国'!O48</f>
        <v>46070</v>
      </c>
      <c r="O30" s="7">
        <f>'1) 日本 - 中国'!P48</f>
        <v>46071</v>
      </c>
      <c r="P30" s="153" t="str">
        <f>'1) 日本 - 中国'!Q48</f>
        <v>SKIP</v>
      </c>
      <c r="Q30" s="153">
        <f>IF('1) 日本 - 中国'!Q30="", "", '1) 日本 - 中国'!Q30)</f>
        <v>46071</v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 t="str">
        <f>'1) 日本 - 中国'!W48</f>
        <v>SKIP</v>
      </c>
      <c r="V30" s="153"/>
      <c r="W30" s="153" t="e">
        <f t="shared" si="17"/>
        <v>#VALUE!</v>
      </c>
      <c r="X30" s="153"/>
      <c r="Y30" s="153" t="e">
        <f t="shared" si="18"/>
        <v>#VALUE!</v>
      </c>
      <c r="Z30" s="153" t="e">
        <f t="shared" si="19"/>
        <v>#VALUE!</v>
      </c>
      <c r="AA30" s="153" t="e">
        <f t="shared" si="20"/>
        <v>#VALUE!</v>
      </c>
    </row>
    <row r="31" spans="1:27" s="31" customFormat="1" ht="15" customHeight="1">
      <c r="A31" s="6">
        <f>IF('1) 日本 - 中国'!A31="", "", '1) 日本 - 中国'!A31)</f>
        <v>9</v>
      </c>
      <c r="B31" s="155" t="str">
        <f>'1) 日本 - 中国'!B49</f>
        <v>CA NAGOYA</v>
      </c>
      <c r="C31" s="147">
        <f>'1) 日本 - 中国'!C49</f>
        <v>2606</v>
      </c>
      <c r="D31" s="173" t="s">
        <v>78</v>
      </c>
      <c r="E31" s="172">
        <f>'1) 日本 - 中国'!E49</f>
        <v>2606</v>
      </c>
      <c r="F31" s="157" t="s">
        <v>87</v>
      </c>
      <c r="G31" s="180" t="str">
        <f>IF('1) 日本 - 中国'!G31="", "", '1) 日本 - 中国'!G31)</f>
        <v/>
      </c>
      <c r="H31" s="153">
        <f>'1) 日本 - 中国'!J49</f>
        <v>46074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'1) 日本 - 中国'!M49</f>
        <v>46076</v>
      </c>
      <c r="M31" s="7">
        <f>'1) 日本 - 中国'!N49</f>
        <v>46077</v>
      </c>
      <c r="N31" s="153">
        <f>'1) 日本 - 中国'!O49</f>
        <v>46077</v>
      </c>
      <c r="O31" s="7">
        <f>'1) 日本 - 中国'!P49</f>
        <v>46078</v>
      </c>
      <c r="P31" s="153">
        <f>'1) 日本 - 中国'!Q49</f>
        <v>46078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'1) 日本 - 中国'!W49</f>
        <v>46088</v>
      </c>
      <c r="V31" s="181"/>
      <c r="W31" s="181">
        <f t="shared" si="17"/>
        <v>46093</v>
      </c>
      <c r="X31" s="181"/>
      <c r="Y31" s="180">
        <f t="shared" si="18"/>
        <v>46095</v>
      </c>
      <c r="Z31" s="180">
        <f t="shared" si="19"/>
        <v>46096</v>
      </c>
      <c r="AA31" s="153">
        <f t="shared" si="20"/>
        <v>46097</v>
      </c>
    </row>
    <row r="32" spans="1:27" s="31" customFormat="1" ht="15" customHeight="1">
      <c r="A32" s="6">
        <f>IF('1) 日本 - 中国'!A32="", "", '1) 日本 - 中国'!A32)</f>
        <v>10</v>
      </c>
      <c r="B32" s="155" t="str">
        <f>'1) 日本 - 中国'!B50</f>
        <v>REFLECTION</v>
      </c>
      <c r="C32" s="147">
        <f>'1) 日本 - 中国'!C50</f>
        <v>2539</v>
      </c>
      <c r="D32" s="173" t="s">
        <v>78</v>
      </c>
      <c r="E32" s="172">
        <f>'1) 日本 - 中国'!E50</f>
        <v>2539</v>
      </c>
      <c r="F32" s="157" t="s">
        <v>87</v>
      </c>
      <c r="G32" s="180" t="str">
        <f>IF('1) 日本 - 中国'!G32="", "", '1) 日本 - 中国'!G32)</f>
        <v/>
      </c>
      <c r="H32" s="153">
        <f>'1) 日本 - 中国'!J50</f>
        <v>46081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'1) 日本 - 中国'!M50</f>
        <v>46083</v>
      </c>
      <c r="M32" s="7">
        <f>'1) 日本 - 中国'!N50</f>
        <v>46084</v>
      </c>
      <c r="N32" s="153">
        <f>'1) 日本 - 中国'!O50</f>
        <v>46084</v>
      </c>
      <c r="O32" s="7">
        <f>'1) 日本 - 中国'!P50</f>
        <v>46085</v>
      </c>
      <c r="P32" s="153">
        <f>'1) 日本 - 中国'!Q50</f>
        <v>46085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'1) 日本 - 中国'!W50</f>
        <v>46095</v>
      </c>
      <c r="V32" s="181"/>
      <c r="W32" s="181">
        <f t="shared" si="17"/>
        <v>46100</v>
      </c>
      <c r="X32" s="181"/>
      <c r="Y32" s="180">
        <f t="shared" si="18"/>
        <v>46102</v>
      </c>
      <c r="Z32" s="180">
        <f t="shared" si="19"/>
        <v>46103</v>
      </c>
      <c r="AA32" s="153">
        <f t="shared" si="20"/>
        <v>46104</v>
      </c>
    </row>
    <row r="33" spans="1:27" s="96" customFormat="1" ht="15" customHeight="1">
      <c r="A33" s="154"/>
      <c r="B33" s="155"/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ref="W33" si="21">IF(U33="","",U33+5)</f>
        <v/>
      </c>
      <c r="X33" s="181"/>
      <c r="Y33" s="180" t="str">
        <f t="shared" ref="Y33" si="22">IF(W33="","",W33+2)</f>
        <v/>
      </c>
      <c r="Z33" s="180" t="str">
        <f t="shared" ref="Z33:AA35" si="23">IF(Y33="","",Y33+1)</f>
        <v/>
      </c>
      <c r="AA33" s="153" t="str">
        <f t="shared" si="23"/>
        <v/>
      </c>
    </row>
    <row r="34" spans="1:27" s="96" customFormat="1" ht="15" customHeight="1">
      <c r="A34" s="154"/>
      <c r="B34" s="155"/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4">IF(U34="","",U34+5)</f>
        <v/>
      </c>
      <c r="X34" s="153"/>
      <c r="Y34" s="180" t="str">
        <f>IF(W34="","",W34+2)</f>
        <v/>
      </c>
      <c r="Z34" s="180" t="str">
        <f t="shared" si="23"/>
        <v/>
      </c>
      <c r="AA34" s="153" t="str">
        <f t="shared" si="23"/>
        <v/>
      </c>
    </row>
    <row r="35" spans="1:27" s="96" customFormat="1" ht="15" customHeight="1">
      <c r="A35" s="6"/>
      <c r="B35" s="155"/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4"/>
        <v/>
      </c>
      <c r="X35" s="181"/>
      <c r="Y35" s="180" t="str">
        <f>IF(W35="","",W35+2)</f>
        <v/>
      </c>
      <c r="Z35" s="180" t="str">
        <f t="shared" si="23"/>
        <v/>
      </c>
      <c r="AA35" s="180" t="str">
        <f t="shared" si="23"/>
        <v/>
      </c>
    </row>
    <row r="36" spans="1:27" s="96" customFormat="1" ht="15" customHeight="1">
      <c r="A36" s="154"/>
      <c r="B36" s="155"/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4"/>
        <v/>
      </c>
      <c r="X36" s="153"/>
      <c r="Y36" s="153" t="str">
        <f t="shared" ref="Y36" si="25">IF(W36="","",W36+2)</f>
        <v/>
      </c>
      <c r="Z36" s="153" t="str">
        <f>IF(Y36="","",Y36+1)</f>
        <v/>
      </c>
      <c r="AA36" s="153" t="str">
        <f t="shared" ref="AA36" si="26">IF(Z36="","",Z36+1)</f>
        <v/>
      </c>
    </row>
    <row r="37" spans="1:27" s="96" customFormat="1" ht="15" customHeight="1">
      <c r="A37" s="154"/>
      <c r="B37" s="155"/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4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/>
      <c r="B38" s="160"/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21" zoomScale="70" zoomScaleNormal="70" zoomScaleSheetLayoutView="70" workbookViewId="0">
      <selection activeCell="U39" sqref="U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1" t="s">
        <v>96</v>
      </c>
      <c r="G1" s="321"/>
      <c r="H1" s="321"/>
      <c r="I1" s="321"/>
      <c r="J1" s="321"/>
      <c r="K1" s="321"/>
      <c r="L1" s="321"/>
      <c r="M1" s="30"/>
      <c r="N1" s="81"/>
      <c r="O1" s="81"/>
      <c r="P1" s="82"/>
      <c r="Q1" s="322" t="str">
        <f>'1) 日本 - 中国'!M2</f>
        <v>2026年2月スケジュール</v>
      </c>
      <c r="R1" s="322"/>
      <c r="S1" s="322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1"/>
      <c r="G2" s="321"/>
      <c r="H2" s="321"/>
      <c r="I2" s="321"/>
      <c r="J2" s="321"/>
      <c r="K2" s="321"/>
      <c r="L2" s="321"/>
      <c r="M2" s="28"/>
      <c r="N2" s="81"/>
      <c r="O2" s="81"/>
      <c r="P2" s="82"/>
      <c r="Q2" s="322"/>
      <c r="R2" s="322"/>
      <c r="S2" s="322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1"/>
      <c r="G3" s="321"/>
      <c r="H3" s="321"/>
      <c r="I3" s="321"/>
      <c r="J3" s="321"/>
      <c r="K3" s="321"/>
      <c r="L3" s="321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7">
        <f>'1) 日本 - 中国'!U3</f>
        <v>46059</v>
      </c>
      <c r="AB3" s="327"/>
    </row>
    <row r="4" spans="1:31" ht="15.75" customHeight="1">
      <c r="C4" s="85"/>
      <c r="D4" s="85"/>
      <c r="E4" s="85"/>
      <c r="F4" s="323" t="s">
        <v>97</v>
      </c>
      <c r="G4" s="323"/>
      <c r="H4" s="323"/>
      <c r="I4" s="323"/>
      <c r="J4" s="323"/>
      <c r="K4" s="323"/>
      <c r="L4" s="323"/>
      <c r="M4" s="323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R-5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303" t="s">
        <v>6</v>
      </c>
      <c r="G8" s="282" t="s">
        <v>7</v>
      </c>
      <c r="H8" s="282" t="s">
        <v>8</v>
      </c>
      <c r="I8" s="288"/>
      <c r="J8" s="288"/>
      <c r="K8" s="289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303"/>
      <c r="G9" s="283"/>
      <c r="H9" s="283" t="s">
        <v>100</v>
      </c>
      <c r="I9" s="324"/>
      <c r="J9" s="290" t="s">
        <v>102</v>
      </c>
      <c r="K9" s="292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46039</v>
      </c>
      <c r="B10" s="130"/>
      <c r="C10" s="130"/>
      <c r="D10" s="130">
        <f t="shared" ref="D10:D21" si="1">IF(M10="","",M10-4)</f>
        <v>46045</v>
      </c>
      <c r="E10" s="130"/>
      <c r="F10" s="6">
        <f>IF('1) 日本 - 中国'!A10="", "", '1) 日本 - 中国'!A10)</f>
        <v>5</v>
      </c>
      <c r="G10" s="146" t="str">
        <f>IF('1) 日本 - 中国'!B10="", "", '1) 日本 - 中国'!B10)</f>
        <v>JI HANG</v>
      </c>
      <c r="H10" s="192">
        <f>IF('1) 日本 - 中国'!C10="", "", '1) 日本 - 中国'!C10)</f>
        <v>595</v>
      </c>
      <c r="I10" s="173" t="s">
        <v>104</v>
      </c>
      <c r="J10" s="193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16" si="2">IF(Z10="","",Z10+4)</f>
        <v>46060</v>
      </c>
      <c r="AC10" s="130"/>
      <c r="AD10" s="130"/>
      <c r="AE10" s="130">
        <f t="shared" ref="AE10:AE16" si="3">IF(AB10="","",AB10+6)</f>
        <v>46066</v>
      </c>
    </row>
    <row r="11" spans="1:31" s="31" customFormat="1" ht="15" customHeight="1">
      <c r="A11" s="153">
        <f t="shared" si="0"/>
        <v>46046</v>
      </c>
      <c r="B11" s="153"/>
      <c r="C11" s="153"/>
      <c r="D11" s="153">
        <f t="shared" si="1"/>
        <v>46052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92">
        <f>IF('1) 日本 - 中国'!C11="", "", '1) 日本 - 中国'!C11)</f>
        <v>596</v>
      </c>
      <c r="I11" s="94" t="s">
        <v>105</v>
      </c>
      <c r="J11" s="193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46067</v>
      </c>
      <c r="AC11" s="153"/>
      <c r="AD11" s="153"/>
      <c r="AE11" s="153">
        <f t="shared" si="3"/>
        <v>46073</v>
      </c>
    </row>
    <row r="12" spans="1:31" s="31" customFormat="1" ht="15" customHeight="1">
      <c r="A12" s="153">
        <f t="shared" si="0"/>
        <v>46053</v>
      </c>
      <c r="B12" s="153"/>
      <c r="C12" s="153"/>
      <c r="D12" s="153">
        <f t="shared" si="1"/>
        <v>46059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92">
        <f>IF('1) 日本 - 中国'!C12="", "", '1) 日本 - 中国'!C12)</f>
        <v>597</v>
      </c>
      <c r="I12" s="94" t="s">
        <v>104</v>
      </c>
      <c r="J12" s="193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46074</v>
      </c>
      <c r="AC12" s="153"/>
      <c r="AD12" s="153"/>
      <c r="AE12" s="153">
        <f t="shared" si="3"/>
        <v>46080</v>
      </c>
    </row>
    <row r="13" spans="1:31" s="31" customFormat="1" ht="15" customHeight="1">
      <c r="A13" s="153">
        <f t="shared" si="0"/>
        <v>46060</v>
      </c>
      <c r="B13" s="153"/>
      <c r="C13" s="153"/>
      <c r="D13" s="153">
        <f t="shared" si="1"/>
        <v>46066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92">
        <f>IF('1) 日本 - 中国'!C13="", "", '1) 日本 - 中国'!C13)</f>
        <v>598</v>
      </c>
      <c r="I13" s="94" t="s">
        <v>104</v>
      </c>
      <c r="J13" s="193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46081</v>
      </c>
      <c r="AC13" s="153"/>
      <c r="AD13" s="153"/>
      <c r="AE13" s="153">
        <f t="shared" si="3"/>
        <v>46087</v>
      </c>
    </row>
    <row r="14" spans="1:31" s="96" customFormat="1" ht="15" customHeight="1">
      <c r="A14" s="153">
        <f t="shared" si="0"/>
        <v>46067</v>
      </c>
      <c r="B14" s="153"/>
      <c r="C14" s="153"/>
      <c r="D14" s="153">
        <f t="shared" si="1"/>
        <v>46073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92">
        <f>IF('1) 日本 - 中国'!C14="", "", '1) 日本 - 中国'!C14)</f>
        <v>599</v>
      </c>
      <c r="I14" s="94" t="s">
        <v>104</v>
      </c>
      <c r="J14" s="193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46088</v>
      </c>
      <c r="AC14" s="153"/>
      <c r="AD14" s="153"/>
      <c r="AE14" s="153">
        <f t="shared" si="3"/>
        <v>46094</v>
      </c>
    </row>
    <row r="15" spans="1:31" s="31" customFormat="1" ht="15" customHeight="1">
      <c r="A15" s="153">
        <f t="shared" si="0"/>
        <v>46074</v>
      </c>
      <c r="B15" s="153"/>
      <c r="C15" s="153"/>
      <c r="D15" s="153">
        <f t="shared" si="1"/>
        <v>46080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92">
        <f>IF('1) 日本 - 中国'!C15="", "", '1) 日本 - 中国'!C15)</f>
        <v>600</v>
      </c>
      <c r="I15" s="94" t="s">
        <v>104</v>
      </c>
      <c r="J15" s="193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46095</v>
      </c>
      <c r="AC15" s="153"/>
      <c r="AD15" s="153"/>
      <c r="AE15" s="153">
        <f t="shared" si="3"/>
        <v>46101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04" t="s">
        <v>6</v>
      </c>
      <c r="G25" s="284" t="s">
        <v>7</v>
      </c>
      <c r="H25" s="284" t="s">
        <v>8</v>
      </c>
      <c r="I25" s="293"/>
      <c r="J25" s="293"/>
      <c r="K25" s="294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04"/>
      <c r="G26" s="285"/>
      <c r="H26" s="285" t="s">
        <v>100</v>
      </c>
      <c r="I26" s="325"/>
      <c r="J26" s="297" t="s">
        <v>101</v>
      </c>
      <c r="K26" s="296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46031</v>
      </c>
      <c r="B27" s="169"/>
      <c r="C27" s="169"/>
      <c r="D27" s="130">
        <f t="shared" ref="D27:D38" si="8">IF(M27="","",M27-8)</f>
        <v>46037</v>
      </c>
      <c r="E27" s="169"/>
      <c r="F27" s="167">
        <f>IF('1) 日本 - 中国'!A27="", "", '1) 日本 - 中国'!A27)</f>
        <v>5</v>
      </c>
      <c r="G27" s="168" t="str">
        <f>'1) 日本 - 中国'!B44</f>
        <v>CA NAGOYA</v>
      </c>
      <c r="H27" s="190">
        <f>'1) 日本 - 中国'!C44</f>
        <v>2604</v>
      </c>
      <c r="I27" s="94" t="s">
        <v>78</v>
      </c>
      <c r="J27" s="191">
        <f>'1) 日本 - 中国'!E44</f>
        <v>2604</v>
      </c>
      <c r="K27" s="157" t="s">
        <v>87</v>
      </c>
      <c r="L27" s="169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9">IF(Z27="","",Z27+7)</f>
        <v>46067</v>
      </c>
      <c r="AC27" s="169"/>
      <c r="AD27" s="169"/>
      <c r="AE27" s="130">
        <f t="shared" ref="AE27:AE38" si="10">IF(AB27="","",AB27+6)</f>
        <v>46073</v>
      </c>
    </row>
    <row r="28" spans="1:31" s="31" customFormat="1" ht="15" customHeight="1">
      <c r="A28" s="153" t="e">
        <f t="shared" si="7"/>
        <v>#VALUE!</v>
      </c>
      <c r="B28" s="180"/>
      <c r="C28" s="180"/>
      <c r="D28" s="153" t="e">
        <f t="shared" si="8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92">
        <f>'1) 日本 - 中国'!C45</f>
        <v>2537</v>
      </c>
      <c r="I28" s="94" t="s">
        <v>78</v>
      </c>
      <c r="J28" s="193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1">IF(Z28="","",Z28+7)</f>
        <v>#VALUE!</v>
      </c>
      <c r="AC28" s="180"/>
      <c r="AD28" s="180"/>
      <c r="AE28" s="153" t="e">
        <f t="shared" ref="AE28:AE32" si="12">IF(AB28="","",AB28+6)</f>
        <v>#VALUE!</v>
      </c>
    </row>
    <row r="29" spans="1:31" s="31" customFormat="1" ht="15" customHeight="1">
      <c r="A29" s="153">
        <f t="shared" si="7"/>
        <v>46046</v>
      </c>
      <c r="B29" s="180"/>
      <c r="C29" s="180"/>
      <c r="D29" s="153">
        <f t="shared" si="8"/>
        <v>46052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92">
        <f>'1) 日本 - 中国'!C47</f>
        <v>2605</v>
      </c>
      <c r="I29" s="94" t="s">
        <v>78</v>
      </c>
      <c r="J29" s="193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中国'!W47</f>
        <v>46074</v>
      </c>
      <c r="AA29" s="153"/>
      <c r="AB29" s="153">
        <f t="shared" si="11"/>
        <v>46081</v>
      </c>
      <c r="AC29" s="180"/>
      <c r="AD29" s="180"/>
      <c r="AE29" s="153">
        <f t="shared" si="12"/>
        <v>46087</v>
      </c>
    </row>
    <row r="30" spans="1:31" s="31" customFormat="1" ht="15" customHeight="1">
      <c r="A30" s="153" t="e">
        <f t="shared" si="7"/>
        <v>#VALUE!</v>
      </c>
      <c r="B30" s="153"/>
      <c r="C30" s="153"/>
      <c r="D30" s="153" t="e">
        <f t="shared" si="8"/>
        <v>#VALUE!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92">
        <f>'1) 日本 - 中国'!C48</f>
        <v>2538</v>
      </c>
      <c r="I30" s="94" t="s">
        <v>78</v>
      </c>
      <c r="J30" s="193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 t="str">
        <f>'1) 日本 - 中国'!J48</f>
        <v>SKIP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中国'!M48</f>
        <v>46069</v>
      </c>
      <c r="R30" s="7">
        <f>'1) 日本 - 中国'!N48</f>
        <v>46070</v>
      </c>
      <c r="S30" s="153">
        <f>'1) 日本 - 中国'!O48</f>
        <v>46070</v>
      </c>
      <c r="T30" s="7">
        <f>'1) 日本 - 中国'!P48</f>
        <v>46071</v>
      </c>
      <c r="U30" s="153" t="str">
        <f>'1) 日本 - 中国'!Q48</f>
        <v>SKIP</v>
      </c>
      <c r="V30" s="153">
        <f>IF('1) 日本 - 中国'!Q30="", "", '1) 日本 - 中国'!Q30)</f>
        <v>46071</v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 t="str">
        <f>'1) 日本 - 中国'!W48</f>
        <v>SKIP</v>
      </c>
      <c r="AA30" s="153"/>
      <c r="AB30" s="153" t="e">
        <f t="shared" si="11"/>
        <v>#VALUE!</v>
      </c>
      <c r="AC30" s="153"/>
      <c r="AD30" s="153"/>
      <c r="AE30" s="153" t="e">
        <f t="shared" si="12"/>
        <v>#VALUE!</v>
      </c>
    </row>
    <row r="31" spans="1:31" s="31" customFormat="1" ht="15" customHeight="1">
      <c r="A31" s="180">
        <f t="shared" si="7"/>
        <v>46060</v>
      </c>
      <c r="B31" s="180"/>
      <c r="C31" s="180"/>
      <c r="D31" s="180">
        <f t="shared" si="8"/>
        <v>46066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92">
        <f>'1) 日本 - 中国'!C49</f>
        <v>2606</v>
      </c>
      <c r="I31" s="94" t="s">
        <v>78</v>
      </c>
      <c r="J31" s="193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中国'!J49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1"/>
        <v>46095</v>
      </c>
      <c r="AC31" s="180"/>
      <c r="AD31" s="180"/>
      <c r="AE31" s="153">
        <f t="shared" si="12"/>
        <v>46101</v>
      </c>
    </row>
    <row r="32" spans="1:31" s="31" customFormat="1" ht="15" customHeight="1">
      <c r="A32" s="180">
        <f t="shared" si="7"/>
        <v>46067</v>
      </c>
      <c r="B32" s="180"/>
      <c r="C32" s="180"/>
      <c r="D32" s="180">
        <f t="shared" si="8"/>
        <v>46073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92">
        <f>'1) 日本 - 中国'!C50</f>
        <v>2539</v>
      </c>
      <c r="I32" s="94" t="s">
        <v>78</v>
      </c>
      <c r="J32" s="193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1"/>
        <v>46102</v>
      </c>
      <c r="AC32" s="180"/>
      <c r="AD32" s="180"/>
      <c r="AE32" s="153">
        <f t="shared" si="12"/>
        <v>46108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/>
      <c r="G33" s="155"/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/>
      <c r="G34" s="155"/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/>
      <c r="G35" s="155"/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/>
      <c r="G36" s="155"/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/>
      <c r="G37" s="155"/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/>
      <c r="G38" s="160"/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25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1" t="s">
        <v>96</v>
      </c>
      <c r="G1" s="321"/>
      <c r="H1" s="321"/>
      <c r="I1" s="321"/>
      <c r="J1" s="321"/>
      <c r="K1" s="321"/>
      <c r="L1" s="321"/>
      <c r="M1" s="30"/>
      <c r="N1" s="81"/>
      <c r="O1" s="81"/>
      <c r="P1" s="82"/>
      <c r="Q1" s="322" t="str">
        <f>'1) 日本 - 中国'!M2</f>
        <v>2026年2月スケジュール</v>
      </c>
      <c r="R1" s="322"/>
      <c r="S1" s="322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1"/>
      <c r="G2" s="321"/>
      <c r="H2" s="321"/>
      <c r="I2" s="321"/>
      <c r="J2" s="321"/>
      <c r="K2" s="321"/>
      <c r="L2" s="321"/>
      <c r="M2" s="28"/>
      <c r="N2" s="81"/>
      <c r="O2" s="81"/>
      <c r="P2" s="82"/>
      <c r="Q2" s="322"/>
      <c r="R2" s="322"/>
      <c r="S2" s="322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1"/>
      <c r="G3" s="321"/>
      <c r="H3" s="321"/>
      <c r="I3" s="321"/>
      <c r="J3" s="321"/>
      <c r="K3" s="321"/>
      <c r="L3" s="321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7">
        <f>'1) 日本 - 中国'!U3</f>
        <v>46059</v>
      </c>
      <c r="AB3" s="327"/>
    </row>
    <row r="4" spans="1:31" ht="15.75" customHeight="1">
      <c r="C4" s="85"/>
      <c r="D4" s="85"/>
      <c r="E4" s="85"/>
      <c r="F4" s="323" t="s">
        <v>97</v>
      </c>
      <c r="G4" s="323"/>
      <c r="H4" s="323"/>
      <c r="I4" s="323"/>
      <c r="J4" s="323"/>
      <c r="K4" s="323"/>
      <c r="L4" s="323"/>
      <c r="M4" s="323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R-5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303" t="s">
        <v>6</v>
      </c>
      <c r="G8" s="282" t="s">
        <v>7</v>
      </c>
      <c r="H8" s="282" t="s">
        <v>8</v>
      </c>
      <c r="I8" s="288"/>
      <c r="J8" s="288"/>
      <c r="K8" s="289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303"/>
      <c r="G9" s="283"/>
      <c r="H9" s="283" t="s">
        <v>100</v>
      </c>
      <c r="I9" s="324"/>
      <c r="J9" s="290" t="s">
        <v>102</v>
      </c>
      <c r="K9" s="292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46036</v>
      </c>
      <c r="B10" s="130"/>
      <c r="C10" s="130"/>
      <c r="D10" s="130">
        <f t="shared" ref="D10:D16" si="1">IF(M10="","",M10-5)</f>
        <v>46044</v>
      </c>
      <c r="E10" s="130"/>
      <c r="F10" s="58">
        <f>IF('1) 日本 - 中国'!A10="", "", '1) 日本 - 中国'!A10)</f>
        <v>5</v>
      </c>
      <c r="G10" s="168" t="str">
        <f>IF('1) 日本 - 中国'!B10="", "", '1) 日本 - 中国'!B10)</f>
        <v>JI HANG</v>
      </c>
      <c r="H10" s="68">
        <f>IF('1) 日本 - 中国'!C10="", "", '1) 日本 - 中国'!C10)</f>
        <v>595</v>
      </c>
      <c r="I10" s="94" t="s">
        <v>104</v>
      </c>
      <c r="J10" s="172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21" si="2">IF(Z10="","",Z10+5)</f>
        <v>46061</v>
      </c>
      <c r="AC10" s="130"/>
      <c r="AD10" s="130"/>
      <c r="AE10" s="130">
        <f t="shared" ref="AE10:AE21" si="3">IF(AB10="","",AB10+8)</f>
        <v>46069</v>
      </c>
    </row>
    <row r="11" spans="1:31" s="31" customFormat="1" ht="15" customHeight="1">
      <c r="A11" s="153">
        <f t="shared" si="0"/>
        <v>46043</v>
      </c>
      <c r="B11" s="153"/>
      <c r="C11" s="153"/>
      <c r="D11" s="153">
        <f t="shared" si="1"/>
        <v>46051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47">
        <f>IF('1) 日本 - 中国'!C11="", "", '1) 日本 - 中国'!C11)</f>
        <v>596</v>
      </c>
      <c r="I11" s="173" t="s">
        <v>105</v>
      </c>
      <c r="J11" s="172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46068</v>
      </c>
      <c r="AC11" s="153"/>
      <c r="AD11" s="153"/>
      <c r="AE11" s="153">
        <f t="shared" si="3"/>
        <v>46076</v>
      </c>
    </row>
    <row r="12" spans="1:31" s="31" customFormat="1" ht="15" customHeight="1">
      <c r="A12" s="153">
        <f t="shared" si="0"/>
        <v>46050</v>
      </c>
      <c r="B12" s="153"/>
      <c r="C12" s="153"/>
      <c r="D12" s="153">
        <f t="shared" si="1"/>
        <v>46058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47">
        <f>IF('1) 日本 - 中国'!C12="", "", '1) 日本 - 中国'!C12)</f>
        <v>597</v>
      </c>
      <c r="I12" s="173" t="s">
        <v>104</v>
      </c>
      <c r="J12" s="172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46075</v>
      </c>
      <c r="AC12" s="153"/>
      <c r="AD12" s="153"/>
      <c r="AE12" s="153">
        <f t="shared" si="3"/>
        <v>46083</v>
      </c>
    </row>
    <row r="13" spans="1:31" s="31" customFormat="1" ht="15" customHeight="1">
      <c r="A13" s="153">
        <f t="shared" si="0"/>
        <v>46057</v>
      </c>
      <c r="B13" s="153"/>
      <c r="C13" s="153"/>
      <c r="D13" s="153">
        <f t="shared" si="1"/>
        <v>46065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47">
        <f>IF('1) 日本 - 中国'!C13="", "", '1) 日本 - 中国'!C13)</f>
        <v>598</v>
      </c>
      <c r="I13" s="173" t="s">
        <v>104</v>
      </c>
      <c r="J13" s="172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46082</v>
      </c>
      <c r="AC13" s="153"/>
      <c r="AD13" s="153"/>
      <c r="AE13" s="153">
        <f t="shared" si="3"/>
        <v>46090</v>
      </c>
    </row>
    <row r="14" spans="1:31" s="96" customFormat="1" ht="15" customHeight="1">
      <c r="A14" s="153">
        <f t="shared" si="0"/>
        <v>46064</v>
      </c>
      <c r="B14" s="153"/>
      <c r="C14" s="153"/>
      <c r="D14" s="153">
        <f t="shared" si="1"/>
        <v>46072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47">
        <f>IF('1) 日本 - 中国'!C14="", "", '1) 日本 - 中国'!C14)</f>
        <v>599</v>
      </c>
      <c r="I14" s="173" t="s">
        <v>104</v>
      </c>
      <c r="J14" s="172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46089</v>
      </c>
      <c r="AC14" s="153"/>
      <c r="AD14" s="153"/>
      <c r="AE14" s="153">
        <f t="shared" si="3"/>
        <v>46097</v>
      </c>
    </row>
    <row r="15" spans="1:31" s="31" customFormat="1" ht="15" customHeight="1">
      <c r="A15" s="153">
        <f t="shared" si="0"/>
        <v>46071</v>
      </c>
      <c r="B15" s="153"/>
      <c r="C15" s="153"/>
      <c r="D15" s="153">
        <f t="shared" si="1"/>
        <v>46079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47">
        <f>IF('1) 日本 - 中国'!C15="", "", '1) 日本 - 中国'!C15)</f>
        <v>600</v>
      </c>
      <c r="I15" s="173" t="s">
        <v>104</v>
      </c>
      <c r="J15" s="172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46096</v>
      </c>
      <c r="AC15" s="153"/>
      <c r="AD15" s="153"/>
      <c r="AE15" s="153">
        <f t="shared" si="3"/>
        <v>46104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04" t="s">
        <v>6</v>
      </c>
      <c r="G25" s="284" t="s">
        <v>7</v>
      </c>
      <c r="H25" s="284" t="s">
        <v>8</v>
      </c>
      <c r="I25" s="293"/>
      <c r="J25" s="293"/>
      <c r="K25" s="294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04"/>
      <c r="G26" s="285"/>
      <c r="H26" s="285" t="s">
        <v>100</v>
      </c>
      <c r="I26" s="325"/>
      <c r="J26" s="297" t="s">
        <v>101</v>
      </c>
      <c r="K26" s="296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46035</v>
      </c>
      <c r="B27" s="177"/>
      <c r="C27" s="177"/>
      <c r="D27" s="130">
        <f t="shared" ref="D27:D36" si="7">IF(M27="","",M27-2)</f>
        <v>46043</v>
      </c>
      <c r="E27" s="177"/>
      <c r="F27" s="176">
        <f>IF('1) 日本 - 中国'!A27="", "", '1) 日本 - 中国'!A27)</f>
        <v>5</v>
      </c>
      <c r="G27" s="146" t="str">
        <f>'1) 日本 - 中国'!B44</f>
        <v>CA NAGOYA</v>
      </c>
      <c r="H27" s="147">
        <f>'1) 日本 - 中国'!C44</f>
        <v>2604</v>
      </c>
      <c r="I27" s="173" t="s">
        <v>78</v>
      </c>
      <c r="J27" s="172">
        <f>'1) 日本 - 中国'!E44</f>
        <v>2604</v>
      </c>
      <c r="K27" s="157" t="s">
        <v>87</v>
      </c>
      <c r="L27" s="177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8">IF(Z27="","",Z27+8)</f>
        <v>46068</v>
      </c>
      <c r="AC27" s="177"/>
      <c r="AD27" s="177"/>
      <c r="AE27" s="130">
        <f t="shared" ref="AE27:AE38" si="9">IF(AB27="","",AB27+8)</f>
        <v>46076</v>
      </c>
    </row>
    <row r="28" spans="1:31" s="31" customFormat="1" ht="15" customHeight="1">
      <c r="A28" s="153" t="e">
        <f t="shared" si="6"/>
        <v>#VALUE!</v>
      </c>
      <c r="B28" s="180"/>
      <c r="C28" s="180"/>
      <c r="D28" s="153" t="e">
        <f t="shared" si="7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47">
        <f>'1) 日本 - 中国'!C45</f>
        <v>2537</v>
      </c>
      <c r="I28" s="173" t="s">
        <v>78</v>
      </c>
      <c r="J28" s="172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0">IF(Z28="","",Z28+8)</f>
        <v>#VALUE!</v>
      </c>
      <c r="AC28" s="180"/>
      <c r="AD28" s="180"/>
      <c r="AE28" s="153" t="e">
        <f t="shared" ref="AE28:AE32" si="11">IF(AB28="","",AB28+8)</f>
        <v>#VALUE!</v>
      </c>
    </row>
    <row r="29" spans="1:31" s="31" customFormat="1" ht="15" customHeight="1">
      <c r="A29" s="153">
        <f t="shared" si="6"/>
        <v>46050</v>
      </c>
      <c r="B29" s="180"/>
      <c r="C29" s="180"/>
      <c r="D29" s="153">
        <f t="shared" si="7"/>
        <v>46058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47">
        <f>'1) 日本 - 中国'!C47</f>
        <v>2605</v>
      </c>
      <c r="I29" s="173" t="s">
        <v>78</v>
      </c>
      <c r="J29" s="172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中国'!W47</f>
        <v>46074</v>
      </c>
      <c r="AA29" s="153"/>
      <c r="AB29" s="153">
        <f t="shared" si="10"/>
        <v>46082</v>
      </c>
      <c r="AC29" s="180"/>
      <c r="AD29" s="180"/>
      <c r="AE29" s="153">
        <f t="shared" si="11"/>
        <v>46090</v>
      </c>
    </row>
    <row r="30" spans="1:31" s="31" customFormat="1" ht="15" customHeight="1">
      <c r="A30" s="153" t="e">
        <f t="shared" si="6"/>
        <v>#VALUE!</v>
      </c>
      <c r="B30" s="153"/>
      <c r="C30" s="153"/>
      <c r="D30" s="153" t="e">
        <f t="shared" si="7"/>
        <v>#VALUE!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47">
        <f>'1) 日本 - 中国'!C48</f>
        <v>2538</v>
      </c>
      <c r="I30" s="173" t="s">
        <v>78</v>
      </c>
      <c r="J30" s="172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 t="str">
        <f>'1) 日本 - 中国'!J48</f>
        <v>SKIP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中国'!M48</f>
        <v>46069</v>
      </c>
      <c r="R30" s="7">
        <f>'1) 日本 - 中国'!N48</f>
        <v>46070</v>
      </c>
      <c r="S30" s="153">
        <f>'1) 日本 - 中国'!O48</f>
        <v>46070</v>
      </c>
      <c r="T30" s="7">
        <f>'1) 日本 - 中国'!P48</f>
        <v>46071</v>
      </c>
      <c r="U30" s="153" t="str">
        <f>'1) 日本 - 中国'!Q48</f>
        <v>SKIP</v>
      </c>
      <c r="V30" s="153">
        <f>IF('1) 日本 - 中国'!Q30="", "", '1) 日本 - 中国'!Q30)</f>
        <v>46071</v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 t="str">
        <f>'1) 日本 - 中国'!W48</f>
        <v>SKIP</v>
      </c>
      <c r="AA30" s="153"/>
      <c r="AB30" s="153" t="e">
        <f t="shared" si="10"/>
        <v>#VALUE!</v>
      </c>
      <c r="AC30" s="153"/>
      <c r="AD30" s="153"/>
      <c r="AE30" s="153" t="e">
        <f t="shared" si="11"/>
        <v>#VALUE!</v>
      </c>
    </row>
    <row r="31" spans="1:31" s="31" customFormat="1" ht="15" customHeight="1">
      <c r="A31" s="180">
        <f t="shared" si="6"/>
        <v>46064</v>
      </c>
      <c r="B31" s="180"/>
      <c r="C31" s="180"/>
      <c r="D31" s="180">
        <f t="shared" si="7"/>
        <v>46072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47">
        <f>'1) 日本 - 中国'!C49</f>
        <v>2606</v>
      </c>
      <c r="I31" s="173" t="s">
        <v>78</v>
      </c>
      <c r="J31" s="172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中国'!J49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0"/>
        <v>46096</v>
      </c>
      <c r="AC31" s="180"/>
      <c r="AD31" s="180"/>
      <c r="AE31" s="153">
        <f t="shared" si="11"/>
        <v>46104</v>
      </c>
    </row>
    <row r="32" spans="1:31" s="31" customFormat="1" ht="15" customHeight="1">
      <c r="A32" s="180">
        <f t="shared" si="6"/>
        <v>46071</v>
      </c>
      <c r="B32" s="180"/>
      <c r="C32" s="180"/>
      <c r="D32" s="180">
        <f t="shared" si="7"/>
        <v>46079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47">
        <f>'1) 日本 - 中国'!C50</f>
        <v>2539</v>
      </c>
      <c r="I32" s="173" t="s">
        <v>78</v>
      </c>
      <c r="J32" s="172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0"/>
        <v>46103</v>
      </c>
      <c r="AC32" s="180"/>
      <c r="AD32" s="180"/>
      <c r="AE32" s="153">
        <f t="shared" si="11"/>
        <v>46111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/>
      <c r="G33" s="155"/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/>
      <c r="G34" s="155"/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/>
      <c r="G35" s="155"/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/>
      <c r="G36" s="155"/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2">IF(M37="","",M37-2)</f>
        <v/>
      </c>
      <c r="E37" s="180"/>
      <c r="F37" s="154"/>
      <c r="G37" s="155"/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/>
      <c r="G38" s="160"/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1" zoomScale="70" zoomScaleNormal="70" zoomScaleSheetLayoutView="70" workbookViewId="0">
      <selection activeCell="H57" sqref="H57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4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13" t="s">
        <v>96</v>
      </c>
      <c r="D2" s="329"/>
      <c r="E2" s="329"/>
      <c r="F2" s="329"/>
      <c r="G2" s="28"/>
      <c r="H2" s="28"/>
      <c r="I2" s="28"/>
      <c r="J2" s="313" t="str">
        <f>'1) 日本 - 中国'!M2</f>
        <v>2026年2月スケジュール</v>
      </c>
      <c r="K2" s="329"/>
      <c r="L2" s="329"/>
      <c r="M2" s="329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9"/>
      <c r="D3" s="329"/>
      <c r="E3" s="329"/>
      <c r="F3" s="329"/>
      <c r="G3" s="28"/>
      <c r="H3" s="28"/>
      <c r="I3" s="28"/>
      <c r="J3" s="329"/>
      <c r="K3" s="329"/>
      <c r="L3" s="329"/>
      <c r="M3" s="329"/>
      <c r="N3" s="81"/>
      <c r="O3" s="27" t="s">
        <v>3</v>
      </c>
      <c r="P3" s="140">
        <f>'1) 日本 - 中国'!U3</f>
        <v>46059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No.578 R-5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81" t="s">
        <v>6</v>
      </c>
      <c r="E42" s="286" t="s">
        <v>7</v>
      </c>
      <c r="F42" s="286" t="s">
        <v>8</v>
      </c>
      <c r="G42" s="298"/>
      <c r="H42" s="298"/>
      <c r="I42" s="299"/>
      <c r="J42" s="46" t="s">
        <v>23</v>
      </c>
      <c r="K42" s="46" t="s">
        <v>24</v>
      </c>
      <c r="L42" s="46" t="s">
        <v>25</v>
      </c>
      <c r="M42" s="46" t="s">
        <v>157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81"/>
      <c r="E43" s="287"/>
      <c r="F43" s="287" t="s">
        <v>80</v>
      </c>
      <c r="G43" s="302"/>
      <c r="H43" s="300" t="s">
        <v>81</v>
      </c>
      <c r="I43" s="301"/>
      <c r="J43" s="32" t="s">
        <v>58</v>
      </c>
      <c r="K43" s="32" t="s">
        <v>15</v>
      </c>
      <c r="L43" s="32" t="s">
        <v>17</v>
      </c>
      <c r="M43" s="32" t="s">
        <v>17</v>
      </c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46030</v>
      </c>
      <c r="B44" s="151">
        <f>IF(L44="","",L44-5)</f>
        <v>46043</v>
      </c>
      <c r="C44" s="151"/>
      <c r="D44" s="214">
        <f>IF('1) 日本 - 中国'!A44="","",'1) 日本 - 中国'!A44)</f>
        <v>5</v>
      </c>
      <c r="E44" s="215" t="str">
        <f>IF('1) 日本 - 中国'!B44="","", '1) 日本 - 中国'!B44)</f>
        <v>CA NAGOYA</v>
      </c>
      <c r="F44" s="219">
        <f>IF('1) 日本 - 中国'!C44="","", '1) 日本 - 中国'!C44)</f>
        <v>2604</v>
      </c>
      <c r="G44" s="227" t="str">
        <f>IF('1) 日本 - 中国'!D44="","", '1) 日本 - 中国'!D44)</f>
        <v>E</v>
      </c>
      <c r="H44" s="221">
        <f>IF('1) 日本 - 中国'!E44="","", '1) 日本 - 中国'!E44)</f>
        <v>2604</v>
      </c>
      <c r="I44" s="228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46047</v>
      </c>
      <c r="L44" s="151">
        <f>IF('1) 日本 - 中国'!I44="","", '1) 日本 - 中国'!I44)</f>
        <v>46048</v>
      </c>
      <c r="M44" s="151">
        <f>IF('1) 日本 - 中国'!J44="","", '1) 日本 - 中国'!J44)</f>
        <v>46045</v>
      </c>
      <c r="N44" s="151" t="str">
        <f>IF('1) 日本 - 中国'!K44="","", '1) 日本 - 中国'!K44)</f>
        <v/>
      </c>
      <c r="O44" s="151">
        <f>IF('1) 日本 - 中国'!L44="","", '1) 日本 - 中国'!L44)</f>
        <v>46050</v>
      </c>
      <c r="P44" s="151"/>
      <c r="Q44" s="151"/>
      <c r="R44" s="151"/>
      <c r="S44" s="151"/>
      <c r="T44" s="151"/>
      <c r="U44" s="151" t="str">
        <f>IF('1) 日本 - 中国'!R44="","", '1) 日本 - 中国'!R44)</f>
        <v>SKIP</v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 t="e">
        <f t="shared" ref="A45:A55" si="0">IF(B45="","",B45-13)</f>
        <v>#VALUE!</v>
      </c>
      <c r="B45" s="153" t="e">
        <f t="shared" ref="B45:B55" si="1">IF(L45="","",L45-5)</f>
        <v>#VALUE!</v>
      </c>
      <c r="C45" s="153"/>
      <c r="D45" s="231">
        <f>IF('1) 日本 - 中国'!A45="","",'1) 日本 - 中国'!A45)</f>
        <v>6</v>
      </c>
      <c r="E45" s="232" t="str">
        <f>IF('1) 日本 - 中国'!B45="","", '1) 日本 - 中国'!B45)</f>
        <v>REFLECTION</v>
      </c>
      <c r="F45" s="233">
        <f>IF('1) 日本 - 中国'!C45="","", '1) 日本 - 中国'!C45)</f>
        <v>2537</v>
      </c>
      <c r="G45" s="234" t="str">
        <f>IF('1) 日本 - 中国'!D45="","", '1) 日本 - 中国'!D45)</f>
        <v>E</v>
      </c>
      <c r="H45" s="235">
        <f>IF('1) 日本 - 中国'!E45="","", '1) 日本 - 中国'!E45)</f>
        <v>2537</v>
      </c>
      <c r="I45" s="236" t="str">
        <f>IF('1) 日本 - 中国'!F45="","", '1) 日本 - 中国'!F45)</f>
        <v>W</v>
      </c>
      <c r="J45" s="153" t="str">
        <f>IF('1) 日本 - 中国'!G45="","", '1) 日本 - 中国'!G45)</f>
        <v>SKIP</v>
      </c>
      <c r="K45" s="153" t="str">
        <f>IF('1) 日本 - 中国'!H45="","", '1) 日本 - 中国'!H45)</f>
        <v>SKIP</v>
      </c>
      <c r="L45" s="153" t="str">
        <f>IF('1) 日本 - 中国'!I45="","", '1) 日本 - 中国'!I45)</f>
        <v>SKIP</v>
      </c>
      <c r="M45" s="153" t="str">
        <f>IF('1) 日本 - 中国'!J45="","", '1) 日本 - 中国'!J45)</f>
        <v>SKIP</v>
      </c>
      <c r="N45" s="153" t="str">
        <f>IF('1) 日本 - 中国'!K45="","", '1) 日本 - 中国'!K45)</f>
        <v/>
      </c>
      <c r="O45" s="153" t="str">
        <f>IF('1) 日本 - 中国'!L45="","", '1) 日本 - 中国'!L45)</f>
        <v>SKIP</v>
      </c>
      <c r="P45" s="153"/>
      <c r="Q45" s="153"/>
      <c r="R45" s="153"/>
      <c r="S45" s="153"/>
      <c r="T45" s="153"/>
      <c r="U45" s="153" t="str">
        <f>IF('1) 日本 - 中国'!R45="","", '1) 日本 - 中国'!R45)</f>
        <v>SKIP</v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46042</v>
      </c>
      <c r="B46" s="153">
        <f t="shared" si="1"/>
        <v>46055</v>
      </c>
      <c r="C46" s="153"/>
      <c r="D46" s="216">
        <f>IF('1) 日本 - 中国'!A47="","",'1) 日本 - 中国'!A47)</f>
        <v>7</v>
      </c>
      <c r="E46" s="217" t="str">
        <f>IF('1) 日本 - 中国'!B47="","", '1) 日本 - 中国'!B47)</f>
        <v>CA NAGOYA</v>
      </c>
      <c r="F46" s="223">
        <f>IF('1) 日本 - 中国'!C47="","", '1) 日本 - 中国'!C47)</f>
        <v>2605</v>
      </c>
      <c r="G46" s="229" t="str">
        <f>IF('1) 日本 - 中国'!D47="","", '1) 日本 - 中国'!D47)</f>
        <v>E</v>
      </c>
      <c r="H46" s="225">
        <f>IF('1) 日本 - 中国'!E47="","", '1) 日本 - 中国'!E47)</f>
        <v>2605</v>
      </c>
      <c r="I46" s="230" t="str">
        <f>IF('1) 日本 - 中国'!F47="","", '1) 日本 - 中国'!F47)</f>
        <v>W</v>
      </c>
      <c r="J46" s="153">
        <f>IF('1) 日本 - 中国'!G47="","", '1) 日本 - 中国'!G47)</f>
        <v>46056</v>
      </c>
      <c r="K46" s="153">
        <f>IF('1) 日本 - 中国'!H47="","", '1) 日本 - 中国'!H47)</f>
        <v>46058</v>
      </c>
      <c r="L46" s="153">
        <f>IF('1) 日本 - 中国'!I47="","", '1) 日本 - 中国'!I47)</f>
        <v>46060</v>
      </c>
      <c r="M46" s="153">
        <f>IF('1) 日本 - 中国'!J47="","", '1) 日本 - 中国'!J47)</f>
        <v>46060</v>
      </c>
      <c r="N46" s="153" t="str">
        <f>IF('1) 日本 - 中国'!K47="","", '1) 日本 - 中国'!K47)</f>
        <v/>
      </c>
      <c r="O46" s="153" t="str">
        <f>IF('1) 日本 - 中国'!L47="","", '1) 日本 - 中国'!L47)</f>
        <v>SKIP</v>
      </c>
      <c r="P46" s="153"/>
      <c r="Q46" s="153"/>
      <c r="R46" s="153"/>
      <c r="S46" s="153"/>
      <c r="T46" s="153"/>
      <c r="U46" s="153" t="str">
        <f>IF('1) 日本 - 中国'!R47="","", '1) 日本 - 中国'!R47)</f>
        <v>SKIP</v>
      </c>
      <c r="V46" s="153" t="str">
        <f>IF('1) 日本 - 中国'!S47="","", '1) 日本 - 中国'!S47)</f>
        <v/>
      </c>
      <c r="W46" s="153"/>
      <c r="X46" s="153"/>
      <c r="Y46" s="153"/>
    </row>
    <row r="47" spans="1:25" s="31" customFormat="1" ht="15" customHeight="1">
      <c r="A47" s="153">
        <f t="shared" si="0"/>
        <v>46049</v>
      </c>
      <c r="B47" s="153">
        <f t="shared" si="1"/>
        <v>46062</v>
      </c>
      <c r="C47" s="153"/>
      <c r="D47" s="231">
        <f>IF('1) 日本 - 中国'!A48="","",'1) 日本 - 中国'!A48)</f>
        <v>8</v>
      </c>
      <c r="E47" s="232" t="str">
        <f>IF('1) 日本 - 中国'!B48="","", '1) 日本 - 中国'!B48)</f>
        <v>REFLECTION</v>
      </c>
      <c r="F47" s="233">
        <f>IF('1) 日本 - 中国'!C48="","", '1) 日本 - 中国'!C48)</f>
        <v>2538</v>
      </c>
      <c r="G47" s="234" t="str">
        <f>IF('1) 日本 - 中国'!D48="","", '1) 日本 - 中国'!D48)</f>
        <v>E</v>
      </c>
      <c r="H47" s="235">
        <f>IF('1) 日本 - 中国'!E48="","", '1) 日本 - 中国'!E48)</f>
        <v>2538</v>
      </c>
      <c r="I47" s="236" t="str">
        <f>IF('1) 日本 - 中国'!F48="","", '1) 日本 - 中国'!F48)</f>
        <v>W</v>
      </c>
      <c r="J47" s="153">
        <f>IF('1) 日本 - 中国'!G48="","", '1) 日本 - 中国'!G48)</f>
        <v>46063</v>
      </c>
      <c r="K47" s="153">
        <f>IF('1) 日本 - 中国'!H48="","", '1) 日本 - 中国'!H48)</f>
        <v>46065</v>
      </c>
      <c r="L47" s="153">
        <f>IF('1) 日本 - 中国'!I48="","", '1) 日本 - 中国'!I48)</f>
        <v>46067</v>
      </c>
      <c r="M47" s="153" t="str">
        <f>IF('1) 日本 - 中国'!J48="","", '1) 日本 - 中国'!J48)</f>
        <v>SKIP</v>
      </c>
      <c r="N47" s="153" t="str">
        <f>IF('1) 日本 - 中国'!K48="","", '1) 日本 - 中国'!K48)</f>
        <v/>
      </c>
      <c r="O47" s="153">
        <f>IF('1) 日本 - 中国'!L48="","", '1) 日本 - 中国'!L48)</f>
        <v>46068</v>
      </c>
      <c r="P47" s="153"/>
      <c r="Q47" s="153"/>
      <c r="R47" s="153"/>
      <c r="S47" s="153"/>
      <c r="T47" s="153"/>
      <c r="U47" s="153">
        <f>IF('1) 日本 - 中国'!R48="","", '1) 日本 - 中国'!R48)</f>
        <v>46072</v>
      </c>
      <c r="V47" s="153" t="str">
        <f>IF('1) 日本 - 中国'!S48="","", '1) 日本 - 中国'!S48)</f>
        <v/>
      </c>
      <c r="W47" s="153"/>
      <c r="X47" s="153"/>
      <c r="Y47" s="153"/>
    </row>
    <row r="48" spans="1:25" s="31" customFormat="1" ht="15" customHeight="1">
      <c r="A48" s="153">
        <f t="shared" si="0"/>
        <v>46056</v>
      </c>
      <c r="B48" s="153">
        <f t="shared" si="1"/>
        <v>46069</v>
      </c>
      <c r="C48" s="153"/>
      <c r="D48" s="218">
        <f>IF('1) 日本 - 中国'!A49="","",'1) 日本 - 中国'!A49)</f>
        <v>9</v>
      </c>
      <c r="E48" s="217" t="str">
        <f>IF('1) 日本 - 中国'!B49="","", '1) 日本 - 中国'!B49)</f>
        <v>CA NAGOYA</v>
      </c>
      <c r="F48" s="223">
        <f>IF('1) 日本 - 中国'!C49="","", '1) 日本 - 中国'!C49)</f>
        <v>2606</v>
      </c>
      <c r="G48" s="229" t="str">
        <f>IF('1) 日本 - 中国'!D49="","", '1) 日本 - 中国'!D49)</f>
        <v>E</v>
      </c>
      <c r="H48" s="225">
        <f>IF('1) 日本 - 中国'!E49="","", '1) 日本 - 中国'!E49)</f>
        <v>2606</v>
      </c>
      <c r="I48" s="230" t="str">
        <f>IF('1) 日本 - 中国'!F49="","", '1) 日本 - 中国'!F49)</f>
        <v>W</v>
      </c>
      <c r="J48" s="153">
        <f>IF('1) 日本 - 中国'!G49="","", '1) 日本 - 中国'!G49)</f>
        <v>46070</v>
      </c>
      <c r="K48" s="153">
        <f>IF('1) 日本 - 中国'!H49="","", '1) 日本 - 中国'!H49)</f>
        <v>46072</v>
      </c>
      <c r="L48" s="153">
        <f>IF('1) 日本 - 中国'!I49="","", '1) 日本 - 中国'!I49)</f>
        <v>46074</v>
      </c>
      <c r="M48" s="153">
        <f>IF('1) 日本 - 中国'!J49="","", '1) 日本 - 中国'!J49)</f>
        <v>46074</v>
      </c>
      <c r="N48" s="153" t="str">
        <f>IF('1) 日本 - 中国'!K49="","", '1) 日本 - 中国'!K49)</f>
        <v/>
      </c>
      <c r="O48" s="153">
        <f>IF('1) 日本 - 中国'!L49="","", '1) 日本 - 中国'!L49)</f>
        <v>46075</v>
      </c>
      <c r="P48" s="153"/>
      <c r="Q48" s="153"/>
      <c r="R48" s="153"/>
      <c r="S48" s="153"/>
      <c r="T48" s="153"/>
      <c r="U48" s="153">
        <f>IF('1) 日本 - 中国'!R49="","", '1) 日本 - 中国'!R49)</f>
        <v>46079</v>
      </c>
      <c r="V48" s="153" t="str">
        <f>IF('1) 日本 - 中国'!S49="","", '1) 日本 - 中国'!S49)</f>
        <v/>
      </c>
      <c r="W48" s="153"/>
      <c r="X48" s="153"/>
      <c r="Y48" s="153"/>
    </row>
    <row r="49" spans="1:25" s="31" customFormat="1" ht="15" customHeight="1">
      <c r="A49" s="153">
        <f t="shared" si="0"/>
        <v>46063</v>
      </c>
      <c r="B49" s="153">
        <f t="shared" si="1"/>
        <v>46076</v>
      </c>
      <c r="C49" s="153"/>
      <c r="D49" s="237">
        <f>IF('1) 日本 - 中国'!A50="","",'1) 日本 - 中国'!A50)</f>
        <v>10</v>
      </c>
      <c r="E49" s="232" t="str">
        <f>IF('1) 日本 - 中国'!B50="","", '1) 日本 - 中国'!B50)</f>
        <v>REFLECTION</v>
      </c>
      <c r="F49" s="233">
        <f>IF('1) 日本 - 中国'!C50="","", '1) 日本 - 中国'!C50)</f>
        <v>2539</v>
      </c>
      <c r="G49" s="234" t="str">
        <f>IF('1) 日本 - 中国'!D50="","", '1) 日本 - 中国'!D50)</f>
        <v>E</v>
      </c>
      <c r="H49" s="235">
        <f>IF('1) 日本 - 中国'!E50="","", '1) 日本 - 中国'!E50)</f>
        <v>2539</v>
      </c>
      <c r="I49" s="236" t="str">
        <f>IF('1) 日本 - 中国'!F50="","", '1) 日本 - 中国'!F50)</f>
        <v>W</v>
      </c>
      <c r="J49" s="153" t="str">
        <f>IF('1) 日本 - 中国'!G50="","", '1) 日本 - 中国'!G50)</f>
        <v>SKIP</v>
      </c>
      <c r="K49" s="153">
        <f>IF('1) 日本 - 中国'!H50="","", '1) 日本 - 中国'!H50)</f>
        <v>46079</v>
      </c>
      <c r="L49" s="153">
        <f>IF('1) 日本 - 中国'!I50="","", '1) 日本 - 中国'!I50)</f>
        <v>46081</v>
      </c>
      <c r="M49" s="153">
        <f>IF('1) 日本 - 中国'!J50="","", '1) 日本 - 中国'!J50)</f>
        <v>46081</v>
      </c>
      <c r="N49" s="153" t="str">
        <f>IF('1) 日本 - 中国'!K50="","", '1) 日本 - 中国'!K50)</f>
        <v/>
      </c>
      <c r="O49" s="153">
        <f>IF('1) 日本 - 中国'!L50="","", '1) 日本 - 中国'!L50)</f>
        <v>46082</v>
      </c>
      <c r="P49" s="153"/>
      <c r="Q49" s="153"/>
      <c r="R49" s="153"/>
      <c r="S49" s="153"/>
      <c r="T49" s="153"/>
      <c r="U49" s="153">
        <f>IF('1) 日本 - 中国'!R50="","", '1) 日本 - 中国'!R50)</f>
        <v>46086</v>
      </c>
      <c r="V49" s="153" t="str">
        <f>IF('1) 日本 - 中国'!S50="","", '1) 日本 - 中国'!S50)</f>
        <v/>
      </c>
      <c r="W49" s="153"/>
      <c r="X49" s="153"/>
      <c r="Y49" s="153"/>
    </row>
    <row r="50" spans="1:25" s="96" customFormat="1" ht="15" customHeight="1">
      <c r="A50" s="131">
        <f t="shared" si="0"/>
        <v>46070</v>
      </c>
      <c r="B50" s="131">
        <f t="shared" si="1"/>
        <v>46083</v>
      </c>
      <c r="C50" s="131"/>
      <c r="D50" s="218">
        <f>IF('1) 日本 - 中国'!A51="","",'1) 日本 - 中国'!A51)</f>
        <v>11</v>
      </c>
      <c r="E50" s="217" t="str">
        <f>IF('1) 日本 - 中国'!B51="","", '1) 日本 - 中国'!B51)</f>
        <v>CA NAGOYA</v>
      </c>
      <c r="F50" s="223">
        <f>IF('1) 日本 - 中国'!C51="","", '1) 日本 - 中国'!C51)</f>
        <v>2607</v>
      </c>
      <c r="G50" s="229" t="str">
        <f>IF('1) 日本 - 中国'!D51="","", '1) 日本 - 中国'!D51)</f>
        <v>E</v>
      </c>
      <c r="H50" s="225">
        <f>IF('1) 日本 - 中国'!E51="","", '1) 日本 - 中国'!E51)</f>
        <v>2607</v>
      </c>
      <c r="I50" s="230" t="str">
        <f>IF('1) 日本 - 中国'!F51="","", '1) 日本 - 中国'!F51)</f>
        <v>W</v>
      </c>
      <c r="J50" s="131">
        <f>IF('1) 日本 - 中国'!G51="","", '1) 日本 - 中国'!G51)</f>
        <v>46084</v>
      </c>
      <c r="K50" s="131">
        <f>IF('1) 日本 - 中国'!H51="","", '1) 日本 - 中国'!H51)</f>
        <v>46086</v>
      </c>
      <c r="L50" s="131">
        <f>IF('1) 日本 - 中国'!I51="","", '1) 日本 - 中国'!I51)</f>
        <v>46088</v>
      </c>
      <c r="M50" s="131">
        <f>IF('1) 日本 - 中国'!J51="","", '1) 日本 - 中国'!J51)</f>
        <v>46088</v>
      </c>
      <c r="N50" s="131" t="str">
        <f>IF('1) 日本 - 中国'!K51="","", '1) 日本 - 中国'!K51)</f>
        <v/>
      </c>
      <c r="O50" s="131">
        <f>IF('1) 日本 - 中国'!L51="","", '1) 日本 - 中国'!L51)</f>
        <v>46089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>
        <f>IF('1) 日本 - 中国'!R51="","", '1) 日本 - 中国'!R51)</f>
        <v>46093</v>
      </c>
      <c r="V50" s="131" t="str">
        <f>IF('1) 日本 - 中国'!S51="","", '1) 日本 - 中国'!S51)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中国'!A52="","",'1) 日本 - 中国'!A52)</f>
        <v/>
      </c>
      <c r="E51" s="72" t="str">
        <f>IF('1) 日本 - 中国'!B52="","", '1) 日本 - 中国'!B52)</f>
        <v/>
      </c>
      <c r="F51" s="68" t="str">
        <f>IF('1) 日本 - 中国'!C52="","", '1) 日本 - 中国'!C52)</f>
        <v/>
      </c>
      <c r="G51" s="210" t="str">
        <f>IF('1) 日本 - 中国'!D52="","", '1) 日本 - 中国'!D52)</f>
        <v/>
      </c>
      <c r="H51" s="69" t="str">
        <f>IF('1) 日本 - 中国'!E52="","", '1) 日本 - 中国'!E52)</f>
        <v/>
      </c>
      <c r="I51" s="212" t="str">
        <f>IF('1) 日本 - 中国'!F52="","", '1) 日本 - 中国'!F52)</f>
        <v/>
      </c>
      <c r="J51" s="131" t="str">
        <f>IF('1) 日本 - 中国'!G52="","", '1) 日本 - 中国'!G52)</f>
        <v/>
      </c>
      <c r="K51" s="131" t="str">
        <f>IF('1) 日本 - 中国'!H52="","", '1) 日本 - 中国'!H52)</f>
        <v/>
      </c>
      <c r="L51" s="131" t="str">
        <f>IF('1) 日本 - 中国'!I52="","", '1) 日本 - 中国'!I52)</f>
        <v/>
      </c>
      <c r="M51" s="131" t="str">
        <f>IF('1) 日本 - 中国'!J52="","", '1) 日本 - 中国'!J52)</f>
        <v/>
      </c>
      <c r="N51" s="131" t="str">
        <f>IF('1) 日本 - 中国'!K52="","", '1) 日本 - 中国'!K52)</f>
        <v/>
      </c>
      <c r="O51" s="131" t="str">
        <f>IF('1) 日本 - 中国'!L52="","", '1) 日本 - 中国'!L52)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中国'!R52="","", '1) 日本 - 中国'!R52)</f>
        <v/>
      </c>
      <c r="V51" s="131" t="str">
        <f>IF('1) 日本 - 中国'!S52="","", '1) 日本 - 中国'!S52)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中国'!A53="","",'1) 日本 - 中国'!A53)</f>
        <v/>
      </c>
      <c r="E52" s="72" t="str">
        <f>IF('1) 日本 - 中国'!B53="","", '1) 日本 - 中国'!B53)</f>
        <v/>
      </c>
      <c r="F52" s="68" t="str">
        <f>IF('1) 日本 - 中国'!C53="","", '1) 日本 - 中国'!C53)</f>
        <v/>
      </c>
      <c r="G52" s="210" t="str">
        <f>IF('1) 日本 - 中国'!D53="","", '1) 日本 - 中国'!D53)</f>
        <v/>
      </c>
      <c r="H52" s="69" t="str">
        <f>IF('1) 日本 - 中国'!E53="","", '1) 日本 - 中国'!E53)</f>
        <v/>
      </c>
      <c r="I52" s="212" t="str">
        <f>IF('1) 日本 - 中国'!F53="","", '1) 日本 - 中国'!F53)</f>
        <v/>
      </c>
      <c r="J52" s="131" t="str">
        <f>IF('1) 日本 - 中国'!G53="","", '1) 日本 - 中国'!G53)</f>
        <v/>
      </c>
      <c r="K52" s="131" t="str">
        <f>IF('1) 日本 - 中国'!H53="","", '1) 日本 - 中国'!H53)</f>
        <v/>
      </c>
      <c r="L52" s="131" t="str">
        <f>IF('1) 日本 - 中国'!I53="","", '1) 日本 - 中国'!I53)</f>
        <v/>
      </c>
      <c r="M52" s="131" t="str">
        <f>IF('1) 日本 - 中国'!J53="","", '1) 日本 - 中国'!J53)</f>
        <v/>
      </c>
      <c r="N52" s="131" t="str">
        <f>IF('1) 日本 - 中国'!K53="","", '1) 日本 - 中国'!K53)</f>
        <v/>
      </c>
      <c r="O52" s="131" t="str">
        <f>IF('1) 日本 - 中国'!L53="","", '1) 日本 - 中国'!L53)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中国'!R53="","", '1) 日本 - 中国'!R53)</f>
        <v/>
      </c>
      <c r="V52" s="131" t="str">
        <f>IF('1) 日本 - 中国'!S53="","", '1) 日本 - 中国'!S53)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中国'!A54="","",'1) 日本 - 中国'!A54)</f>
        <v/>
      </c>
      <c r="E53" s="72" t="str">
        <f>IF('1) 日本 - 中国'!B54="","", '1) 日本 - 中国'!B54)</f>
        <v/>
      </c>
      <c r="F53" s="68" t="str">
        <f>IF('1) 日本 - 中国'!C54="","", '1) 日本 - 中国'!C54)</f>
        <v/>
      </c>
      <c r="G53" s="210" t="str">
        <f>IF('1) 日本 - 中国'!D54="","", '1) 日本 - 中国'!D54)</f>
        <v/>
      </c>
      <c r="H53" s="69" t="str">
        <f>IF('1) 日本 - 中国'!E54="","", '1) 日本 - 中国'!E54)</f>
        <v/>
      </c>
      <c r="I53" s="212" t="str">
        <f>IF('1) 日本 - 中国'!F54="","", '1) 日本 - 中国'!F54)</f>
        <v/>
      </c>
      <c r="J53" s="131" t="str">
        <f>IF('1) 日本 - 中国'!G54="","", '1) 日本 - 中国'!G54)</f>
        <v/>
      </c>
      <c r="K53" s="131" t="str">
        <f>IF('1) 日本 - 中国'!H54="","", '1) 日本 - 中国'!H54)</f>
        <v/>
      </c>
      <c r="L53" s="131" t="str">
        <f>IF('1) 日本 - 中国'!I54="","", '1) 日本 - 中国'!I54)</f>
        <v/>
      </c>
      <c r="M53" s="131" t="str">
        <f>IF('1) 日本 - 中国'!J54="","", '1) 日本 - 中国'!J54)</f>
        <v/>
      </c>
      <c r="N53" s="131" t="str">
        <f>IF('1) 日本 - 中国'!K54="","", '1) 日本 - 中国'!K54)</f>
        <v/>
      </c>
      <c r="O53" s="131" t="str">
        <f>IF('1) 日本 - 中国'!L54="","", '1) 日本 - 中国'!L54)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中国'!R54="","", '1) 日本 - 中国'!R54)</f>
        <v/>
      </c>
      <c r="V53" s="131" t="str">
        <f>IF('1) 日本 - 中国'!S54="","", '1) 日本 - 中国'!S54)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中国'!A55="","",'1) 日本 - 中国'!A55)</f>
        <v/>
      </c>
      <c r="E54" s="72" t="str">
        <f>IF('1) 日本 - 中国'!B55="","", '1) 日本 - 中国'!B55)</f>
        <v/>
      </c>
      <c r="F54" s="68" t="str">
        <f>IF('1) 日本 - 中国'!C55="","", '1) 日本 - 中国'!C55)</f>
        <v/>
      </c>
      <c r="G54" s="210" t="str">
        <f>IF('1) 日本 - 中国'!D55="","", '1) 日本 - 中国'!D55)</f>
        <v/>
      </c>
      <c r="H54" s="69" t="str">
        <f>IF('1) 日本 - 中国'!E55="","", '1) 日本 - 中国'!E55)</f>
        <v/>
      </c>
      <c r="I54" s="212" t="str">
        <f>IF('1) 日本 - 中国'!F55="","", '1) 日本 - 中国'!F55)</f>
        <v/>
      </c>
      <c r="J54" s="131" t="str">
        <f>IF('1) 日本 - 中国'!G55="","", '1) 日本 - 中国'!G55)</f>
        <v/>
      </c>
      <c r="K54" s="131" t="str">
        <f>IF('1) 日本 - 中国'!H55="","", '1) 日本 - 中国'!H55)</f>
        <v/>
      </c>
      <c r="L54" s="131" t="str">
        <f>IF('1) 日本 - 中国'!I55="","", '1) 日本 - 中国'!I55)</f>
        <v/>
      </c>
      <c r="M54" s="131" t="str">
        <f>IF('1) 日本 - 中国'!J55="","", '1) 日本 - 中国'!J55)</f>
        <v/>
      </c>
      <c r="N54" s="131" t="str">
        <f>IF('1) 日本 - 中国'!K55="","", '1) 日本 - 中国'!K55)</f>
        <v/>
      </c>
      <c r="O54" s="131" t="str">
        <f>IF('1) 日本 - 中国'!L55="","", '1) 日本 - 中国'!L55)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中国'!R55="","", '1) 日本 - 中国'!R55)</f>
        <v/>
      </c>
      <c r="V54" s="131" t="str">
        <f>IF('1) 日本 - 中国'!S55="","", '1) 日本 - 中国'!S55)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中国'!A56="","",'1) 日本 - 中国'!A56)</f>
        <v/>
      </c>
      <c r="E55" s="98" t="str">
        <f>IF('1) 日本 - 中国'!B56="","", '1) 日本 - 中国'!B56)</f>
        <v/>
      </c>
      <c r="F55" s="99" t="str">
        <f>IF('1) 日本 - 中国'!C56="","", '1) 日本 - 中国'!C56)</f>
        <v/>
      </c>
      <c r="G55" s="211" t="str">
        <f>IF('1) 日本 - 中国'!D56="","", '1) 日本 - 中国'!D56)</f>
        <v/>
      </c>
      <c r="H55" s="105" t="str">
        <f>IF('1) 日本 - 中国'!E56="","", '1) 日本 - 中国'!E56)</f>
        <v/>
      </c>
      <c r="I55" s="213" t="str">
        <f>IF('1) 日本 - 中国'!F56="","", '1) 日本 - 中国'!F56)</f>
        <v/>
      </c>
      <c r="J55" s="97" t="str">
        <f>IF('1) 日本 - 中国'!G56="","", '1) 日本 - 中国'!G56)</f>
        <v/>
      </c>
      <c r="K55" s="97" t="str">
        <f>IF('1) 日本 - 中国'!H56="","", '1) 日本 - 中国'!H56)</f>
        <v/>
      </c>
      <c r="L55" s="97" t="str">
        <f>IF('1) 日本 - 中国'!I56="","", '1) 日本 - 中国'!I56)</f>
        <v/>
      </c>
      <c r="M55" s="97" t="str">
        <f>IF('1) 日本 - 中国'!J56="","", '1) 日本 - 中国'!J56)</f>
        <v/>
      </c>
      <c r="N55" s="97" t="str">
        <f>IF('1) 日本 - 中国'!K56="","", '1) 日本 - 中国'!K56)</f>
        <v/>
      </c>
      <c r="O55" s="97" t="str">
        <f>IF('1) 日本 - 中国'!L56="","", '1) 日本 - 中国'!L56)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中国'!R56="","", '1) 日本 - 中国'!R56)</f>
        <v/>
      </c>
      <c r="V55" s="97" t="str">
        <f>IF('1) 日本 - 中国'!S56="","", '1) 日本 - 中国'!S56)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8"/>
      <c r="X72" s="328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8"/>
      <c r="X73" s="328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8"/>
      <c r="X74" s="328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9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2026-02-06T06:10:53Z</cp:lastPrinted>
  <dcterms:created xsi:type="dcterms:W3CDTF">2015-06-02T04:30:00Z</dcterms:created>
  <dcterms:modified xsi:type="dcterms:W3CDTF">2026-02-06T06:19:37Z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