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0.xml" ContentType="application/vnd.openxmlformats-officedocument.spreadsheetml.worksheet+xml"/>
  <Override PartName="/xl/worksheets/sheet201.xml" ContentType="application/vnd.openxmlformats-officedocument.spreadsheetml.worksheet+xml"/>
  <Override PartName="/xl/worksheets/sheet202.xml" ContentType="application/vnd.openxmlformats-officedocument.spreadsheetml.worksheet+xml"/>
  <Override PartName="/xl/worksheets/sheet203.xml" ContentType="application/vnd.openxmlformats-officedocument.spreadsheetml.worksheet+xml"/>
  <Override PartName="/xl/worksheets/sheet20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drawings/drawing104.xml" ContentType="application/vnd.openxmlformats-officedocument.drawing+xml"/>
  <Override PartName="/xl/drawings/drawing105.xml" ContentType="application/vnd.openxmlformats-officedocument.drawing+xml"/>
  <Override PartName="/xl/drawings/drawing106.xml" ContentType="application/vnd.openxmlformats-officedocument.drawing+xml"/>
  <Override PartName="/xl/drawings/drawing107.xml" ContentType="application/vnd.openxmlformats-officedocument.drawing+xml"/>
  <Override PartName="/xl/drawings/drawing108.xml" ContentType="application/vnd.openxmlformats-officedocument.drawing+xml"/>
  <Override PartName="/xl/drawings/drawing109.xml" ContentType="application/vnd.openxmlformats-officedocument.drawing+xml"/>
  <Override PartName="/xl/drawings/drawing110.xml" ContentType="application/vnd.openxmlformats-officedocument.drawing+xml"/>
  <Override PartName="/xl/drawings/drawing111.xml" ContentType="application/vnd.openxmlformats-officedocument.drawing+xml"/>
  <Override PartName="/xl/drawings/drawing112.xml" ContentType="application/vnd.openxmlformats-officedocument.drawing+xml"/>
  <Override PartName="/xl/drawings/drawing113.xml" ContentType="application/vnd.openxmlformats-officedocument.drawing+xml"/>
  <Override PartName="/xl/drawings/drawing114.xml" ContentType="application/vnd.openxmlformats-officedocument.drawing+xml"/>
  <Override PartName="/xl/drawings/drawing115.xml" ContentType="application/vnd.openxmlformats-officedocument.drawing+xml"/>
  <Override PartName="/xl/drawings/drawing116.xml" ContentType="application/vnd.openxmlformats-officedocument.drawing+xml"/>
  <Override PartName="/xl/drawings/drawing117.xml" ContentType="application/vnd.openxmlformats-officedocument.drawing+xml"/>
  <Override PartName="/xl/drawings/drawing118.xml" ContentType="application/vnd.openxmlformats-officedocument.drawing+xml"/>
  <Override PartName="/xl/drawings/drawing119.xml" ContentType="application/vnd.openxmlformats-officedocument.drawing+xml"/>
  <Override PartName="/xl/drawings/drawing120.xml" ContentType="application/vnd.openxmlformats-officedocument.drawing+xml"/>
  <Override PartName="/xl/drawings/drawing121.xml" ContentType="application/vnd.openxmlformats-officedocument.drawing+xml"/>
  <Override PartName="/xl/drawings/drawing122.xml" ContentType="application/vnd.openxmlformats-officedocument.drawing+xml"/>
  <Override PartName="/xl/drawings/drawing123.xml" ContentType="application/vnd.openxmlformats-officedocument.drawing+xml"/>
  <Override PartName="/xl/drawings/drawing124.xml" ContentType="application/vnd.openxmlformats-officedocument.drawing+xml"/>
  <Override PartName="/xl/drawings/drawing125.xml" ContentType="application/vnd.openxmlformats-officedocument.drawing+xml"/>
  <Override PartName="/xl/drawings/drawing126.xml" ContentType="application/vnd.openxmlformats-officedocument.drawing+xml"/>
  <Override PartName="/xl/drawings/drawing127.xml" ContentType="application/vnd.openxmlformats-officedocument.drawing+xml"/>
  <Override PartName="/xl/drawings/drawing128.xml" ContentType="application/vnd.openxmlformats-officedocument.drawing+xml"/>
  <Override PartName="/xl/drawings/drawing129.xml" ContentType="application/vnd.openxmlformats-officedocument.drawing+xml"/>
  <Override PartName="/xl/drawings/drawing130.xml" ContentType="application/vnd.openxmlformats-officedocument.drawing+xml"/>
  <Override PartName="/xl/drawings/drawing131.xml" ContentType="application/vnd.openxmlformats-officedocument.drawing+xml"/>
  <Override PartName="/xl/drawings/drawing132.xml" ContentType="application/vnd.openxmlformats-officedocument.drawing+xml"/>
  <Override PartName="/xl/drawings/drawing133.xml" ContentType="application/vnd.openxmlformats-officedocument.drawing+xml"/>
  <Override PartName="/xl/drawings/drawing134.xml" ContentType="application/vnd.openxmlformats-officedocument.drawing+xml"/>
  <Override PartName="/xl/drawings/drawing135.xml" ContentType="application/vnd.openxmlformats-officedocument.drawing+xml"/>
  <Override PartName="/xl/drawings/drawing136.xml" ContentType="application/vnd.openxmlformats-officedocument.drawing+xml"/>
  <Override PartName="/xl/drawings/drawing137.xml" ContentType="application/vnd.openxmlformats-officedocument.drawing+xml"/>
  <Override PartName="/xl/drawings/drawing138.xml" ContentType="application/vnd.openxmlformats-officedocument.drawing+xml"/>
  <Override PartName="/xl/drawings/drawing139.xml" ContentType="application/vnd.openxmlformats-officedocument.drawing+xml"/>
  <Override PartName="/xl/drawings/drawing140.xml" ContentType="application/vnd.openxmlformats-officedocument.drawing+xml"/>
  <Override PartName="/xl/drawings/drawing141.xml" ContentType="application/vnd.openxmlformats-officedocument.drawing+xml"/>
  <Override PartName="/xl/drawings/drawing142.xml" ContentType="application/vnd.openxmlformats-officedocument.drawing+xml"/>
  <Override PartName="/xl/drawings/drawing143.xml" ContentType="application/vnd.openxmlformats-officedocument.drawing+xml"/>
  <Override PartName="/xl/drawings/drawing144.xml" ContentType="application/vnd.openxmlformats-officedocument.drawing+xml"/>
  <Override PartName="/xl/drawings/drawing145.xml" ContentType="application/vnd.openxmlformats-officedocument.drawing+xml"/>
  <Override PartName="/xl/drawings/drawing146.xml" ContentType="application/vnd.openxmlformats-officedocument.drawing+xml"/>
  <Override PartName="/xl/drawings/drawing147.xml" ContentType="application/vnd.openxmlformats-officedocument.drawing+xml"/>
  <Override PartName="/xl/drawings/drawing148.xml" ContentType="application/vnd.openxmlformats-officedocument.drawing+xml"/>
  <Override PartName="/xl/drawings/drawing149.xml" ContentType="application/vnd.openxmlformats-officedocument.drawing+xml"/>
  <Override PartName="/xl/drawings/drawing150.xml" ContentType="application/vnd.openxmlformats-officedocument.drawing+xml"/>
  <Override PartName="/xl/drawings/drawing151.xml" ContentType="application/vnd.openxmlformats-officedocument.drawing+xml"/>
  <Override PartName="/xl/drawings/drawing152.xml" ContentType="application/vnd.openxmlformats-officedocument.drawing+xml"/>
  <Override PartName="/xl/drawings/drawing153.xml" ContentType="application/vnd.openxmlformats-officedocument.drawing+xml"/>
  <Override PartName="/xl/drawings/drawing154.xml" ContentType="application/vnd.openxmlformats-officedocument.drawing+xml"/>
  <Override PartName="/xl/drawings/drawing155.xml" ContentType="application/vnd.openxmlformats-officedocument.drawing+xml"/>
  <Override PartName="/xl/drawings/drawing156.xml" ContentType="application/vnd.openxmlformats-officedocument.drawing+xml"/>
  <Override PartName="/xl/drawings/drawing157.xml" ContentType="application/vnd.openxmlformats-officedocument.drawing+xml"/>
  <Override PartName="/xl/drawings/drawing158.xml" ContentType="application/vnd.openxmlformats-officedocument.drawing+xml"/>
  <Override PartName="/xl/drawings/drawing159.xml" ContentType="application/vnd.openxmlformats-officedocument.drawing+xml"/>
  <Override PartName="/xl/drawings/drawing160.xml" ContentType="application/vnd.openxmlformats-officedocument.drawing+xml"/>
  <Override PartName="/xl/drawings/drawing161.xml" ContentType="application/vnd.openxmlformats-officedocument.drawing+xml"/>
  <Override PartName="/xl/drawings/drawing162.xml" ContentType="application/vnd.openxmlformats-officedocument.drawing+xml"/>
  <Override PartName="/xl/drawings/drawing163.xml" ContentType="application/vnd.openxmlformats-officedocument.drawing+xml"/>
  <Override PartName="/xl/drawings/drawing164.xml" ContentType="application/vnd.openxmlformats-officedocument.drawing+xml"/>
  <Override PartName="/xl/drawings/drawing165.xml" ContentType="application/vnd.openxmlformats-officedocument.drawing+xml"/>
  <Override PartName="/xl/drawings/drawing166.xml" ContentType="application/vnd.openxmlformats-officedocument.drawing+xml"/>
  <Override PartName="/xl/drawings/drawing167.xml" ContentType="application/vnd.openxmlformats-officedocument.drawing+xml"/>
  <Override PartName="/xl/drawings/drawing168.xml" ContentType="application/vnd.openxmlformats-officedocument.drawing+xml"/>
  <Override PartName="/xl/drawings/drawing169.xml" ContentType="application/vnd.openxmlformats-officedocument.drawing+xml"/>
  <Override PartName="/xl/drawings/drawing170.xml" ContentType="application/vnd.openxmlformats-officedocument.drawing+xml"/>
  <Override PartName="/xl/drawings/drawing171.xml" ContentType="application/vnd.openxmlformats-officedocument.drawing+xml"/>
  <Override PartName="/xl/drawings/drawing172.xml" ContentType="application/vnd.openxmlformats-officedocument.drawing+xml"/>
  <Override PartName="/xl/drawings/drawing173.xml" ContentType="application/vnd.openxmlformats-officedocument.drawing+xml"/>
  <Override PartName="/xl/drawings/drawing174.xml" ContentType="application/vnd.openxmlformats-officedocument.drawing+xml"/>
  <Override PartName="/xl/drawings/drawing175.xml" ContentType="application/vnd.openxmlformats-officedocument.drawing+xml"/>
  <Override PartName="/xl/drawings/drawing176.xml" ContentType="application/vnd.openxmlformats-officedocument.drawing+xml"/>
  <Override PartName="/xl/drawings/drawing177.xml" ContentType="application/vnd.openxmlformats-officedocument.drawing+xml"/>
  <Override PartName="/xl/drawings/drawing178.xml" ContentType="application/vnd.openxmlformats-officedocument.drawing+xml"/>
  <Override PartName="/xl/drawings/drawing179.xml" ContentType="application/vnd.openxmlformats-officedocument.drawing+xml"/>
  <Override PartName="/xl/drawings/drawing180.xml" ContentType="application/vnd.openxmlformats-officedocument.drawing+xml"/>
  <Override PartName="/xl/drawings/drawing181.xml" ContentType="application/vnd.openxmlformats-officedocument.drawing+xml"/>
  <Override PartName="/xl/drawings/drawing182.xml" ContentType="application/vnd.openxmlformats-officedocument.drawing+xml"/>
  <Override PartName="/xl/drawings/drawing183.xml" ContentType="application/vnd.openxmlformats-officedocument.drawing+xml"/>
  <Override PartName="/xl/drawings/drawing184.xml" ContentType="application/vnd.openxmlformats-officedocument.drawing+xml"/>
  <Override PartName="/xl/drawings/drawing185.xml" ContentType="application/vnd.openxmlformats-officedocument.drawing+xml"/>
  <Override PartName="/xl/drawings/drawing186.xml" ContentType="application/vnd.openxmlformats-officedocument.drawing+xml"/>
  <Override PartName="/xl/drawings/drawing187.xml" ContentType="application/vnd.openxmlformats-officedocument.drawing+xml"/>
  <Override PartName="/xl/drawings/drawing188.xml" ContentType="application/vnd.openxmlformats-officedocument.drawing+xml"/>
  <Override PartName="/xl/drawings/drawing189.xml" ContentType="application/vnd.openxmlformats-officedocument.drawing+xml"/>
  <Override PartName="/xl/drawings/drawing190.xml" ContentType="application/vnd.openxmlformats-officedocument.drawing+xml"/>
  <Override PartName="/xl/drawings/drawing191.xml" ContentType="application/vnd.openxmlformats-officedocument.drawing+xml"/>
  <Override PartName="/xl/drawings/drawing192.xml" ContentType="application/vnd.openxmlformats-officedocument.drawing+xml"/>
  <Override PartName="/xl/drawings/drawing193.xml" ContentType="application/vnd.openxmlformats-officedocument.drawing+xml"/>
  <Override PartName="/xl/drawings/drawing194.xml" ContentType="application/vnd.openxmlformats-officedocument.drawing+xml"/>
  <Override PartName="/xl/drawings/drawing195.xml" ContentType="application/vnd.openxmlformats-officedocument.drawing+xml"/>
  <Override PartName="/xl/drawings/drawing196.xml" ContentType="application/vnd.openxmlformats-officedocument.drawing+xml"/>
  <Override PartName="/xl/drawings/drawing197.xml" ContentType="application/vnd.openxmlformats-officedocument.drawing+xml"/>
  <Override PartName="/xl/drawings/drawing198.xml" ContentType="application/vnd.openxmlformats-officedocument.drawing+xml"/>
  <Override PartName="/xl/drawings/drawing199.xml" ContentType="application/vnd.openxmlformats-officedocument.drawing+xml"/>
  <Override PartName="/xl/drawings/drawing200.xml" ContentType="application/vnd.openxmlformats-officedocument.drawing+xml"/>
  <Override PartName="/xl/drawings/drawing201.xml" ContentType="application/vnd.openxmlformats-officedocument.drawing+xml"/>
  <Override PartName="/xl/drawings/drawing202.xml" ContentType="application/vnd.openxmlformats-officedocument.drawing+xml"/>
  <Override PartName="/xl/drawings/drawing203.xml" ContentType="application/vnd.openxmlformats-officedocument.drawing+xml"/>
  <Override PartName="/xl/drawings/drawing20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924"/>
  <workbookPr codeName="ThisWorkbook"/>
  <mc:AlternateContent xmlns:mc="http://schemas.openxmlformats.org/markup-compatibility/2006">
    <mc:Choice Requires="x15">
      <x15ac:absPath xmlns:x15ac="http://schemas.microsoft.com/office/spreadsheetml/2010/11/ac" url="\\wint438\08_代理店事業\旧 営業企画課\民生輪船\【SCHEDULE・MOVEMENT】\"/>
    </mc:Choice>
  </mc:AlternateContent>
  <xr:revisionPtr revIDLastSave="0" documentId="13_ncr:1_{81EC7DD0-39C1-473B-A199-FA9A6442B3F1}" xr6:coauthVersionLast="47" xr6:coauthVersionMax="47" xr10:uidLastSave="{00000000-0000-0000-0000-000000000000}"/>
  <bookViews>
    <workbookView xWindow="-110" yWindow="-110" windowWidth="19420" windowHeight="11500" tabRatio="565" xr2:uid="{00000000-000D-0000-FFFF-FFFF00000000}"/>
  </bookViews>
  <sheets>
    <sheet name="WK10・2026" sheetId="610" r:id="rId1"/>
    <sheet name="WK09・2026" sheetId="609" r:id="rId2"/>
    <sheet name="WK08・2026" sheetId="608" r:id="rId3"/>
    <sheet name="WK07・2026" sheetId="607" r:id="rId4"/>
    <sheet name="WK06・2026" sheetId="606" r:id="rId5"/>
    <sheet name="WK05・2026" sheetId="605" r:id="rId6"/>
    <sheet name="WK04・2026" sheetId="604" r:id="rId7"/>
    <sheet name="WK03・2026" sheetId="603" r:id="rId8"/>
    <sheet name="WK02・2026" sheetId="602" r:id="rId9"/>
    <sheet name="WK53・2025 " sheetId="601" r:id="rId10"/>
    <sheet name="WK52・2025" sheetId="600" r:id="rId11"/>
    <sheet name="WK51・2025" sheetId="599" r:id="rId12"/>
    <sheet name="WK50・2025" sheetId="598" r:id="rId13"/>
    <sheet name="WK49・2025" sheetId="597" r:id="rId14"/>
    <sheet name="WK48・2025" sheetId="596" r:id="rId15"/>
    <sheet name="WK47・2025" sheetId="595" r:id="rId16"/>
    <sheet name="WK46・2025" sheetId="594" r:id="rId17"/>
    <sheet name="WK45・2025" sheetId="593" r:id="rId18"/>
    <sheet name="WK44・2025" sheetId="592" r:id="rId19"/>
    <sheet name="WK43・2025" sheetId="591" r:id="rId20"/>
    <sheet name="WK42・2025" sheetId="590" r:id="rId21"/>
    <sheet name="WK41・2025" sheetId="589" r:id="rId22"/>
    <sheet name="WK40・2025" sheetId="588" r:id="rId23"/>
    <sheet name="WK39・2025" sheetId="587" r:id="rId24"/>
    <sheet name="WK38・2025" sheetId="586" r:id="rId25"/>
    <sheet name="WK37・2025" sheetId="585" r:id="rId26"/>
    <sheet name="WK36・2025" sheetId="584" r:id="rId27"/>
    <sheet name="WK35・2025" sheetId="583" r:id="rId28"/>
    <sheet name="WK34・2025" sheetId="582" r:id="rId29"/>
    <sheet name="WK33・2025" sheetId="581" r:id="rId30"/>
    <sheet name="WK32・2025" sheetId="580" r:id="rId31"/>
    <sheet name="WK31・2025" sheetId="579" r:id="rId32"/>
    <sheet name="WK30・2025" sheetId="578" r:id="rId33"/>
    <sheet name="WK29・2025 " sheetId="577" r:id="rId34"/>
    <sheet name="WK28・2025 " sheetId="576" r:id="rId35"/>
    <sheet name="WK27・2025" sheetId="575" r:id="rId36"/>
    <sheet name="WK26・2025" sheetId="574" r:id="rId37"/>
    <sheet name="WK25・2025" sheetId="573" r:id="rId38"/>
    <sheet name="WK24・2025" sheetId="572" r:id="rId39"/>
    <sheet name="WK23・2025" sheetId="571" r:id="rId40"/>
    <sheet name="WK22・2025" sheetId="570" r:id="rId41"/>
    <sheet name="WK21・2025" sheetId="569" r:id="rId42"/>
    <sheet name="WK20・2025" sheetId="568" r:id="rId43"/>
    <sheet name="WK19・2025" sheetId="563" r:id="rId44"/>
    <sheet name="WK18・2025" sheetId="564" r:id="rId45"/>
    <sheet name="WK17・2025" sheetId="562" r:id="rId46"/>
    <sheet name="WK16・2025" sheetId="561" r:id="rId47"/>
    <sheet name="WK15・2025" sheetId="559" r:id="rId48"/>
    <sheet name="WK14・2025" sheetId="558" r:id="rId49"/>
    <sheet name="WK13・2025" sheetId="557" r:id="rId50"/>
    <sheet name="WK12・2025" sheetId="556" r:id="rId51"/>
    <sheet name="WK11・2025" sheetId="555" r:id="rId52"/>
    <sheet name="WK10・2025" sheetId="560" r:id="rId53"/>
    <sheet name="WK09・2025" sheetId="553" r:id="rId54"/>
    <sheet name="WK08・2025" sheetId="552" r:id="rId55"/>
    <sheet name="WK07・2025" sheetId="551" r:id="rId56"/>
    <sheet name="WK06・2025" sheetId="550" r:id="rId57"/>
    <sheet name="WK05・2025" sheetId="549" r:id="rId58"/>
    <sheet name="WK04・2025" sheetId="548" r:id="rId59"/>
    <sheet name="WK03・2025 " sheetId="547" r:id="rId60"/>
    <sheet name="WK02・2025 " sheetId="546" r:id="rId61"/>
    <sheet name="WK01・2025 " sheetId="543" r:id="rId62"/>
    <sheet name="WK52・2024 " sheetId="542" r:id="rId63"/>
    <sheet name="WK51・2024" sheetId="541" r:id="rId64"/>
    <sheet name="WK50・2024" sheetId="540" r:id="rId65"/>
    <sheet name="WK49・2024" sheetId="539" r:id="rId66"/>
    <sheet name="WK48・2024 " sheetId="538" r:id="rId67"/>
    <sheet name="WK47・2024" sheetId="536" r:id="rId68"/>
    <sheet name="WK46・2024" sheetId="537" r:id="rId69"/>
    <sheet name="WK45・2024" sheetId="535" r:id="rId70"/>
    <sheet name="WK44・2024 " sheetId="534" r:id="rId71"/>
    <sheet name="WK43・2024" sheetId="533" r:id="rId72"/>
    <sheet name="WK42・2024" sheetId="532" r:id="rId73"/>
    <sheet name="WK41・2024" sheetId="531" r:id="rId74"/>
    <sheet name="WK40・2024" sheetId="530" r:id="rId75"/>
    <sheet name="WK39・2024" sheetId="529" r:id="rId76"/>
    <sheet name="WK38・2024" sheetId="527" r:id="rId77"/>
    <sheet name="WK37・2024" sheetId="528" r:id="rId78"/>
    <sheet name="WK36・2024" sheetId="526" r:id="rId79"/>
    <sheet name="WK35・2024" sheetId="525" r:id="rId80"/>
    <sheet name="WK34・2024" sheetId="522" r:id="rId81"/>
    <sheet name="WK33・2024" sheetId="521" r:id="rId82"/>
    <sheet name="WK32・2024 " sheetId="520" r:id="rId83"/>
    <sheet name="WK31・2024 " sheetId="519" r:id="rId84"/>
    <sheet name="WK30・2024" sheetId="518" r:id="rId85"/>
    <sheet name="WK29・2024" sheetId="517" r:id="rId86"/>
    <sheet name="WK28・2024" sheetId="516" r:id="rId87"/>
    <sheet name="WK27・2024" sheetId="515" r:id="rId88"/>
    <sheet name="WK26・2024 " sheetId="514" r:id="rId89"/>
    <sheet name="WK25・2024" sheetId="513" r:id="rId90"/>
    <sheet name="WK24・2024 " sheetId="512" r:id="rId91"/>
    <sheet name="WK23・2024 " sheetId="511" r:id="rId92"/>
    <sheet name="WK22・2024 " sheetId="510" r:id="rId93"/>
    <sheet name="WK21・2024 " sheetId="509" r:id="rId94"/>
    <sheet name="WK20・2024 " sheetId="508" r:id="rId95"/>
    <sheet name="WK19・2024" sheetId="507" r:id="rId96"/>
    <sheet name="WK18・2024" sheetId="506" r:id="rId97"/>
    <sheet name="WK17・2024" sheetId="505" r:id="rId98"/>
    <sheet name="WK16・2024" sheetId="504" r:id="rId99"/>
    <sheet name="WK15・2024" sheetId="503" r:id="rId100"/>
    <sheet name="WK14・2024" sheetId="502" r:id="rId101"/>
    <sheet name="WK13・2024" sheetId="501" r:id="rId102"/>
    <sheet name="WK12・2024" sheetId="500" r:id="rId103"/>
    <sheet name="WK11・2024" sheetId="499" r:id="rId104"/>
    <sheet name="WK10・2024" sheetId="498" r:id="rId105"/>
    <sheet name="WK09・2024" sheetId="497" r:id="rId106"/>
    <sheet name="WK08・2024" sheetId="496" r:id="rId107"/>
    <sheet name="WK07・2024" sheetId="495" r:id="rId108"/>
    <sheet name="WK06・2024" sheetId="494" r:id="rId109"/>
    <sheet name="WK05・2024" sheetId="493" r:id="rId110"/>
    <sheet name="WK04・2024" sheetId="492" r:id="rId111"/>
    <sheet name="WK03・2024" sheetId="491" r:id="rId112"/>
    <sheet name="WK02・2024" sheetId="490" r:id="rId113"/>
    <sheet name="WK01・2024" sheetId="489" r:id="rId114"/>
    <sheet name="WK52・2023" sheetId="488" r:id="rId115"/>
    <sheet name="WK51・2023" sheetId="487" r:id="rId116"/>
    <sheet name="WK50・2023" sheetId="486" r:id="rId117"/>
    <sheet name="WK49・2023" sheetId="485" r:id="rId118"/>
    <sheet name="WK48・2023" sheetId="484" r:id="rId119"/>
    <sheet name="WK47・2023" sheetId="483" r:id="rId120"/>
    <sheet name="WK46・2023" sheetId="482" r:id="rId121"/>
    <sheet name="WK45・2023" sheetId="480" r:id="rId122"/>
    <sheet name="WK44・2023" sheetId="479" r:id="rId123"/>
    <sheet name="WK43・2023" sheetId="478" r:id="rId124"/>
    <sheet name="WK42・2023" sheetId="477" r:id="rId125"/>
    <sheet name="WK41・2023" sheetId="476" r:id="rId126"/>
    <sheet name="WK40・2023" sheetId="475" r:id="rId127"/>
    <sheet name="WK39・2023" sheetId="474" r:id="rId128"/>
    <sheet name="WK38・2023" sheetId="473" r:id="rId129"/>
    <sheet name="WK37・2023" sheetId="472" r:id="rId130"/>
    <sheet name="WK36・2023" sheetId="471" r:id="rId131"/>
    <sheet name="WK35・2023" sheetId="470" r:id="rId132"/>
    <sheet name="WK34・2023" sheetId="469" r:id="rId133"/>
    <sheet name="WK33・2023" sheetId="468" r:id="rId134"/>
    <sheet name="WK32・2023" sheetId="466" r:id="rId135"/>
    <sheet name="WK31・2023" sheetId="465" r:id="rId136"/>
    <sheet name="WK30・2023" sheetId="464" r:id="rId137"/>
    <sheet name="WK29・2023" sheetId="463" r:id="rId138"/>
    <sheet name="WK28・2023" sheetId="462" r:id="rId139"/>
    <sheet name="WK27・2023" sheetId="461" r:id="rId140"/>
    <sheet name="WK26・2023" sheetId="460" r:id="rId141"/>
    <sheet name="WK25・2023" sheetId="459" r:id="rId142"/>
    <sheet name="WK24・2023" sheetId="458" r:id="rId143"/>
    <sheet name="WK23・2023" sheetId="457" r:id="rId144"/>
    <sheet name="WK22・2023" sheetId="456" r:id="rId145"/>
    <sheet name="WK21・2023" sheetId="455" r:id="rId146"/>
    <sheet name="WK20・2023" sheetId="453" r:id="rId147"/>
    <sheet name="WK19・2023" sheetId="452" r:id="rId148"/>
    <sheet name="WK18・2023" sheetId="451" r:id="rId149"/>
    <sheet name="WK17・2023" sheetId="450" r:id="rId150"/>
    <sheet name="WK16・2023" sheetId="449" r:id="rId151"/>
    <sheet name="WK15・2023" sheetId="448" r:id="rId152"/>
    <sheet name="WK14・2023" sheetId="447" r:id="rId153"/>
    <sheet name="WK13・2023" sheetId="446" r:id="rId154"/>
    <sheet name="WK12・2023" sheetId="445" r:id="rId155"/>
    <sheet name="WK11・2023" sheetId="444" r:id="rId156"/>
    <sheet name="WK10・2023" sheetId="443" r:id="rId157"/>
    <sheet name="WK09・2023" sheetId="442" r:id="rId158"/>
    <sheet name="WK08・2023" sheetId="441" r:id="rId159"/>
    <sheet name="WK07・2023" sheetId="440" r:id="rId160"/>
    <sheet name="WK06・2023" sheetId="439" r:id="rId161"/>
    <sheet name="WK05・2023" sheetId="438" r:id="rId162"/>
    <sheet name="WK04・2023" sheetId="436" r:id="rId163"/>
    <sheet name="WK03・2023" sheetId="435" r:id="rId164"/>
    <sheet name="WK02・2023" sheetId="434" r:id="rId165"/>
    <sheet name="WK01・2023" sheetId="433" r:id="rId166"/>
    <sheet name="WK53・2022" sheetId="432" r:id="rId167"/>
    <sheet name="WK37・2022" sheetId="414" state="hidden" r:id="rId168"/>
    <sheet name="WK36・2022" sheetId="413" state="hidden" r:id="rId169"/>
    <sheet name="WK35・2022" sheetId="412" state="hidden" r:id="rId170"/>
    <sheet name="WK34・2022" sheetId="411" state="hidden" r:id="rId171"/>
    <sheet name="WK33・2022" sheetId="410" state="hidden" r:id="rId172"/>
    <sheet name="WK32・2022" sheetId="409" state="hidden" r:id="rId173"/>
    <sheet name="WK31・2022" sheetId="408" state="hidden" r:id="rId174"/>
    <sheet name="WK30・2022" sheetId="407" state="hidden" r:id="rId175"/>
    <sheet name="WK29・2022" sheetId="406" state="hidden" r:id="rId176"/>
    <sheet name="WK28・2022" sheetId="405" state="hidden" r:id="rId177"/>
    <sheet name="WK27・2022" sheetId="404" state="hidden" r:id="rId178"/>
    <sheet name="WK26・2022" sheetId="403" state="hidden" r:id="rId179"/>
    <sheet name="WK25・2022" sheetId="402" state="hidden" r:id="rId180"/>
    <sheet name="WK24・2022" sheetId="401" state="hidden" r:id="rId181"/>
    <sheet name="WK23・2022" sheetId="400" state="hidden" r:id="rId182"/>
    <sheet name="WK22・2022" sheetId="399" state="hidden" r:id="rId183"/>
    <sheet name="WK21・2022" sheetId="398" state="hidden" r:id="rId184"/>
    <sheet name="WK20・2022" sheetId="397" state="hidden" r:id="rId185"/>
    <sheet name="WK19・2022" sheetId="396" state="hidden" r:id="rId186"/>
    <sheet name="WK18・2022" sheetId="395" state="hidden" r:id="rId187"/>
    <sheet name="WK17・2022" sheetId="394" state="hidden" r:id="rId188"/>
    <sheet name="WK16・2022" sheetId="393" state="hidden" r:id="rId189"/>
    <sheet name="WK15・2022" sheetId="392" state="hidden" r:id="rId190"/>
    <sheet name="WK14・2022" sheetId="391" state="hidden" r:id="rId191"/>
    <sheet name="WK13・2022" sheetId="390" state="hidden" r:id="rId192"/>
    <sheet name="WK12・2022" sheetId="389" state="hidden" r:id="rId193"/>
    <sheet name="WK11・2022" sheetId="388" state="hidden" r:id="rId194"/>
    <sheet name="WK10・2022" sheetId="387" state="hidden" r:id="rId195"/>
    <sheet name="WK09・2022" sheetId="386" state="hidden" r:id="rId196"/>
    <sheet name="WK08・2022" sheetId="385" state="hidden" r:id="rId197"/>
    <sheet name="WK07・2022" sheetId="384" state="hidden" r:id="rId198"/>
    <sheet name="WK06・2022" sheetId="383" state="hidden" r:id="rId199"/>
    <sheet name="WK05・2022" sheetId="382" state="hidden" r:id="rId200"/>
    <sheet name="WK04・2022" sheetId="381" state="hidden" r:id="rId201"/>
    <sheet name="WK03・2022" sheetId="380" state="hidden" r:id="rId202"/>
    <sheet name="WK02・2022" sheetId="379" r:id="rId203"/>
    <sheet name="WK52・2021" sheetId="378" state="hidden" r:id="rId204"/>
  </sheets>
  <definedNames>
    <definedName name="_xlnm.Print_Area" localSheetId="61">'WK01・2025 '!$A$1:$H$41</definedName>
    <definedName name="_xlnm.Print_Area" localSheetId="60">'WK02・2025 '!$A$1:$K$45</definedName>
    <definedName name="_xlnm.Print_Area" localSheetId="8">WK02・2026!$A$1:$O$56</definedName>
    <definedName name="_xlnm.Print_Area" localSheetId="59">'WK03・2025 '!$A$1:$K$45</definedName>
    <definedName name="_xlnm.Print_Area" localSheetId="7">WK03・2026!$A$1:$O$56</definedName>
    <definedName name="_xlnm.Print_Area" localSheetId="6">WK04・2026!$A$1:$O$56</definedName>
    <definedName name="_xlnm.Print_Area" localSheetId="5">WK05・2026!$A$1:$O$56</definedName>
    <definedName name="_xlnm.Print_Area" localSheetId="4">WK06・2026!$A$1:$O$56</definedName>
    <definedName name="_xlnm.Print_Area" localSheetId="3">WK07・2026!$A$1:$O$56</definedName>
    <definedName name="_xlnm.Print_Area" localSheetId="2">WK08・2026!$A$1:$O$56</definedName>
    <definedName name="_xlnm.Print_Area" localSheetId="1">WK09・2026!$A$1:$O$56</definedName>
    <definedName name="_xlnm.Print_Area" localSheetId="0">WK10・2026!$A$1:$O$56</definedName>
    <definedName name="_xlnm.Print_Area" localSheetId="94">'WK20・2024 '!$A$1:$H$39</definedName>
    <definedName name="_xlnm.Print_Area" localSheetId="93">'WK21・2024 '!$A$1:$H$39</definedName>
    <definedName name="_xlnm.Print_Area" localSheetId="92">'WK22・2024 '!$A$1:$H$39</definedName>
    <definedName name="_xlnm.Print_Area" localSheetId="91">'WK23・2024 '!$A$1:$H$39</definedName>
    <definedName name="_xlnm.Print_Area" localSheetId="39">WK23・2025!$A$1:$O$51</definedName>
    <definedName name="_xlnm.Print_Area" localSheetId="90">'WK24・2024 '!$A$1:$H$39</definedName>
    <definedName name="_xlnm.Print_Area" localSheetId="38">WK24・2025!$A$1:$O$51</definedName>
    <definedName name="_xlnm.Print_Area" localSheetId="37">WK25・2025!$A$1:$O$51</definedName>
    <definedName name="_xlnm.Print_Area" localSheetId="88">'WK26・2024 '!$A$1:$H$39</definedName>
    <definedName name="_xlnm.Print_Area" localSheetId="36">WK26・2025!$A$1:$O$51</definedName>
    <definedName name="_xlnm.Print_Area" localSheetId="35">WK27・2025!$A$1:$O$51</definedName>
    <definedName name="_xlnm.Print_Area" localSheetId="34">'WK28・2025 '!$A$1:$O$51</definedName>
    <definedName name="_xlnm.Print_Area" localSheetId="33">'WK29・2025 '!$A$1:$O$51</definedName>
    <definedName name="_xlnm.Print_Area" localSheetId="32">WK30・2025!$A$1:$O$55</definedName>
    <definedName name="_xlnm.Print_Area" localSheetId="83">'WK31・2024 '!$A$1:$H$39</definedName>
    <definedName name="_xlnm.Print_Area" localSheetId="31">WK31・2025!$A$1:$O$55</definedName>
    <definedName name="_xlnm.Print_Area" localSheetId="82">'WK32・2024 '!$A$1:$H$39</definedName>
    <definedName name="_xlnm.Print_Area" localSheetId="30">WK32・2025!$A$1:$O$55</definedName>
    <definedName name="_xlnm.Print_Area" localSheetId="29">WK33・2025!$A$1:$O$55</definedName>
    <definedName name="_xlnm.Print_Area" localSheetId="28">WK34・2025!$A$1:$O$55</definedName>
    <definedName name="_xlnm.Print_Area" localSheetId="27">WK35・2025!$A$1:$O$55</definedName>
    <definedName name="_xlnm.Print_Area" localSheetId="26">WK36・2025!$A$1:$O$55</definedName>
    <definedName name="_xlnm.Print_Area" localSheetId="25">WK37・2025!$A$1:$O$55</definedName>
    <definedName name="_xlnm.Print_Area" localSheetId="24">WK38・2025!$A$1:$O$55</definedName>
    <definedName name="_xlnm.Print_Area" localSheetId="23">WK39・2025!$A$1:$O$55</definedName>
    <definedName name="_xlnm.Print_Area" localSheetId="22">WK40・2025!$A$1:$O$56</definedName>
    <definedName name="_xlnm.Print_Area" localSheetId="21">WK41・2025!$A$1:$O$55</definedName>
    <definedName name="_xlnm.Print_Area" localSheetId="20">WK42・2025!$A$1:$O$56</definedName>
    <definedName name="_xlnm.Print_Area" localSheetId="19">WK43・2025!$A$1:$O$55</definedName>
    <definedName name="_xlnm.Print_Area" localSheetId="70">'WK44・2024 '!$A$1:$H$39</definedName>
    <definedName name="_xlnm.Print_Area" localSheetId="18">WK44・2025!$A$1:$O$56</definedName>
    <definedName name="_xlnm.Print_Area" localSheetId="17">WK45・2025!$A$1:$O$55</definedName>
    <definedName name="_xlnm.Print_Area" localSheetId="16">WK46・2025!$A$1:$O$56</definedName>
    <definedName name="_xlnm.Print_Area" localSheetId="15">WK47・2025!$A$1:$O$56</definedName>
    <definedName name="_xlnm.Print_Area" localSheetId="66">'WK48・2024 '!$A$1:$H$39</definedName>
    <definedName name="_xlnm.Print_Area" localSheetId="14">WK48・2025!$A$1:$O$56</definedName>
    <definedName name="_xlnm.Print_Area" localSheetId="13">WK49・2025!$A$1:$O$56</definedName>
    <definedName name="_xlnm.Print_Area" localSheetId="12">WK50・2025!$A$1:$O$56</definedName>
    <definedName name="_xlnm.Print_Area" localSheetId="11">WK51・2025!$A$1:$O$56</definedName>
    <definedName name="_xlnm.Print_Area" localSheetId="62">'WK52・2024 '!$A$1:$H$39</definedName>
    <definedName name="_xlnm.Print_Area" localSheetId="10">WK52・2025!$A$1:$O$56</definedName>
    <definedName name="_xlnm.Print_Area" localSheetId="9">'WK53・2025 '!$A$1:$O$56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12" i="610" l="1"/>
  <c r="J11" i="610"/>
  <c r="J10" i="610"/>
  <c r="J9" i="610"/>
  <c r="J8" i="610"/>
  <c r="J38" i="610"/>
  <c r="J41" i="610" s="1"/>
  <c r="J42" i="610" s="1"/>
  <c r="J43" i="610" s="1"/>
  <c r="J44" i="610" s="1"/>
  <c r="J45" i="610" s="1"/>
  <c r="B53" i="610"/>
  <c r="B52" i="610"/>
  <c r="J36" i="609"/>
  <c r="J38" i="609" s="1"/>
  <c r="J41" i="609" s="1"/>
  <c r="J44" i="609" s="1"/>
  <c r="J46" i="609" s="1"/>
  <c r="J45" i="609" s="1"/>
  <c r="J43" i="609" s="1"/>
  <c r="J47" i="609" s="1"/>
  <c r="J11" i="607"/>
  <c r="J39" i="610" l="1"/>
  <c r="J47" i="610"/>
  <c r="J46" i="610"/>
  <c r="J42" i="609"/>
  <c r="J26" i="608"/>
  <c r="J27" i="608" s="1"/>
  <c r="J28" i="608" s="1"/>
  <c r="J25" i="608" s="1"/>
  <c r="J23" i="608" s="1"/>
  <c r="J24" i="608" s="1"/>
  <c r="J32" i="608" s="1"/>
  <c r="B32" i="608"/>
  <c r="B31" i="608"/>
  <c r="J10" i="608"/>
  <c r="J11" i="608" s="1"/>
  <c r="J12" i="608" s="1"/>
  <c r="J13" i="608" s="1"/>
  <c r="J9" i="608" s="1"/>
  <c r="J8" i="608" s="1"/>
  <c r="J14" i="608" s="1"/>
  <c r="J37" i="607"/>
  <c r="J38" i="607" s="1"/>
  <c r="J21" i="607"/>
  <c r="J22" i="607" s="1"/>
  <c r="J25" i="607" s="1"/>
  <c r="J27" i="607" s="1"/>
  <c r="J26" i="607" s="1"/>
  <c r="J32" i="607" s="1"/>
  <c r="B53" i="607"/>
  <c r="B52" i="607"/>
  <c r="B32" i="607"/>
  <c r="B31" i="607"/>
  <c r="J9" i="607"/>
  <c r="J10" i="607" s="1"/>
  <c r="J12" i="607" s="1"/>
  <c r="J8" i="607" s="1"/>
  <c r="J17" i="607" s="1"/>
  <c r="B32" i="606"/>
  <c r="B31" i="606"/>
  <c r="J8" i="606"/>
  <c r="J10" i="606"/>
  <c r="J11" i="606" s="1"/>
  <c r="B53" i="605"/>
  <c r="B52" i="605"/>
  <c r="J38" i="605"/>
  <c r="J39" i="605" s="1"/>
  <c r="J46" i="605" s="1"/>
  <c r="B32" i="605"/>
  <c r="B31" i="605"/>
  <c r="J8" i="605"/>
  <c r="J11" i="605" s="1"/>
  <c r="J10" i="605" s="1"/>
  <c r="J9" i="605" s="1"/>
  <c r="J12" i="605" s="1"/>
  <c r="J17" i="605" s="1"/>
  <c r="B53" i="604"/>
  <c r="B52" i="604"/>
  <c r="J37" i="604"/>
  <c r="J38" i="604" s="1"/>
  <c r="B32" i="604"/>
  <c r="B31" i="604"/>
  <c r="J10" i="604"/>
  <c r="J9" i="604" s="1"/>
  <c r="J8" i="604" s="1"/>
  <c r="J11" i="604"/>
  <c r="J17" i="608" l="1"/>
  <c r="J39" i="607"/>
  <c r="J46" i="607" s="1"/>
  <c r="J44" i="607" s="1"/>
  <c r="J45" i="607" s="1"/>
  <c r="J42" i="607" s="1"/>
  <c r="J43" i="607" s="1"/>
  <c r="J51" i="607" s="1"/>
  <c r="J9" i="606"/>
  <c r="J17" i="606" s="1"/>
  <c r="J43" i="605"/>
  <c r="J41" i="605" s="1"/>
  <c r="J12" i="604"/>
  <c r="J17" i="604" s="1"/>
  <c r="J39" i="604"/>
  <c r="J41" i="604"/>
  <c r="J44" i="604" s="1"/>
  <c r="J42" i="604" s="1"/>
  <c r="J43" i="604" s="1"/>
  <c r="J46" i="604" s="1"/>
  <c r="J8" i="603"/>
  <c r="J10" i="603" s="1"/>
  <c r="J9" i="603" s="1"/>
  <c r="J11" i="603" s="1"/>
  <c r="J12" i="603" s="1"/>
  <c r="J17" i="603" s="1"/>
  <c r="B53" i="603"/>
  <c r="B52" i="603"/>
  <c r="J37" i="603"/>
  <c r="J38" i="603" s="1"/>
  <c r="J39" i="603" s="1"/>
  <c r="J41" i="603" s="1"/>
  <c r="J43" i="603" s="1"/>
  <c r="B32" i="603"/>
  <c r="B31" i="603"/>
  <c r="J50" i="607" l="1"/>
  <c r="J52" i="607" s="1"/>
  <c r="J45" i="605"/>
  <c r="J44" i="605" s="1"/>
  <c r="J42" i="605"/>
  <c r="J50" i="605"/>
  <c r="J51" i="605" s="1"/>
  <c r="J52" i="605" s="1"/>
  <c r="J53" i="605" s="1"/>
  <c r="J45" i="604"/>
  <c r="J47" i="604"/>
  <c r="J42" i="603"/>
  <c r="B53" i="602"/>
  <c r="B52" i="602"/>
  <c r="J37" i="602"/>
  <c r="J38" i="602" s="1"/>
  <c r="J41" i="602" s="1"/>
  <c r="J44" i="602" s="1"/>
  <c r="J43" i="602" s="1"/>
  <c r="B32" i="602"/>
  <c r="B31" i="602"/>
  <c r="J11" i="602"/>
  <c r="J8" i="602" s="1"/>
  <c r="J17" i="602" s="1"/>
  <c r="J9" i="602"/>
  <c r="J50" i="604" l="1"/>
  <c r="J51" i="604"/>
  <c r="J52" i="604" s="1"/>
  <c r="J53" i="604" s="1"/>
  <c r="J46" i="603"/>
  <c r="J45" i="603" s="1"/>
  <c r="J47" i="603" s="1"/>
  <c r="J53" i="603" s="1"/>
  <c r="J44" i="603"/>
  <c r="J42" i="602"/>
  <c r="J46" i="602" s="1"/>
  <c r="J39" i="602"/>
  <c r="J10" i="602"/>
  <c r="J12" i="602" s="1"/>
  <c r="J47" i="602" l="1"/>
  <c r="J45" i="602"/>
  <c r="J32" i="601"/>
  <c r="B53" i="601"/>
  <c r="B52" i="601"/>
  <c r="J37" i="601"/>
  <c r="J38" i="601" s="1"/>
  <c r="B32" i="601"/>
  <c r="B31" i="601"/>
  <c r="J23" i="601"/>
  <c r="J25" i="601" s="1"/>
  <c r="B53" i="600"/>
  <c r="B52" i="600"/>
  <c r="J37" i="600"/>
  <c r="J38" i="600" s="1"/>
  <c r="J41" i="600" s="1"/>
  <c r="J43" i="600" s="1"/>
  <c r="J44" i="600" s="1"/>
  <c r="J42" i="600" s="1"/>
  <c r="J45" i="600" s="1"/>
  <c r="J46" i="600" s="1"/>
  <c r="B32" i="600"/>
  <c r="B31" i="600"/>
  <c r="J10" i="600"/>
  <c r="J9" i="600" s="1"/>
  <c r="J13" i="600" s="1"/>
  <c r="J14" i="600" s="1"/>
  <c r="J8" i="600"/>
  <c r="B53" i="599"/>
  <c r="B52" i="599"/>
  <c r="J37" i="599"/>
  <c r="J38" i="599" s="1"/>
  <c r="J41" i="599" s="1"/>
  <c r="J42" i="599" s="1"/>
  <c r="J44" i="599" s="1"/>
  <c r="J43" i="599" s="1"/>
  <c r="J45" i="599" s="1"/>
  <c r="J46" i="599" s="1"/>
  <c r="J32" i="599"/>
  <c r="B32" i="599"/>
  <c r="B31" i="599"/>
  <c r="J26" i="599"/>
  <c r="J25" i="599" s="1"/>
  <c r="J8" i="599"/>
  <c r="J9" i="599" s="1"/>
  <c r="J10" i="599" s="1"/>
  <c r="J11" i="599" s="1"/>
  <c r="J12" i="599" s="1"/>
  <c r="J17" i="599" s="1"/>
  <c r="J51" i="602" l="1"/>
  <c r="J52" i="602" s="1"/>
  <c r="J53" i="602" s="1"/>
  <c r="J50" i="602"/>
  <c r="J42" i="601"/>
  <c r="J41" i="601" s="1"/>
  <c r="J44" i="601" s="1"/>
  <c r="J45" i="601" s="1"/>
  <c r="J24" i="601"/>
  <c r="J51" i="601"/>
  <c r="J52" i="601" s="1"/>
  <c r="J50" i="601"/>
  <c r="J26" i="601"/>
  <c r="J11" i="600"/>
  <c r="J17" i="600"/>
  <c r="J12" i="600"/>
  <c r="J51" i="600"/>
  <c r="J52" i="600" s="1"/>
  <c r="J50" i="600"/>
  <c r="J51" i="599"/>
  <c r="J52" i="599" s="1"/>
  <c r="J50" i="599"/>
  <c r="J27" i="599"/>
  <c r="B53" i="598"/>
  <c r="B52" i="598"/>
  <c r="J37" i="598"/>
  <c r="J38" i="598" s="1"/>
  <c r="J41" i="598" s="1"/>
  <c r="J42" i="598" s="1"/>
  <c r="J44" i="598" s="1"/>
  <c r="J43" i="598" s="1"/>
  <c r="J45" i="598" s="1"/>
  <c r="J46" i="598" s="1"/>
  <c r="J32" i="598"/>
  <c r="B32" i="598"/>
  <c r="B31" i="598"/>
  <c r="J25" i="598"/>
  <c r="J23" i="598" s="1"/>
  <c r="J10" i="598"/>
  <c r="J9" i="598" s="1"/>
  <c r="J12" i="598" s="1"/>
  <c r="J8" i="598"/>
  <c r="J8" i="597"/>
  <c r="J10" i="597" s="1"/>
  <c r="J9" i="597" s="1"/>
  <c r="J11" i="597" s="1"/>
  <c r="J12" i="597" s="1"/>
  <c r="J17" i="597" s="1"/>
  <c r="B53" i="597"/>
  <c r="B52" i="597"/>
  <c r="J37" i="597"/>
  <c r="J38" i="597" s="1"/>
  <c r="J41" i="597" s="1"/>
  <c r="J42" i="597" s="1"/>
  <c r="J44" i="597" s="1"/>
  <c r="J43" i="597" s="1"/>
  <c r="J45" i="597" s="1"/>
  <c r="J46" i="597" s="1"/>
  <c r="J32" i="597"/>
  <c r="B32" i="597"/>
  <c r="B31" i="597"/>
  <c r="J24" i="597"/>
  <c r="J26" i="597" s="1"/>
  <c r="J9" i="594"/>
  <c r="J10" i="594" s="1"/>
  <c r="J12" i="594" s="1"/>
  <c r="J8" i="594"/>
  <c r="J32" i="595"/>
  <c r="J32" i="596"/>
  <c r="B53" i="596"/>
  <c r="B52" i="596"/>
  <c r="J37" i="596"/>
  <c r="J38" i="596" s="1"/>
  <c r="J41" i="596" s="1"/>
  <c r="J42" i="596" s="1"/>
  <c r="J44" i="596" s="1"/>
  <c r="J43" i="596" s="1"/>
  <c r="J45" i="596" s="1"/>
  <c r="J46" i="596" s="1"/>
  <c r="B32" i="596"/>
  <c r="B31" i="596"/>
  <c r="J23" i="596"/>
  <c r="J24" i="596" s="1"/>
  <c r="J10" i="596"/>
  <c r="J9" i="596" s="1"/>
  <c r="J8" i="596"/>
  <c r="J25" i="595"/>
  <c r="J26" i="595" s="1"/>
  <c r="B53" i="595"/>
  <c r="B52" i="595"/>
  <c r="J37" i="595"/>
  <c r="J38" i="595" s="1"/>
  <c r="J41" i="595" s="1"/>
  <c r="J43" i="595" s="1"/>
  <c r="J44" i="595" s="1"/>
  <c r="J42" i="595" s="1"/>
  <c r="J45" i="595" s="1"/>
  <c r="J46" i="595" s="1"/>
  <c r="B32" i="595"/>
  <c r="B31" i="595"/>
  <c r="J37" i="594"/>
  <c r="J38" i="594" s="1"/>
  <c r="J41" i="594" s="1"/>
  <c r="J43" i="594" s="1"/>
  <c r="J44" i="594" s="1"/>
  <c r="J42" i="594" s="1"/>
  <c r="J45" i="594" s="1"/>
  <c r="J46" i="594" s="1"/>
  <c r="B53" i="594"/>
  <c r="B52" i="594"/>
  <c r="B32" i="594"/>
  <c r="B31" i="594"/>
  <c r="J26" i="594"/>
  <c r="J24" i="594" s="1"/>
  <c r="B52" i="593"/>
  <c r="B51" i="593"/>
  <c r="J37" i="593"/>
  <c r="J38" i="593" s="1"/>
  <c r="J41" i="593" s="1"/>
  <c r="J44" i="593" s="1"/>
  <c r="J43" i="593" s="1"/>
  <c r="J42" i="593" s="1"/>
  <c r="J45" i="593" s="1"/>
  <c r="J46" i="593" s="1"/>
  <c r="J49" i="593" s="1"/>
  <c r="J50" i="593" s="1"/>
  <c r="J51" i="593" s="1"/>
  <c r="B32" i="593"/>
  <c r="B31" i="593"/>
  <c r="J25" i="593"/>
  <c r="J24" i="593" s="1"/>
  <c r="J23" i="593" s="1"/>
  <c r="J12" i="593"/>
  <c r="J8" i="593" s="1"/>
  <c r="J9" i="593" s="1"/>
  <c r="J10" i="593" s="1"/>
  <c r="J11" i="593" s="1"/>
  <c r="J17" i="593" s="1"/>
  <c r="B53" i="592"/>
  <c r="B52" i="592"/>
  <c r="J38" i="592"/>
  <c r="J41" i="592" s="1"/>
  <c r="J44" i="592" s="1"/>
  <c r="J43" i="592" s="1"/>
  <c r="J42" i="592" s="1"/>
  <c r="J45" i="592" s="1"/>
  <c r="J46" i="592" s="1"/>
  <c r="B32" i="592"/>
  <c r="B31" i="592"/>
  <c r="J24" i="592"/>
  <c r="J25" i="592" s="1"/>
  <c r="J10" i="592"/>
  <c r="J11" i="592" s="1"/>
  <c r="J8" i="592"/>
  <c r="B52" i="591"/>
  <c r="B51" i="591"/>
  <c r="B32" i="591"/>
  <c r="B31" i="591"/>
  <c r="J12" i="591"/>
  <c r="J9" i="591" s="1"/>
  <c r="J10" i="591" s="1"/>
  <c r="J11" i="591" s="1"/>
  <c r="J8" i="591" s="1"/>
  <c r="J17" i="591" s="1"/>
  <c r="J37" i="591"/>
  <c r="J38" i="591" s="1"/>
  <c r="J41" i="591" s="1"/>
  <c r="J43" i="591" s="1"/>
  <c r="J44" i="591" s="1"/>
  <c r="J42" i="591" s="1"/>
  <c r="J45" i="591" s="1"/>
  <c r="J46" i="591" s="1"/>
  <c r="J49" i="591" s="1"/>
  <c r="J50" i="591" s="1"/>
  <c r="J51" i="591" s="1"/>
  <c r="J25" i="591"/>
  <c r="J23" i="591" s="1"/>
  <c r="J24" i="591" s="1"/>
  <c r="J8" i="590"/>
  <c r="B53" i="590"/>
  <c r="B52" i="590"/>
  <c r="J38" i="590"/>
  <c r="J41" i="590" s="1"/>
  <c r="J42" i="590" s="1"/>
  <c r="J44" i="590" s="1"/>
  <c r="J43" i="590" s="1"/>
  <c r="J45" i="590" s="1"/>
  <c r="J46" i="590" s="1"/>
  <c r="J51" i="590" s="1"/>
  <c r="J52" i="590" s="1"/>
  <c r="B32" i="590"/>
  <c r="B31" i="590"/>
  <c r="J24" i="590"/>
  <c r="J25" i="590" s="1"/>
  <c r="J10" i="590"/>
  <c r="J9" i="590" s="1"/>
  <c r="J12" i="590" s="1"/>
  <c r="J17" i="590" s="1"/>
  <c r="J8" i="569"/>
  <c r="J11" i="594" l="1"/>
  <c r="J24" i="599"/>
  <c r="J23" i="599"/>
  <c r="J11" i="598"/>
  <c r="J24" i="598"/>
  <c r="J26" i="598" s="1"/>
  <c r="J27" i="598" s="1"/>
  <c r="J17" i="598"/>
  <c r="J51" i="598"/>
  <c r="J52" i="598" s="1"/>
  <c r="J50" i="598"/>
  <c r="J51" i="597"/>
  <c r="J52" i="597" s="1"/>
  <c r="J50" i="597"/>
  <c r="J25" i="597"/>
  <c r="J12" i="596"/>
  <c r="J26" i="596"/>
  <c r="J51" i="596"/>
  <c r="J52" i="596" s="1"/>
  <c r="J50" i="596"/>
  <c r="J25" i="596"/>
  <c r="J23" i="595"/>
  <c r="J24" i="595"/>
  <c r="J51" i="595"/>
  <c r="J52" i="595" s="1"/>
  <c r="J50" i="595"/>
  <c r="J27" i="595"/>
  <c r="J17" i="594"/>
  <c r="J51" i="594"/>
  <c r="J52" i="594" s="1"/>
  <c r="J50" i="594"/>
  <c r="J25" i="594"/>
  <c r="J27" i="593"/>
  <c r="J26" i="593"/>
  <c r="J32" i="593" s="1"/>
  <c r="J23" i="592"/>
  <c r="J27" i="592" s="1"/>
  <c r="J12" i="592"/>
  <c r="J17" i="592" s="1"/>
  <c r="J9" i="592"/>
  <c r="J51" i="592"/>
  <c r="J52" i="592" s="1"/>
  <c r="J50" i="592"/>
  <c r="J26" i="592"/>
  <c r="J32" i="592" s="1"/>
  <c r="J26" i="591"/>
  <c r="J32" i="591" s="1"/>
  <c r="J27" i="591"/>
  <c r="J50" i="590"/>
  <c r="J11" i="590"/>
  <c r="J23" i="590"/>
  <c r="B52" i="589"/>
  <c r="B51" i="589"/>
  <c r="J37" i="589"/>
  <c r="J38" i="589" s="1"/>
  <c r="J41" i="589" s="1"/>
  <c r="J42" i="589" s="1"/>
  <c r="J44" i="589" s="1"/>
  <c r="J43" i="589" s="1"/>
  <c r="J45" i="589" s="1"/>
  <c r="J46" i="589" s="1"/>
  <c r="J49" i="589" s="1"/>
  <c r="J50" i="589" s="1"/>
  <c r="J51" i="589" s="1"/>
  <c r="B32" i="589"/>
  <c r="B31" i="589"/>
  <c r="J25" i="589"/>
  <c r="J24" i="589" s="1"/>
  <c r="J23" i="589" s="1"/>
  <c r="J31" i="549"/>
  <c r="J22" i="549"/>
  <c r="J23" i="597" l="1"/>
  <c r="J27" i="597"/>
  <c r="J17" i="596"/>
  <c r="J13" i="596"/>
  <c r="J27" i="594"/>
  <c r="J23" i="594"/>
  <c r="J32" i="594" s="1"/>
  <c r="J26" i="590"/>
  <c r="J32" i="590" s="1"/>
  <c r="J27" i="590"/>
  <c r="J27" i="589"/>
  <c r="J26" i="589"/>
  <c r="J26" i="588"/>
  <c r="J27" i="588" s="1"/>
  <c r="J24" i="588" s="1"/>
  <c r="J32" i="588" s="1"/>
  <c r="B53" i="588"/>
  <c r="B52" i="588"/>
  <c r="J37" i="588"/>
  <c r="J38" i="588" s="1"/>
  <c r="J41" i="588" s="1"/>
  <c r="J43" i="588" s="1"/>
  <c r="J44" i="588" s="1"/>
  <c r="B32" i="588"/>
  <c r="B31" i="588"/>
  <c r="J11" i="588"/>
  <c r="J10" i="588" s="1"/>
  <c r="J12" i="588"/>
  <c r="J23" i="587"/>
  <c r="J25" i="587" s="1"/>
  <c r="J24" i="587" s="1"/>
  <c r="J27" i="587" s="1"/>
  <c r="B52" i="587"/>
  <c r="B51" i="587"/>
  <c r="J37" i="587"/>
  <c r="J38" i="587" s="1"/>
  <c r="J41" i="587" s="1"/>
  <c r="J42" i="587" s="1"/>
  <c r="J43" i="587" s="1"/>
  <c r="J44" i="587" s="1"/>
  <c r="J45" i="587" s="1"/>
  <c r="J46" i="587" s="1"/>
  <c r="J49" i="587" s="1"/>
  <c r="J50" i="587" s="1"/>
  <c r="J51" i="587" s="1"/>
  <c r="B32" i="587"/>
  <c r="B31" i="587"/>
  <c r="J8" i="587"/>
  <c r="J10" i="587"/>
  <c r="J9" i="587" s="1"/>
  <c r="J11" i="587" s="1"/>
  <c r="J17" i="587" s="1"/>
  <c r="J23" i="586"/>
  <c r="J27" i="586" s="1"/>
  <c r="J32" i="586" s="1"/>
  <c r="J25" i="586"/>
  <c r="B52" i="586"/>
  <c r="B51" i="586"/>
  <c r="J37" i="586"/>
  <c r="J38" i="586" s="1"/>
  <c r="J41" i="586" s="1"/>
  <c r="J42" i="586" s="1"/>
  <c r="J44" i="586" s="1"/>
  <c r="J43" i="586" s="1"/>
  <c r="J45" i="586" s="1"/>
  <c r="B32" i="586"/>
  <c r="B31" i="586"/>
  <c r="J11" i="586"/>
  <c r="J9" i="586" s="1"/>
  <c r="J8" i="586"/>
  <c r="B52" i="585"/>
  <c r="B51" i="585"/>
  <c r="J45" i="585"/>
  <c r="J46" i="585" s="1"/>
  <c r="J49" i="585" s="1"/>
  <c r="J50" i="585" s="1"/>
  <c r="J51" i="585" s="1"/>
  <c r="J37" i="585"/>
  <c r="J38" i="585" s="1"/>
  <c r="J41" i="585" s="1"/>
  <c r="B32" i="585"/>
  <c r="B31" i="585"/>
  <c r="J9" i="585"/>
  <c r="J8" i="585" s="1"/>
  <c r="J12" i="585"/>
  <c r="J42" i="588" l="1"/>
  <c r="J45" i="588" s="1"/>
  <c r="J46" i="588" s="1"/>
  <c r="J51" i="588" s="1"/>
  <c r="J52" i="588" s="1"/>
  <c r="J25" i="588"/>
  <c r="J9" i="588"/>
  <c r="J8" i="588"/>
  <c r="J23" i="588"/>
  <c r="J26" i="587"/>
  <c r="J12" i="587"/>
  <c r="J26" i="586"/>
  <c r="J12" i="586"/>
  <c r="J10" i="586"/>
  <c r="J17" i="586" s="1"/>
  <c r="J46" i="586"/>
  <c r="J49" i="586" s="1"/>
  <c r="J50" i="586" s="1"/>
  <c r="J51" i="586" s="1"/>
  <c r="J10" i="585"/>
  <c r="J17" i="585" s="1"/>
  <c r="J11" i="585"/>
  <c r="J42" i="584"/>
  <c r="J46" i="584" s="1"/>
  <c r="J47" i="584" s="1"/>
  <c r="J49" i="584" s="1"/>
  <c r="J50" i="584" s="1"/>
  <c r="J51" i="584" s="1"/>
  <c r="B52" i="584"/>
  <c r="B51" i="584"/>
  <c r="J37" i="584"/>
  <c r="J38" i="584" s="1"/>
  <c r="J41" i="584" s="1"/>
  <c r="B32" i="584"/>
  <c r="B31" i="584"/>
  <c r="J9" i="584"/>
  <c r="J10" i="584" s="1"/>
  <c r="J8" i="584"/>
  <c r="B52" i="583"/>
  <c r="B51" i="583"/>
  <c r="J46" i="583"/>
  <c r="J47" i="583" s="1"/>
  <c r="J49" i="583" s="1"/>
  <c r="J50" i="583" s="1"/>
  <c r="J51" i="583" s="1"/>
  <c r="J52" i="583" s="1"/>
  <c r="J37" i="583"/>
  <c r="J38" i="583" s="1"/>
  <c r="J41" i="583" s="1"/>
  <c r="B32" i="583"/>
  <c r="B31" i="583"/>
  <c r="J10" i="583"/>
  <c r="J9" i="583" s="1"/>
  <c r="J8" i="583"/>
  <c r="B52" i="582"/>
  <c r="B51" i="582"/>
  <c r="B32" i="582"/>
  <c r="B31" i="582"/>
  <c r="J37" i="582"/>
  <c r="J38" i="582" s="1"/>
  <c r="J41" i="582" s="1"/>
  <c r="J46" i="582" s="1"/>
  <c r="J45" i="582" s="1"/>
  <c r="J8" i="582"/>
  <c r="J9" i="582"/>
  <c r="J10" i="582" s="1"/>
  <c r="J32" i="581"/>
  <c r="J45" i="584" l="1"/>
  <c r="J12" i="584"/>
  <c r="J11" i="584"/>
  <c r="J17" i="584" s="1"/>
  <c r="J45" i="583"/>
  <c r="J12" i="583"/>
  <c r="J11" i="583"/>
  <c r="J17" i="583" s="1"/>
  <c r="J12" i="582"/>
  <c r="J11" i="582"/>
  <c r="J17" i="582" s="1"/>
  <c r="J47" i="582"/>
  <c r="J49" i="582" s="1"/>
  <c r="J50" i="582" s="1"/>
  <c r="J51" i="582" s="1"/>
  <c r="J52" i="582" s="1"/>
  <c r="J37" i="581"/>
  <c r="J24" i="581"/>
  <c r="J26" i="581" s="1"/>
  <c r="J27" i="581" s="1"/>
  <c r="J8" i="581"/>
  <c r="J9" i="581" s="1"/>
  <c r="J12" i="581"/>
  <c r="B51" i="580"/>
  <c r="B50" i="580"/>
  <c r="J37" i="580"/>
  <c r="J38" i="580" s="1"/>
  <c r="J41" i="580" s="1"/>
  <c r="J43" i="580" s="1"/>
  <c r="J44" i="580" s="1"/>
  <c r="J42" i="580" s="1"/>
  <c r="J45" i="580" s="1"/>
  <c r="J32" i="580"/>
  <c r="B32" i="580"/>
  <c r="B31" i="580"/>
  <c r="J24" i="580"/>
  <c r="J27" i="580" s="1"/>
  <c r="J28" i="580" s="1"/>
  <c r="J9" i="580"/>
  <c r="J10" i="580" s="1"/>
  <c r="J8" i="580"/>
  <c r="J12" i="579"/>
  <c r="B51" i="579"/>
  <c r="B50" i="579"/>
  <c r="J37" i="579"/>
  <c r="J38" i="579" s="1"/>
  <c r="J41" i="579" s="1"/>
  <c r="J44" i="579" s="1"/>
  <c r="J42" i="579" s="1"/>
  <c r="J43" i="579" s="1"/>
  <c r="J45" i="579" s="1"/>
  <c r="J32" i="579"/>
  <c r="B32" i="579"/>
  <c r="B31" i="579"/>
  <c r="J24" i="579"/>
  <c r="J26" i="579" s="1"/>
  <c r="J27" i="579" s="1"/>
  <c r="J9" i="579"/>
  <c r="J9" i="578"/>
  <c r="J12" i="578" s="1"/>
  <c r="J11" i="578" s="1"/>
  <c r="J38" i="581" l="1"/>
  <c r="J41" i="581" s="1"/>
  <c r="J43" i="581" s="1"/>
  <c r="J42" i="581" s="1"/>
  <c r="J44" i="581" s="1"/>
  <c r="J11" i="581"/>
  <c r="J10" i="581"/>
  <c r="J17" i="581" s="1"/>
  <c r="J23" i="581"/>
  <c r="J25" i="581" s="1"/>
  <c r="J12" i="580"/>
  <c r="J11" i="580"/>
  <c r="J17" i="580" s="1"/>
  <c r="J49" i="580"/>
  <c r="J50" i="580" s="1"/>
  <c r="J51" i="580" s="1"/>
  <c r="J46" i="580"/>
  <c r="J25" i="580"/>
  <c r="J26" i="580" s="1"/>
  <c r="J8" i="579"/>
  <c r="J49" i="579"/>
  <c r="J50" i="579" s="1"/>
  <c r="J51" i="579" s="1"/>
  <c r="J46" i="579"/>
  <c r="J23" i="579"/>
  <c r="J25" i="579" s="1"/>
  <c r="J10" i="578"/>
  <c r="J8" i="578" s="1"/>
  <c r="J45" i="581" l="1"/>
  <c r="J46" i="581" s="1"/>
  <c r="J48" i="581"/>
  <c r="J49" i="581" s="1"/>
  <c r="J50" i="581" s="1"/>
  <c r="J51" i="581" s="1"/>
  <c r="J11" i="579"/>
  <c r="J10" i="579"/>
  <c r="J17" i="579" s="1"/>
  <c r="B51" i="578"/>
  <c r="B50" i="578"/>
  <c r="J37" i="578"/>
  <c r="J38" i="578" s="1"/>
  <c r="J41" i="578" s="1"/>
  <c r="J43" i="578" s="1"/>
  <c r="J44" i="578" s="1"/>
  <c r="J42" i="578" s="1"/>
  <c r="J45" i="578" s="1"/>
  <c r="B32" i="578"/>
  <c r="B31" i="578"/>
  <c r="J46" i="578" l="1"/>
  <c r="J49" i="578"/>
  <c r="J50" i="578" s="1"/>
  <c r="J51" i="578" s="1"/>
  <c r="B47" i="577"/>
  <c r="B46" i="577"/>
  <c r="J33" i="577"/>
  <c r="J34" i="577" s="1"/>
  <c r="J37" i="577" s="1"/>
  <c r="J38" i="577" s="1"/>
  <c r="J40" i="577" s="1"/>
  <c r="J39" i="577" s="1"/>
  <c r="J41" i="577" s="1"/>
  <c r="J28" i="577"/>
  <c r="B28" i="577"/>
  <c r="B27" i="577"/>
  <c r="J23" i="577"/>
  <c r="J21" i="577" s="1"/>
  <c r="J12" i="577"/>
  <c r="J9" i="577" s="1"/>
  <c r="J11" i="577" s="1"/>
  <c r="J8" i="577" s="1"/>
  <c r="J10" i="577" s="1"/>
  <c r="J15" i="577" s="1"/>
  <c r="J22" i="577" l="1"/>
  <c r="J25" i="577" s="1"/>
  <c r="J24" i="577" s="1"/>
  <c r="J45" i="577"/>
  <c r="J46" i="577" s="1"/>
  <c r="J47" i="577" s="1"/>
  <c r="J42" i="577"/>
  <c r="B47" i="576"/>
  <c r="B46" i="576"/>
  <c r="J33" i="576"/>
  <c r="J34" i="576" s="1"/>
  <c r="J37" i="576" s="1"/>
  <c r="J38" i="576" s="1"/>
  <c r="J40" i="576" s="1"/>
  <c r="J39" i="576" s="1"/>
  <c r="J41" i="576" s="1"/>
  <c r="J28" i="576"/>
  <c r="B28" i="576"/>
  <c r="B27" i="576"/>
  <c r="J22" i="576"/>
  <c r="J23" i="576" s="1"/>
  <c r="J12" i="576"/>
  <c r="J11" i="576" s="1"/>
  <c r="J12" i="575"/>
  <c r="J9" i="575" s="1"/>
  <c r="J8" i="575" s="1"/>
  <c r="J11" i="575" s="1"/>
  <c r="J10" i="575" s="1"/>
  <c r="J15" i="575" s="1"/>
  <c r="B47" i="575"/>
  <c r="B46" i="575"/>
  <c r="J33" i="575"/>
  <c r="J34" i="575" s="1"/>
  <c r="J37" i="575" s="1"/>
  <c r="J38" i="575" s="1"/>
  <c r="J40" i="575" s="1"/>
  <c r="J39" i="575" s="1"/>
  <c r="J41" i="575" s="1"/>
  <c r="J28" i="575"/>
  <c r="B28" i="575"/>
  <c r="B27" i="575"/>
  <c r="J23" i="575"/>
  <c r="J21" i="575" s="1"/>
  <c r="J25" i="575" s="1"/>
  <c r="J24" i="575" s="1"/>
  <c r="J9" i="576" l="1"/>
  <c r="J8" i="576" s="1"/>
  <c r="J10" i="576" s="1"/>
  <c r="J15" i="576" s="1"/>
  <c r="J21" i="576"/>
  <c r="J25" i="576" s="1"/>
  <c r="J24" i="576" s="1"/>
  <c r="J45" i="576"/>
  <c r="J46" i="576" s="1"/>
  <c r="J47" i="576" s="1"/>
  <c r="J42" i="576"/>
  <c r="J45" i="575"/>
  <c r="J46" i="575" s="1"/>
  <c r="J47" i="575" s="1"/>
  <c r="J42" i="575"/>
  <c r="J22" i="575"/>
  <c r="B47" i="574"/>
  <c r="B46" i="574"/>
  <c r="J33" i="574"/>
  <c r="J34" i="574" s="1"/>
  <c r="J37" i="574" s="1"/>
  <c r="J39" i="574" s="1"/>
  <c r="J40" i="574" s="1"/>
  <c r="J38" i="574" s="1"/>
  <c r="J41" i="574" s="1"/>
  <c r="J28" i="574"/>
  <c r="B28" i="574"/>
  <c r="B27" i="574"/>
  <c r="J22" i="574"/>
  <c r="J23" i="574" s="1"/>
  <c r="J11" i="574"/>
  <c r="J9" i="574" s="1"/>
  <c r="J12" i="574" s="1"/>
  <c r="J10" i="574" s="1"/>
  <c r="J15" i="574" s="1"/>
  <c r="B47" i="573"/>
  <c r="B46" i="573"/>
  <c r="J33" i="573"/>
  <c r="J34" i="573" s="1"/>
  <c r="J37" i="573" s="1"/>
  <c r="J39" i="573" s="1"/>
  <c r="J40" i="573" s="1"/>
  <c r="J38" i="573" s="1"/>
  <c r="J41" i="573" s="1"/>
  <c r="J28" i="573"/>
  <c r="B28" i="573"/>
  <c r="B27" i="573"/>
  <c r="J23" i="573"/>
  <c r="J22" i="573" s="1"/>
  <c r="J10" i="573"/>
  <c r="J9" i="573" s="1"/>
  <c r="J8" i="573" s="1"/>
  <c r="J11" i="573" s="1"/>
  <c r="J15" i="573" s="1"/>
  <c r="J11" i="572"/>
  <c r="J10" i="572" s="1"/>
  <c r="J12" i="572" s="1"/>
  <c r="J9" i="572" s="1"/>
  <c r="J15" i="572" s="1"/>
  <c r="B47" i="572"/>
  <c r="B46" i="572"/>
  <c r="J33" i="572"/>
  <c r="J34" i="572" s="1"/>
  <c r="J37" i="572" s="1"/>
  <c r="J39" i="572" s="1"/>
  <c r="J40" i="572" s="1"/>
  <c r="J38" i="572" s="1"/>
  <c r="J41" i="572" s="1"/>
  <c r="J28" i="572"/>
  <c r="B28" i="572"/>
  <c r="B27" i="572"/>
  <c r="J22" i="572"/>
  <c r="J21" i="572" s="1"/>
  <c r="B47" i="571"/>
  <c r="B46" i="571"/>
  <c r="J33" i="571"/>
  <c r="J34" i="571" s="1"/>
  <c r="J37" i="571" s="1"/>
  <c r="J40" i="571" s="1"/>
  <c r="J39" i="571" s="1"/>
  <c r="J41" i="571" s="1"/>
  <c r="J38" i="571" s="1"/>
  <c r="J28" i="571"/>
  <c r="B28" i="571"/>
  <c r="B27" i="571"/>
  <c r="J22" i="571"/>
  <c r="J23" i="571" s="1"/>
  <c r="B47" i="570"/>
  <c r="B46" i="570"/>
  <c r="J33" i="570"/>
  <c r="J34" i="570" s="1"/>
  <c r="J37" i="570" s="1"/>
  <c r="J39" i="570" s="1"/>
  <c r="J40" i="570" s="1"/>
  <c r="J38" i="570" s="1"/>
  <c r="J41" i="570" s="1"/>
  <c r="J28" i="570"/>
  <c r="B28" i="570"/>
  <c r="B27" i="570"/>
  <c r="J22" i="570"/>
  <c r="J21" i="570" s="1"/>
  <c r="J24" i="570" s="1"/>
  <c r="J25" i="570" s="1"/>
  <c r="J15" i="570"/>
  <c r="J8" i="570"/>
  <c r="B47" i="569"/>
  <c r="B46" i="569"/>
  <c r="J33" i="569"/>
  <c r="J34" i="569" s="1"/>
  <c r="J37" i="569" s="1"/>
  <c r="J40" i="569" s="1"/>
  <c r="J39" i="569" s="1"/>
  <c r="J38" i="569" s="1"/>
  <c r="J41" i="569" s="1"/>
  <c r="J28" i="569"/>
  <c r="B28" i="569"/>
  <c r="B27" i="569"/>
  <c r="J22" i="569"/>
  <c r="J23" i="569" s="1"/>
  <c r="J15" i="569"/>
  <c r="J10" i="569"/>
  <c r="J9" i="569" s="1"/>
  <c r="J12" i="569" s="1"/>
  <c r="J11" i="569" s="1"/>
  <c r="B47" i="568"/>
  <c r="B46" i="568"/>
  <c r="J33" i="568"/>
  <c r="J34" i="568" s="1"/>
  <c r="J37" i="568" s="1"/>
  <c r="J39" i="568" s="1"/>
  <c r="J40" i="568" s="1"/>
  <c r="J38" i="568" s="1"/>
  <c r="J41" i="568" s="1"/>
  <c r="J45" i="568" s="1"/>
  <c r="J28" i="568"/>
  <c r="B28" i="568"/>
  <c r="B27" i="568"/>
  <c r="J21" i="568"/>
  <c r="J23" i="568" s="1"/>
  <c r="J15" i="568"/>
  <c r="J8" i="568"/>
  <c r="J10" i="568" s="1"/>
  <c r="J9" i="568" s="1"/>
  <c r="J12" i="568" s="1"/>
  <c r="J11" i="568" s="1"/>
  <c r="B49" i="564"/>
  <c r="B48" i="564"/>
  <c r="J34" i="564"/>
  <c r="J35" i="564" s="1"/>
  <c r="J38" i="564" s="1"/>
  <c r="J39" i="564" s="1"/>
  <c r="B29" i="564"/>
  <c r="B28" i="564"/>
  <c r="J22" i="564"/>
  <c r="J23" i="564" s="1"/>
  <c r="J24" i="564" s="1"/>
  <c r="J25" i="564" s="1"/>
  <c r="J15" i="564"/>
  <c r="J8" i="564"/>
  <c r="J9" i="564" s="1"/>
  <c r="J10" i="564" s="1"/>
  <c r="J11" i="564" s="1"/>
  <c r="J12" i="564" s="1"/>
  <c r="B47" i="563"/>
  <c r="B46" i="563"/>
  <c r="J33" i="563"/>
  <c r="J34" i="563" s="1"/>
  <c r="J37" i="563" s="1"/>
  <c r="J38" i="563" s="1"/>
  <c r="J40" i="563" s="1"/>
  <c r="J39" i="563" s="1"/>
  <c r="J41" i="563" s="1"/>
  <c r="J42" i="563" s="1"/>
  <c r="J45" i="563" s="1"/>
  <c r="J46" i="563" s="1"/>
  <c r="J47" i="563" s="1"/>
  <c r="J28" i="563"/>
  <c r="B28" i="563"/>
  <c r="B27" i="563"/>
  <c r="J22" i="563"/>
  <c r="J23" i="563" s="1"/>
  <c r="J15" i="563"/>
  <c r="J8" i="563"/>
  <c r="J10" i="563" s="1"/>
  <c r="J9" i="563" s="1"/>
  <c r="J12" i="563" s="1"/>
  <c r="J11" i="563" s="1"/>
  <c r="J15" i="557"/>
  <c r="J8" i="557"/>
  <c r="J9" i="557" s="1"/>
  <c r="B48" i="562"/>
  <c r="B47" i="562"/>
  <c r="J34" i="562"/>
  <c r="J35" i="562" s="1"/>
  <c r="J38" i="562" s="1"/>
  <c r="J41" i="562" s="1"/>
  <c r="J40" i="562" s="1"/>
  <c r="J39" i="562" s="1"/>
  <c r="J42" i="562" s="1"/>
  <c r="J43" i="562" s="1"/>
  <c r="J46" i="562" s="1"/>
  <c r="J47" i="562" s="1"/>
  <c r="J48" i="562" s="1"/>
  <c r="J28" i="562"/>
  <c r="B28" i="562"/>
  <c r="B27" i="562"/>
  <c r="J21" i="562"/>
  <c r="J22" i="562" s="1"/>
  <c r="J24" i="562" s="1"/>
  <c r="J25" i="562" s="1"/>
  <c r="J15" i="562"/>
  <c r="J8" i="562"/>
  <c r="J12" i="562" s="1"/>
  <c r="J10" i="562" s="1"/>
  <c r="J9" i="562" s="1"/>
  <c r="J11" i="562" s="1"/>
  <c r="B47" i="561"/>
  <c r="B46" i="561"/>
  <c r="J33" i="561"/>
  <c r="J34" i="561" s="1"/>
  <c r="J37" i="561" s="1"/>
  <c r="J28" i="561"/>
  <c r="B28" i="561"/>
  <c r="B27" i="561"/>
  <c r="J23" i="561"/>
  <c r="J21" i="561" s="1"/>
  <c r="J24" i="561" s="1"/>
  <c r="J25" i="561" s="1"/>
  <c r="J15" i="561"/>
  <c r="J8" i="561"/>
  <c r="J9" i="561" s="1"/>
  <c r="J10" i="561" s="1"/>
  <c r="J12" i="561" s="1"/>
  <c r="J11" i="561" s="1"/>
  <c r="J27" i="564" l="1"/>
  <c r="J28" i="564" s="1"/>
  <c r="J29" i="564" s="1"/>
  <c r="J21" i="574"/>
  <c r="J25" i="574" s="1"/>
  <c r="J24" i="574" s="1"/>
  <c r="J45" i="574"/>
  <c r="J46" i="574" s="1"/>
  <c r="J47" i="574" s="1"/>
  <c r="J42" i="574"/>
  <c r="J25" i="573"/>
  <c r="J24" i="573" s="1"/>
  <c r="J45" i="573"/>
  <c r="J46" i="573" s="1"/>
  <c r="J47" i="573" s="1"/>
  <c r="J42" i="573"/>
  <c r="J21" i="573"/>
  <c r="J23" i="572"/>
  <c r="J24" i="572" s="1"/>
  <c r="J25" i="572" s="1"/>
  <c r="J45" i="572"/>
  <c r="J46" i="572" s="1"/>
  <c r="J47" i="572" s="1"/>
  <c r="J42" i="572"/>
  <c r="J9" i="570"/>
  <c r="J10" i="570" s="1"/>
  <c r="J12" i="570" s="1"/>
  <c r="J11" i="570" s="1"/>
  <c r="J23" i="570"/>
  <c r="J45" i="571"/>
  <c r="J46" i="571" s="1"/>
  <c r="J47" i="571" s="1"/>
  <c r="J42" i="571"/>
  <c r="J21" i="571"/>
  <c r="J24" i="571" s="1"/>
  <c r="J25" i="571" s="1"/>
  <c r="J45" i="570"/>
  <c r="J46" i="570" s="1"/>
  <c r="J47" i="570" s="1"/>
  <c r="J42" i="570"/>
  <c r="J42" i="569"/>
  <c r="J45" i="569"/>
  <c r="J46" i="569" s="1"/>
  <c r="J47" i="569" s="1"/>
  <c r="J21" i="569"/>
  <c r="J24" i="569" s="1"/>
  <c r="J25" i="569" s="1"/>
  <c r="J42" i="568"/>
  <c r="J46" i="568"/>
  <c r="J47" i="568" s="1"/>
  <c r="J22" i="568"/>
  <c r="J41" i="564"/>
  <c r="J40" i="564" s="1"/>
  <c r="J42" i="564" s="1"/>
  <c r="J44" i="564" s="1"/>
  <c r="J39" i="561"/>
  <c r="J40" i="561" s="1"/>
  <c r="J38" i="561" s="1"/>
  <c r="J41" i="561" s="1"/>
  <c r="J42" i="561" s="1"/>
  <c r="J45" i="561" s="1"/>
  <c r="J46" i="561" s="1"/>
  <c r="J47" i="561" s="1"/>
  <c r="J21" i="563"/>
  <c r="J24" i="563" s="1"/>
  <c r="J25" i="563" s="1"/>
  <c r="J21" i="564"/>
  <c r="J23" i="562"/>
  <c r="J22" i="561"/>
  <c r="J12" i="560"/>
  <c r="J8" i="560" s="1"/>
  <c r="J9" i="560" s="1"/>
  <c r="J11" i="560" s="1"/>
  <c r="J10" i="560" s="1"/>
  <c r="J15" i="560"/>
  <c r="J23" i="560"/>
  <c r="J22" i="560" s="1"/>
  <c r="J20" i="560" s="1"/>
  <c r="J21" i="560" s="1"/>
  <c r="B26" i="560"/>
  <c r="B27" i="560"/>
  <c r="J27" i="560"/>
  <c r="J31" i="560"/>
  <c r="J32" i="560" s="1"/>
  <c r="J35" i="560" s="1"/>
  <c r="J37" i="560" s="1"/>
  <c r="J36" i="560" s="1"/>
  <c r="J38" i="560" s="1"/>
  <c r="J39" i="560" s="1"/>
  <c r="J40" i="560" s="1"/>
  <c r="J43" i="560" s="1"/>
  <c r="J44" i="560" s="1"/>
  <c r="J45" i="560" s="1"/>
  <c r="B44" i="560"/>
  <c r="B45" i="560"/>
  <c r="J25" i="568" l="1"/>
  <c r="J24" i="568" s="1"/>
  <c r="J24" i="560"/>
  <c r="B45" i="559"/>
  <c r="B44" i="559"/>
  <c r="J31" i="559"/>
  <c r="J32" i="559" s="1"/>
  <c r="J35" i="559" s="1"/>
  <c r="J27" i="559"/>
  <c r="B27" i="559"/>
  <c r="B26" i="559"/>
  <c r="J20" i="559"/>
  <c r="J21" i="559" s="1"/>
  <c r="J24" i="559" s="1"/>
  <c r="J23" i="559" s="1"/>
  <c r="J15" i="559"/>
  <c r="J8" i="559"/>
  <c r="J10" i="559" s="1"/>
  <c r="J9" i="559" s="1"/>
  <c r="J12" i="559" s="1"/>
  <c r="J11" i="559" s="1"/>
  <c r="B45" i="558"/>
  <c r="B44" i="558"/>
  <c r="J31" i="558"/>
  <c r="J32" i="558" s="1"/>
  <c r="J35" i="558" s="1"/>
  <c r="J37" i="558" s="1"/>
  <c r="J38" i="558" s="1"/>
  <c r="J36" i="558" s="1"/>
  <c r="J39" i="558" s="1"/>
  <c r="J40" i="558" s="1"/>
  <c r="J43" i="558" s="1"/>
  <c r="J44" i="558" s="1"/>
  <c r="J45" i="558" s="1"/>
  <c r="J27" i="558"/>
  <c r="B27" i="558"/>
  <c r="B26" i="558"/>
  <c r="J20" i="558"/>
  <c r="J22" i="558" s="1"/>
  <c r="J15" i="558"/>
  <c r="J8" i="558"/>
  <c r="J9" i="558" s="1"/>
  <c r="J10" i="558" s="1"/>
  <c r="B45" i="557"/>
  <c r="B44" i="557"/>
  <c r="J31" i="557"/>
  <c r="J32" i="557" s="1"/>
  <c r="J35" i="557" s="1"/>
  <c r="J38" i="557" s="1"/>
  <c r="J37" i="557" s="1"/>
  <c r="J36" i="557" s="1"/>
  <c r="J39" i="557" s="1"/>
  <c r="J40" i="557" s="1"/>
  <c r="J43" i="557" s="1"/>
  <c r="J44" i="557" s="1"/>
  <c r="J45" i="557" s="1"/>
  <c r="J27" i="557"/>
  <c r="B27" i="557"/>
  <c r="B26" i="557"/>
  <c r="J21" i="557"/>
  <c r="J10" i="557"/>
  <c r="J12" i="557" s="1"/>
  <c r="J11" i="557" s="1"/>
  <c r="B45" i="556"/>
  <c r="B44" i="556"/>
  <c r="J31" i="556"/>
  <c r="J32" i="556" s="1"/>
  <c r="J35" i="556" s="1"/>
  <c r="J38" i="556" s="1"/>
  <c r="J37" i="556" s="1"/>
  <c r="J36" i="556" s="1"/>
  <c r="J39" i="556" s="1"/>
  <c r="J40" i="556" s="1"/>
  <c r="J43" i="556" s="1"/>
  <c r="J44" i="556" s="1"/>
  <c r="J45" i="556" s="1"/>
  <c r="J27" i="556"/>
  <c r="B27" i="556"/>
  <c r="B26" i="556"/>
  <c r="J21" i="556"/>
  <c r="J20" i="556" s="1"/>
  <c r="J15" i="556"/>
  <c r="J8" i="556"/>
  <c r="J10" i="556" s="1"/>
  <c r="J11" i="556" s="1"/>
  <c r="J9" i="556" s="1"/>
  <c r="J12" i="556" s="1"/>
  <c r="J36" i="559" l="1"/>
  <c r="J38" i="559" s="1"/>
  <c r="J37" i="559" s="1"/>
  <c r="J39" i="559" s="1"/>
  <c r="J40" i="559" s="1"/>
  <c r="J43" i="559" s="1"/>
  <c r="J44" i="559" s="1"/>
  <c r="J45" i="559" s="1"/>
  <c r="J12" i="558"/>
  <c r="J11" i="558" s="1"/>
  <c r="J22" i="557"/>
  <c r="J20" i="557"/>
  <c r="J22" i="559"/>
  <c r="J21" i="558"/>
  <c r="J24" i="558" s="1"/>
  <c r="J23" i="558" s="1"/>
  <c r="J23" i="557"/>
  <c r="J24" i="557" s="1"/>
  <c r="J22" i="556"/>
  <c r="J23" i="556" s="1"/>
  <c r="J24" i="556" s="1"/>
  <c r="B45" i="555"/>
  <c r="B44" i="555"/>
  <c r="J31" i="555"/>
  <c r="J32" i="555" s="1"/>
  <c r="J35" i="555" s="1"/>
  <c r="J27" i="555"/>
  <c r="B27" i="555"/>
  <c r="B26" i="555"/>
  <c r="J20" i="555"/>
  <c r="J15" i="555"/>
  <c r="J8" i="555"/>
  <c r="J12" i="555" s="1"/>
  <c r="J10" i="555" s="1"/>
  <c r="J9" i="555" s="1"/>
  <c r="J11" i="555" s="1"/>
  <c r="B45" i="553"/>
  <c r="B44" i="553"/>
  <c r="J31" i="553"/>
  <c r="J32" i="553" s="1"/>
  <c r="J35" i="553" s="1"/>
  <c r="J36" i="553" s="1"/>
  <c r="J38" i="553" s="1"/>
  <c r="J37" i="553" s="1"/>
  <c r="J39" i="553" s="1"/>
  <c r="J40" i="553" s="1"/>
  <c r="J43" i="553" s="1"/>
  <c r="J44" i="553" s="1"/>
  <c r="J45" i="553" s="1"/>
  <c r="J27" i="553"/>
  <c r="B27" i="553"/>
  <c r="B26" i="553"/>
  <c r="J21" i="553"/>
  <c r="J20" i="553" s="1"/>
  <c r="J23" i="553" s="1"/>
  <c r="J24" i="553" s="1"/>
  <c r="J15" i="553"/>
  <c r="J8" i="553"/>
  <c r="J9" i="553" s="1"/>
  <c r="J10" i="553" s="1"/>
  <c r="J12" i="553" s="1"/>
  <c r="J11" i="553" s="1"/>
  <c r="J31" i="552"/>
  <c r="J32" i="552" s="1"/>
  <c r="J35" i="552" s="1"/>
  <c r="J36" i="552" s="1"/>
  <c r="J38" i="552" s="1"/>
  <c r="J27" i="552"/>
  <c r="J20" i="552"/>
  <c r="B45" i="552"/>
  <c r="B44" i="552"/>
  <c r="B27" i="552"/>
  <c r="B26" i="552"/>
  <c r="J15" i="552"/>
  <c r="J8" i="552"/>
  <c r="J9" i="552" s="1"/>
  <c r="J10" i="552" s="1"/>
  <c r="J12" i="552" s="1"/>
  <c r="J11" i="552" s="1"/>
  <c r="J38" i="555" l="1"/>
  <c r="J21" i="552"/>
  <c r="J24" i="552" s="1"/>
  <c r="J23" i="552" s="1"/>
  <c r="J22" i="552"/>
  <c r="J21" i="555"/>
  <c r="J22" i="553"/>
  <c r="J37" i="552"/>
  <c r="J39" i="552" s="1"/>
  <c r="J40" i="552" s="1"/>
  <c r="J43" i="552" s="1"/>
  <c r="J44" i="552" s="1"/>
  <c r="J45" i="552" s="1"/>
  <c r="J31" i="551"/>
  <c r="J32" i="551" s="1"/>
  <c r="J35" i="551" s="1"/>
  <c r="J36" i="551" s="1"/>
  <c r="J37" i="551" s="1"/>
  <c r="J38" i="551" s="1"/>
  <c r="J39" i="551" s="1"/>
  <c r="J40" i="551" s="1"/>
  <c r="J27" i="551"/>
  <c r="J21" i="551"/>
  <c r="J20" i="551" s="1"/>
  <c r="J24" i="551" s="1"/>
  <c r="J37" i="555" l="1"/>
  <c r="J39" i="555" s="1"/>
  <c r="J36" i="555"/>
  <c r="J22" i="555"/>
  <c r="J23" i="555"/>
  <c r="J24" i="555" s="1"/>
  <c r="J44" i="551"/>
  <c r="J45" i="551" s="1"/>
  <c r="J43" i="551"/>
  <c r="J22" i="551"/>
  <c r="J15" i="551"/>
  <c r="J8" i="551"/>
  <c r="J9" i="551" s="1"/>
  <c r="J10" i="551" s="1"/>
  <c r="J12" i="551" s="1"/>
  <c r="J11" i="551" s="1"/>
  <c r="B45" i="551"/>
  <c r="B44" i="551"/>
  <c r="B27" i="551"/>
  <c r="B26" i="551"/>
  <c r="J23" i="551"/>
  <c r="J40" i="555" l="1"/>
  <c r="J43" i="555" s="1"/>
  <c r="J44" i="555" s="1"/>
  <c r="J45" i="555" s="1"/>
  <c r="J21" i="550"/>
  <c r="J22" i="550"/>
  <c r="J32" i="550" l="1"/>
  <c r="J33" i="550" s="1"/>
  <c r="J12" i="548" l="1"/>
  <c r="J9" i="548" s="1"/>
  <c r="J8" i="548" s="1"/>
  <c r="J11" i="548" s="1"/>
  <c r="J10" i="548" s="1"/>
  <c r="J45" i="550" l="1"/>
  <c r="J44" i="549"/>
  <c r="J32" i="549"/>
  <c r="J35" i="549" s="1"/>
  <c r="J37" i="549" s="1"/>
  <c r="J38" i="549" s="1"/>
  <c r="J36" i="549" s="1"/>
  <c r="B46" i="550"/>
  <c r="B45" i="550"/>
  <c r="J36" i="550"/>
  <c r="J37" i="550" s="1"/>
  <c r="J39" i="550" s="1"/>
  <c r="B28" i="550"/>
  <c r="B27" i="550"/>
  <c r="J23" i="550"/>
  <c r="J24" i="550" s="1"/>
  <c r="J15" i="549"/>
  <c r="J31" i="548"/>
  <c r="J32" i="548" s="1"/>
  <c r="J35" i="548" s="1"/>
  <c r="J38" i="548" s="1"/>
  <c r="J36" i="548" s="1"/>
  <c r="J39" i="548" s="1"/>
  <c r="B45" i="549"/>
  <c r="B44" i="549"/>
  <c r="B27" i="549"/>
  <c r="B26" i="549"/>
  <c r="J20" i="549"/>
  <c r="J12" i="549"/>
  <c r="J9" i="549" s="1"/>
  <c r="J11" i="549" s="1"/>
  <c r="J8" i="549" s="1"/>
  <c r="J10" i="549" s="1"/>
  <c r="B45" i="548"/>
  <c r="B44" i="548"/>
  <c r="J27" i="548"/>
  <c r="B27" i="548"/>
  <c r="B26" i="548"/>
  <c r="J20" i="548"/>
  <c r="J21" i="548" s="1"/>
  <c r="J15" i="548"/>
  <c r="J38" i="550" l="1"/>
  <c r="J24" i="548"/>
  <c r="J23" i="548" s="1"/>
  <c r="J22" i="548"/>
  <c r="J37" i="548"/>
  <c r="J31" i="547"/>
  <c r="J32" i="547" s="1"/>
  <c r="J35" i="547" s="1"/>
  <c r="J37" i="547" s="1"/>
  <c r="J38" i="547" s="1"/>
  <c r="B45" i="547"/>
  <c r="B44" i="547"/>
  <c r="J27" i="547"/>
  <c r="B27" i="547"/>
  <c r="B26" i="547"/>
  <c r="J22" i="547"/>
  <c r="J24" i="547" s="1"/>
  <c r="J23" i="547" s="1"/>
  <c r="J15" i="547"/>
  <c r="J12" i="547"/>
  <c r="J8" i="547" s="1"/>
  <c r="J9" i="547" s="1"/>
  <c r="J11" i="547" s="1"/>
  <c r="J10" i="547" s="1"/>
  <c r="J44" i="548" l="1"/>
  <c r="J40" i="548"/>
  <c r="J36" i="547"/>
  <c r="J39" i="547"/>
  <c r="J40" i="547" s="1"/>
  <c r="J20" i="547"/>
  <c r="J21" i="547"/>
  <c r="J45" i="549" l="1"/>
  <c r="J43" i="548"/>
  <c r="J45" i="548"/>
  <c r="J44" i="547"/>
  <c r="J45" i="547" l="1"/>
  <c r="J43" i="547"/>
  <c r="J12" i="546" l="1"/>
  <c r="J9" i="546" s="1"/>
  <c r="J8" i="546" s="1"/>
  <c r="J11" i="546" s="1"/>
  <c r="J10" i="546" s="1"/>
  <c r="J15" i="546"/>
  <c r="J20" i="546"/>
  <c r="J22" i="546" s="1"/>
  <c r="B26" i="546"/>
  <c r="B27" i="546"/>
  <c r="J27" i="546"/>
  <c r="J31" i="546"/>
  <c r="J32" i="546" s="1"/>
  <c r="J35" i="546" s="1"/>
  <c r="J37" i="546" s="1"/>
  <c r="J39" i="546" s="1"/>
  <c r="B44" i="546"/>
  <c r="B45" i="546"/>
  <c r="J21" i="546" l="1"/>
  <c r="J24" i="546"/>
  <c r="J23" i="546" s="1"/>
  <c r="J38" i="546"/>
  <c r="J36" i="546"/>
  <c r="J40" i="546" l="1"/>
  <c r="J44" i="546"/>
  <c r="J45" i="546" l="1"/>
  <c r="J43" i="546"/>
  <c r="B40" i="543" l="1"/>
  <c r="G11" i="543" l="1"/>
  <c r="G7" i="543"/>
  <c r="B41" i="543"/>
  <c r="G27" i="543"/>
  <c r="G28" i="543" s="1"/>
  <c r="G29" i="543" s="1"/>
  <c r="B23" i="543"/>
  <c r="B22" i="543"/>
  <c r="G9" i="543"/>
  <c r="G31" i="543" l="1"/>
  <c r="G8" i="540"/>
  <c r="G7" i="540"/>
  <c r="G9" i="540" s="1"/>
  <c r="G35" i="543" l="1"/>
  <c r="G37" i="543" s="1"/>
  <c r="G39" i="543" s="1"/>
  <c r="G40" i="543" s="1"/>
  <c r="G41" i="543" s="1"/>
  <c r="G36" i="543"/>
  <c r="B39" i="542"/>
  <c r="B38" i="542"/>
  <c r="G27" i="542"/>
  <c r="G28" i="542" s="1"/>
  <c r="G30" i="542" s="1"/>
  <c r="G32" i="542" s="1"/>
  <c r="G33" i="542" s="1"/>
  <c r="B23" i="542"/>
  <c r="B22" i="542"/>
  <c r="G19" i="542"/>
  <c r="G17" i="542" s="1"/>
  <c r="G18" i="542" s="1"/>
  <c r="G7" i="542"/>
  <c r="G10" i="542" s="1"/>
  <c r="G8" i="542" s="1"/>
  <c r="G11" i="542" s="1"/>
  <c r="B40" i="541"/>
  <c r="B39" i="541"/>
  <c r="G28" i="541"/>
  <c r="G29" i="541" s="1"/>
  <c r="G31" i="541" s="1"/>
  <c r="G32" i="541" s="1"/>
  <c r="G34" i="541" s="1"/>
  <c r="G24" i="541"/>
  <c r="G20" i="541"/>
  <c r="G21" i="541" s="1"/>
  <c r="G22" i="541" s="1"/>
  <c r="G14" i="541"/>
  <c r="G7" i="541"/>
  <c r="G8" i="541" s="1"/>
  <c r="G9" i="541" s="1"/>
  <c r="B42" i="540"/>
  <c r="B41" i="540"/>
  <c r="G30" i="540"/>
  <c r="G31" i="540" s="1"/>
  <c r="G33" i="540" s="1"/>
  <c r="G36" i="540" s="1"/>
  <c r="G35" i="540" s="1"/>
  <c r="G26" i="540"/>
  <c r="B26" i="540"/>
  <c r="B25" i="540"/>
  <c r="G22" i="540"/>
  <c r="G23" i="540" s="1"/>
  <c r="G24" i="540" s="1"/>
  <c r="G16" i="540"/>
  <c r="G10" i="540"/>
  <c r="G9" i="542" l="1"/>
  <c r="G13" i="542"/>
  <c r="G18" i="541"/>
  <c r="G12" i="541"/>
  <c r="G11" i="541" s="1"/>
  <c r="G10" i="541"/>
  <c r="G20" i="540"/>
  <c r="G11" i="540"/>
  <c r="G12" i="540"/>
  <c r="G13" i="540" s="1"/>
  <c r="G19" i="541"/>
  <c r="G21" i="540"/>
  <c r="G31" i="542"/>
  <c r="G34" i="542"/>
  <c r="G21" i="542"/>
  <c r="G20" i="542"/>
  <c r="G23" i="542" s="1"/>
  <c r="G33" i="541"/>
  <c r="G35" i="541"/>
  <c r="G37" i="540"/>
  <c r="G34" i="540"/>
  <c r="G38" i="542" l="1"/>
  <c r="G35" i="542"/>
  <c r="G39" i="541"/>
  <c r="G36" i="541"/>
  <c r="G41" i="540"/>
  <c r="G38" i="540"/>
  <c r="G39" i="542" l="1"/>
  <c r="G37" i="542"/>
  <c r="G40" i="541"/>
  <c r="G38" i="541"/>
  <c r="G40" i="540"/>
  <c r="G42" i="540"/>
  <c r="F15" i="539"/>
  <c r="E15" i="539"/>
  <c r="D15" i="539"/>
  <c r="F5" i="539"/>
  <c r="E5" i="539"/>
  <c r="D5" i="539"/>
  <c r="G13" i="536"/>
  <c r="B39" i="539" l="1"/>
  <c r="B38" i="539"/>
  <c r="G27" i="539"/>
  <c r="G28" i="539" s="1"/>
  <c r="G30" i="539" s="1"/>
  <c r="G32" i="539" s="1"/>
  <c r="G33" i="539" s="1"/>
  <c r="G23" i="539"/>
  <c r="B23" i="539"/>
  <c r="B22" i="539"/>
  <c r="G19" i="539"/>
  <c r="G21" i="539" s="1"/>
  <c r="G13" i="539"/>
  <c r="G9" i="539"/>
  <c r="G10" i="539" s="1"/>
  <c r="G8" i="539" s="1"/>
  <c r="G7" i="539" s="1"/>
  <c r="G11" i="539" s="1"/>
  <c r="B39" i="538"/>
  <c r="B38" i="538"/>
  <c r="G27" i="538"/>
  <c r="G28" i="538" s="1"/>
  <c r="G30" i="538" s="1"/>
  <c r="G32" i="538" s="1"/>
  <c r="G33" i="538" s="1"/>
  <c r="G23" i="538"/>
  <c r="B23" i="538"/>
  <c r="B22" i="538"/>
  <c r="G19" i="538"/>
  <c r="G20" i="538" s="1"/>
  <c r="G21" i="538" s="1"/>
  <c r="G13" i="538"/>
  <c r="G7" i="538"/>
  <c r="G8" i="538" s="1"/>
  <c r="G11" i="538" s="1"/>
  <c r="G10" i="538" s="1"/>
  <c r="G9" i="538" s="1"/>
  <c r="B39" i="537"/>
  <c r="B38" i="537"/>
  <c r="G27" i="537"/>
  <c r="G28" i="537" s="1"/>
  <c r="G30" i="537" s="1"/>
  <c r="G33" i="537" s="1"/>
  <c r="G31" i="537" s="1"/>
  <c r="G23" i="537"/>
  <c r="B23" i="537"/>
  <c r="B22" i="537"/>
  <c r="G19" i="537"/>
  <c r="G18" i="537" s="1"/>
  <c r="G13" i="537"/>
  <c r="G7" i="537"/>
  <c r="G8" i="537" s="1"/>
  <c r="G9" i="537" s="1"/>
  <c r="G11" i="537" s="1"/>
  <c r="G10" i="537" s="1"/>
  <c r="B39" i="536"/>
  <c r="B38" i="536"/>
  <c r="G27" i="536"/>
  <c r="G28" i="536" s="1"/>
  <c r="G30" i="536" s="1"/>
  <c r="G33" i="536" s="1"/>
  <c r="G32" i="536" s="1"/>
  <c r="G23" i="536"/>
  <c r="B23" i="536"/>
  <c r="B22" i="536"/>
  <c r="G19" i="536"/>
  <c r="G20" i="536" s="1"/>
  <c r="G21" i="536" s="1"/>
  <c r="G11" i="536"/>
  <c r="G8" i="536" s="1"/>
  <c r="G7" i="536" s="1"/>
  <c r="G10" i="536" s="1"/>
  <c r="G9" i="536" s="1"/>
  <c r="G20" i="539" l="1"/>
  <c r="G17" i="539"/>
  <c r="G18" i="539" s="1"/>
  <c r="G18" i="538"/>
  <c r="G17" i="538"/>
  <c r="G17" i="536"/>
  <c r="G18" i="536"/>
  <c r="G20" i="537"/>
  <c r="G21" i="537" s="1"/>
  <c r="G17" i="537"/>
  <c r="G34" i="539"/>
  <c r="G31" i="539"/>
  <c r="G34" i="538"/>
  <c r="G31" i="538"/>
  <c r="G34" i="537"/>
  <c r="G32" i="537"/>
  <c r="G31" i="536"/>
  <c r="G34" i="536"/>
  <c r="G38" i="539" l="1"/>
  <c r="G35" i="539"/>
  <c r="G38" i="538"/>
  <c r="G35" i="538"/>
  <c r="G38" i="537"/>
  <c r="G35" i="537"/>
  <c r="G38" i="536"/>
  <c r="G35" i="536"/>
  <c r="G39" i="539" l="1"/>
  <c r="G37" i="539"/>
  <c r="G39" i="538"/>
  <c r="G37" i="538"/>
  <c r="G39" i="537"/>
  <c r="G37" i="537"/>
  <c r="G39" i="536"/>
  <c r="G37" i="536"/>
  <c r="G19" i="533"/>
  <c r="G21" i="533" s="1"/>
  <c r="G20" i="533" s="1"/>
  <c r="G17" i="533" l="1"/>
  <c r="G18" i="533"/>
  <c r="B39" i="535"/>
  <c r="B38" i="535"/>
  <c r="G27" i="535"/>
  <c r="G28" i="535" s="1"/>
  <c r="G30" i="535" s="1"/>
  <c r="G31" i="535" s="1"/>
  <c r="G32" i="535" s="1"/>
  <c r="G23" i="535"/>
  <c r="B23" i="535"/>
  <c r="B22" i="535"/>
  <c r="G19" i="535"/>
  <c r="G20" i="535" s="1"/>
  <c r="G21" i="535" s="1"/>
  <c r="G13" i="535"/>
  <c r="G7" i="535"/>
  <c r="G9" i="535" s="1"/>
  <c r="G8" i="535" s="1"/>
  <c r="G11" i="535" s="1"/>
  <c r="G10" i="535" s="1"/>
  <c r="B39" i="534"/>
  <c r="B38" i="534"/>
  <c r="G27" i="534"/>
  <c r="G28" i="534" s="1"/>
  <c r="G30" i="534" s="1"/>
  <c r="G31" i="534" s="1"/>
  <c r="G33" i="534" s="1"/>
  <c r="G23" i="534"/>
  <c r="B23" i="534"/>
  <c r="B22" i="534"/>
  <c r="G17" i="534"/>
  <c r="G20" i="534" s="1"/>
  <c r="G21" i="534" s="1"/>
  <c r="G13" i="534"/>
  <c r="G7" i="534"/>
  <c r="G8" i="534" s="1"/>
  <c r="G9" i="534" s="1"/>
  <c r="G11" i="534" s="1"/>
  <c r="G10" i="534" s="1"/>
  <c r="B39" i="533"/>
  <c r="B38" i="533"/>
  <c r="G27" i="533"/>
  <c r="G28" i="533" s="1"/>
  <c r="G30" i="533" s="1"/>
  <c r="G31" i="533" s="1"/>
  <c r="G32" i="533" s="1"/>
  <c r="G33" i="533" s="1"/>
  <c r="G23" i="533"/>
  <c r="B23" i="533"/>
  <c r="B22" i="533"/>
  <c r="G13" i="533"/>
  <c r="G7" i="533"/>
  <c r="B39" i="532"/>
  <c r="B38" i="532"/>
  <c r="G28" i="532"/>
  <c r="G30" i="532" s="1"/>
  <c r="G33" i="532" s="1"/>
  <c r="G31" i="532" s="1"/>
  <c r="G23" i="532"/>
  <c r="B23" i="532"/>
  <c r="B22" i="532"/>
  <c r="G19" i="532"/>
  <c r="G18" i="532" s="1"/>
  <c r="G13" i="532"/>
  <c r="G7" i="532"/>
  <c r="G10" i="532" s="1"/>
  <c r="G9" i="532" s="1"/>
  <c r="G11" i="532" s="1"/>
  <c r="G8" i="532" s="1"/>
  <c r="G19" i="534" l="1"/>
  <c r="G18" i="534"/>
  <c r="G9" i="533"/>
  <c r="G8" i="533" s="1"/>
  <c r="G11" i="533" s="1"/>
  <c r="G10" i="533" s="1"/>
  <c r="G17" i="535"/>
  <c r="G18" i="535"/>
  <c r="G33" i="535"/>
  <c r="G34" i="535"/>
  <c r="G32" i="534"/>
  <c r="G34" i="534"/>
  <c r="G34" i="533"/>
  <c r="G32" i="532"/>
  <c r="G34" i="532"/>
  <c r="G17" i="532"/>
  <c r="G20" i="532"/>
  <c r="G21" i="532" s="1"/>
  <c r="G38" i="535" l="1"/>
  <c r="G35" i="535"/>
  <c r="G38" i="534"/>
  <c r="G35" i="534"/>
  <c r="G35" i="533"/>
  <c r="G38" i="533"/>
  <c r="G38" i="532"/>
  <c r="G35" i="532"/>
  <c r="G39" i="535" l="1"/>
  <c r="G37" i="535"/>
  <c r="G39" i="534"/>
  <c r="G37" i="534"/>
  <c r="G39" i="533"/>
  <c r="G37" i="533"/>
  <c r="G39" i="532"/>
  <c r="G37" i="532"/>
  <c r="G24" i="530" l="1"/>
  <c r="G13" i="530"/>
  <c r="G27" i="531" l="1"/>
  <c r="G28" i="531" s="1"/>
  <c r="G30" i="531" s="1"/>
  <c r="G34" i="531" s="1"/>
  <c r="G32" i="531" s="1"/>
  <c r="B40" i="530"/>
  <c r="B39" i="530"/>
  <c r="G28" i="530"/>
  <c r="G29" i="530" s="1"/>
  <c r="G31" i="530" s="1"/>
  <c r="G33" i="530" s="1"/>
  <c r="G34" i="530" s="1"/>
  <c r="B24" i="530"/>
  <c r="B23" i="530"/>
  <c r="G19" i="530"/>
  <c r="G11" i="530"/>
  <c r="G8" i="530" s="1"/>
  <c r="G9" i="530" s="1"/>
  <c r="G7" i="530" s="1"/>
  <c r="G10" i="530" s="1"/>
  <c r="B39" i="529"/>
  <c r="B38" i="529"/>
  <c r="G27" i="529"/>
  <c r="G28" i="529" s="1"/>
  <c r="G30" i="529" s="1"/>
  <c r="G31" i="529" s="1"/>
  <c r="G32" i="529" s="1"/>
  <c r="G23" i="529"/>
  <c r="B23" i="529"/>
  <c r="B22" i="529"/>
  <c r="G21" i="529"/>
  <c r="G17" i="529" s="1"/>
  <c r="G18" i="529" s="1"/>
  <c r="G13" i="529"/>
  <c r="G7" i="529"/>
  <c r="G10" i="529" s="1"/>
  <c r="G8" i="529" s="1"/>
  <c r="G11" i="529" s="1"/>
  <c r="G9" i="529" s="1"/>
  <c r="B40" i="528"/>
  <c r="B39" i="528"/>
  <c r="G28" i="528"/>
  <c r="G29" i="528" s="1"/>
  <c r="G31" i="528" s="1"/>
  <c r="G33" i="528" s="1"/>
  <c r="G34" i="528" s="1"/>
  <c r="G24" i="528"/>
  <c r="B24" i="528"/>
  <c r="B23" i="528"/>
  <c r="G19" i="528"/>
  <c r="G20" i="528" s="1"/>
  <c r="G13" i="528"/>
  <c r="G7" i="528"/>
  <c r="G9" i="528" s="1"/>
  <c r="G8" i="528" s="1"/>
  <c r="G11" i="528" s="1"/>
  <c r="G10" i="528" s="1"/>
  <c r="B39" i="527"/>
  <c r="B38" i="527"/>
  <c r="G27" i="527"/>
  <c r="G28" i="527" s="1"/>
  <c r="G30" i="527" s="1"/>
  <c r="G32" i="527" s="1"/>
  <c r="G33" i="527" s="1"/>
  <c r="G23" i="527"/>
  <c r="B23" i="527"/>
  <c r="B22" i="527"/>
  <c r="G20" i="527"/>
  <c r="G17" i="527" s="1"/>
  <c r="G13" i="527"/>
  <c r="G7" i="527"/>
  <c r="G9" i="527" s="1"/>
  <c r="G8" i="527" s="1"/>
  <c r="G11" i="527" s="1"/>
  <c r="G10" i="527" s="1"/>
  <c r="G17" i="530" l="1"/>
  <c r="G18" i="530" s="1"/>
  <c r="G20" i="530"/>
  <c r="G20" i="529"/>
  <c r="G21" i="528"/>
  <c r="G19" i="529"/>
  <c r="G18" i="528"/>
  <c r="G17" i="528"/>
  <c r="G33" i="531"/>
  <c r="G31" i="531"/>
  <c r="G32" i="530"/>
  <c r="G35" i="530"/>
  <c r="G21" i="530"/>
  <c r="G33" i="529"/>
  <c r="G34" i="529"/>
  <c r="G32" i="528"/>
  <c r="G35" i="528"/>
  <c r="G36" i="528" s="1"/>
  <c r="G31" i="527"/>
  <c r="G34" i="527"/>
  <c r="G19" i="527"/>
  <c r="G21" i="527" s="1"/>
  <c r="G18" i="527"/>
  <c r="G13" i="526"/>
  <c r="G7" i="526"/>
  <c r="G8" i="526" s="1"/>
  <c r="G22" i="530" l="1"/>
  <c r="G36" i="531"/>
  <c r="G39" i="531"/>
  <c r="G39" i="530"/>
  <c r="G36" i="530"/>
  <c r="G35" i="529"/>
  <c r="G38" i="529"/>
  <c r="G39" i="528"/>
  <c r="G38" i="527"/>
  <c r="G35" i="527"/>
  <c r="G40" i="531" l="1"/>
  <c r="G38" i="531"/>
  <c r="G40" i="530"/>
  <c r="G39" i="529"/>
  <c r="G37" i="529"/>
  <c r="G40" i="528"/>
  <c r="G38" i="528"/>
  <c r="G39" i="527"/>
  <c r="G37" i="527"/>
  <c r="G23" i="520" l="1"/>
  <c r="G13" i="520"/>
  <c r="B39" i="526" l="1"/>
  <c r="B38" i="526"/>
  <c r="G27" i="526"/>
  <c r="G28" i="526" s="1"/>
  <c r="G30" i="526" s="1"/>
  <c r="G34" i="526" s="1"/>
  <c r="G32" i="526" s="1"/>
  <c r="G23" i="526"/>
  <c r="B23" i="526"/>
  <c r="B22" i="526"/>
  <c r="G18" i="526"/>
  <c r="G19" i="526" s="1"/>
  <c r="G9" i="526"/>
  <c r="G11" i="526" s="1"/>
  <c r="G10" i="526" s="1"/>
  <c r="B39" i="525"/>
  <c r="B38" i="525"/>
  <c r="G27" i="525"/>
  <c r="G28" i="525" s="1"/>
  <c r="G30" i="525" s="1"/>
  <c r="G31" i="525" s="1"/>
  <c r="G33" i="525" s="1"/>
  <c r="G23" i="525"/>
  <c r="B23" i="525"/>
  <c r="B22" i="525"/>
  <c r="G19" i="525"/>
  <c r="G21" i="525" s="1"/>
  <c r="G20" i="525" s="1"/>
  <c r="G13" i="525"/>
  <c r="G7" i="525"/>
  <c r="G9" i="525" s="1"/>
  <c r="G8" i="525" s="1"/>
  <c r="G11" i="525" s="1"/>
  <c r="G10" i="525" s="1"/>
  <c r="B39" i="522"/>
  <c r="B38" i="522"/>
  <c r="G27" i="522"/>
  <c r="G28" i="522" s="1"/>
  <c r="G30" i="522" s="1"/>
  <c r="G31" i="522" s="1"/>
  <c r="G32" i="522" s="1"/>
  <c r="G23" i="522"/>
  <c r="B23" i="522"/>
  <c r="B22" i="522"/>
  <c r="G19" i="522"/>
  <c r="G20" i="522" s="1"/>
  <c r="G21" i="522" s="1"/>
  <c r="G13" i="522"/>
  <c r="G7" i="522"/>
  <c r="G8" i="522" s="1"/>
  <c r="G9" i="522" s="1"/>
  <c r="G11" i="522" s="1"/>
  <c r="G10" i="522" s="1"/>
  <c r="G31" i="526" l="1"/>
  <c r="G33" i="526"/>
  <c r="G17" i="526"/>
  <c r="G21" i="526"/>
  <c r="G20" i="526" s="1"/>
  <c r="G34" i="525"/>
  <c r="G32" i="525"/>
  <c r="G18" i="525"/>
  <c r="G17" i="525"/>
  <c r="G34" i="522"/>
  <c r="G33" i="522"/>
  <c r="G17" i="522"/>
  <c r="G18" i="522"/>
  <c r="G38" i="526" l="1"/>
  <c r="G35" i="526"/>
  <c r="G38" i="525"/>
  <c r="G35" i="525"/>
  <c r="G38" i="522"/>
  <c r="G35" i="522"/>
  <c r="B40" i="521"/>
  <c r="B39" i="521"/>
  <c r="G27" i="521"/>
  <c r="G28" i="521" s="1"/>
  <c r="G13" i="521"/>
  <c r="G7" i="521"/>
  <c r="G8" i="521" s="1"/>
  <c r="G9" i="521" s="1"/>
  <c r="G11" i="521" s="1"/>
  <c r="G10" i="521" s="1"/>
  <c r="B39" i="520"/>
  <c r="B38" i="520"/>
  <c r="G27" i="520"/>
  <c r="G28" i="520" s="1"/>
  <c r="G30" i="520" s="1"/>
  <c r="G33" i="520" s="1"/>
  <c r="G31" i="520" s="1"/>
  <c r="B23" i="520"/>
  <c r="B22" i="520"/>
  <c r="G20" i="520"/>
  <c r="G17" i="520" s="1"/>
  <c r="G18" i="520" s="1"/>
  <c r="G7" i="520"/>
  <c r="G8" i="520" s="1"/>
  <c r="G9" i="520" s="1"/>
  <c r="G11" i="520" s="1"/>
  <c r="G10" i="520" s="1"/>
  <c r="B39" i="519"/>
  <c r="B38" i="519"/>
  <c r="G27" i="519"/>
  <c r="G28" i="519" s="1"/>
  <c r="G30" i="519" s="1"/>
  <c r="G32" i="519" s="1"/>
  <c r="G33" i="519" s="1"/>
  <c r="G23" i="519"/>
  <c r="B23" i="519"/>
  <c r="B22" i="519"/>
  <c r="G18" i="519"/>
  <c r="G17" i="519" s="1"/>
  <c r="G21" i="519" s="1"/>
  <c r="G13" i="519"/>
  <c r="G7" i="519"/>
  <c r="G8" i="519" s="1"/>
  <c r="G9" i="519" s="1"/>
  <c r="G11" i="519" s="1"/>
  <c r="G10" i="519" s="1"/>
  <c r="G31" i="521" l="1"/>
  <c r="G32" i="521" s="1"/>
  <c r="G33" i="521" s="1"/>
  <c r="G35" i="521" s="1"/>
  <c r="G39" i="521" s="1"/>
  <c r="G29" i="521"/>
  <c r="G39" i="526"/>
  <c r="G37" i="526"/>
  <c r="G39" i="525"/>
  <c r="G37" i="525"/>
  <c r="G39" i="522"/>
  <c r="G37" i="522"/>
  <c r="G34" i="520"/>
  <c r="G32" i="520"/>
  <c r="G19" i="520"/>
  <c r="G21" i="520"/>
  <c r="G34" i="519"/>
  <c r="G31" i="519"/>
  <c r="G19" i="519"/>
  <c r="G20" i="519"/>
  <c r="G38" i="521" l="1"/>
  <c r="G40" i="521"/>
  <c r="G36" i="521"/>
  <c r="G38" i="520"/>
  <c r="G35" i="520"/>
  <c r="G38" i="519"/>
  <c r="G35" i="519"/>
  <c r="G39" i="520" l="1"/>
  <c r="G37" i="520"/>
  <c r="G37" i="519"/>
  <c r="G39" i="519"/>
  <c r="D5" i="513" l="1"/>
  <c r="F5" i="513" l="1"/>
  <c r="E5" i="513"/>
  <c r="F15" i="513"/>
  <c r="E15" i="513"/>
  <c r="D15" i="513" l="1"/>
  <c r="B39" i="518" l="1"/>
  <c r="B38" i="518"/>
  <c r="G27" i="518"/>
  <c r="G28" i="518" s="1"/>
  <c r="G30" i="518" s="1"/>
  <c r="G31" i="518" s="1"/>
  <c r="G32" i="518" s="1"/>
  <c r="G23" i="518"/>
  <c r="B23" i="518"/>
  <c r="B22" i="518"/>
  <c r="G18" i="518"/>
  <c r="G17" i="518" s="1"/>
  <c r="G13" i="518"/>
  <c r="G7" i="518"/>
  <c r="G9" i="518" s="1"/>
  <c r="G8" i="518" s="1"/>
  <c r="G11" i="518" s="1"/>
  <c r="G10" i="518" s="1"/>
  <c r="B39" i="517"/>
  <c r="B38" i="517"/>
  <c r="G27" i="517"/>
  <c r="G28" i="517" s="1"/>
  <c r="G30" i="517" s="1"/>
  <c r="G32" i="517" s="1"/>
  <c r="G33" i="517" s="1"/>
  <c r="G23" i="517"/>
  <c r="B23" i="517"/>
  <c r="B22" i="517"/>
  <c r="G17" i="517"/>
  <c r="G20" i="517" s="1"/>
  <c r="G21" i="517" s="1"/>
  <c r="G13" i="517"/>
  <c r="G7" i="517"/>
  <c r="G8" i="517" s="1"/>
  <c r="G9" i="517" s="1"/>
  <c r="G11" i="517" s="1"/>
  <c r="G10" i="517" s="1"/>
  <c r="B39" i="516"/>
  <c r="B38" i="516"/>
  <c r="G27" i="516"/>
  <c r="G28" i="516" s="1"/>
  <c r="G30" i="516" s="1"/>
  <c r="G33" i="516" s="1"/>
  <c r="G31" i="516" s="1"/>
  <c r="G23" i="516"/>
  <c r="B23" i="516"/>
  <c r="B22" i="516"/>
  <c r="G17" i="516"/>
  <c r="G18" i="516" s="1"/>
  <c r="G13" i="516"/>
  <c r="G7" i="516"/>
  <c r="G9" i="516" s="1"/>
  <c r="G8" i="516" s="1"/>
  <c r="G11" i="516" s="1"/>
  <c r="G10" i="516" s="1"/>
  <c r="B39" i="515"/>
  <c r="B38" i="515"/>
  <c r="G27" i="515"/>
  <c r="G28" i="515" s="1"/>
  <c r="G30" i="515" s="1"/>
  <c r="G31" i="515" s="1"/>
  <c r="G33" i="515" s="1"/>
  <c r="G23" i="515"/>
  <c r="B23" i="515"/>
  <c r="B22" i="515"/>
  <c r="G17" i="515"/>
  <c r="G20" i="515" s="1"/>
  <c r="G21" i="515" s="1"/>
  <c r="G13" i="515"/>
  <c r="G7" i="515"/>
  <c r="G8" i="515" s="1"/>
  <c r="G9" i="515" s="1"/>
  <c r="G11" i="515" s="1"/>
  <c r="G10" i="515" s="1"/>
  <c r="B39" i="514"/>
  <c r="B38" i="514"/>
  <c r="G27" i="514"/>
  <c r="G28" i="514" s="1"/>
  <c r="G30" i="514" s="1"/>
  <c r="G33" i="514" s="1"/>
  <c r="G32" i="514" s="1"/>
  <c r="G23" i="514"/>
  <c r="B23" i="514"/>
  <c r="B22" i="514"/>
  <c r="G19" i="514"/>
  <c r="G18" i="514" s="1"/>
  <c r="G13" i="514"/>
  <c r="G7" i="514"/>
  <c r="G8" i="514" s="1"/>
  <c r="G9" i="514" s="1"/>
  <c r="G11" i="514" s="1"/>
  <c r="G10" i="514" s="1"/>
  <c r="B39" i="513"/>
  <c r="B38" i="513"/>
  <c r="G27" i="513"/>
  <c r="G28" i="513" s="1"/>
  <c r="G30" i="513" s="1"/>
  <c r="G32" i="513" s="1"/>
  <c r="G33" i="513" s="1"/>
  <c r="G23" i="513"/>
  <c r="B23" i="513"/>
  <c r="B22" i="513"/>
  <c r="G19" i="513"/>
  <c r="G18" i="513" s="1"/>
  <c r="G13" i="513"/>
  <c r="G7" i="513"/>
  <c r="G8" i="513" s="1"/>
  <c r="G9" i="513" s="1"/>
  <c r="G11" i="513" s="1"/>
  <c r="G10" i="513" s="1"/>
  <c r="B39" i="512"/>
  <c r="B38" i="512"/>
  <c r="G27" i="512"/>
  <c r="G28" i="512" s="1"/>
  <c r="G30" i="512" s="1"/>
  <c r="G31" i="512" s="1"/>
  <c r="G33" i="512" s="1"/>
  <c r="G23" i="512"/>
  <c r="B23" i="512"/>
  <c r="B22" i="512"/>
  <c r="G19" i="512"/>
  <c r="G21" i="512" s="1"/>
  <c r="G20" i="512" s="1"/>
  <c r="G13" i="512"/>
  <c r="G7" i="512"/>
  <c r="G9" i="512" s="1"/>
  <c r="G8" i="512" s="1"/>
  <c r="G11" i="512" s="1"/>
  <c r="G10" i="512" s="1"/>
  <c r="G19" i="517" l="1"/>
  <c r="G18" i="517"/>
  <c r="G18" i="515"/>
  <c r="G19" i="515"/>
  <c r="G33" i="518"/>
  <c r="G34" i="518"/>
  <c r="G19" i="518"/>
  <c r="G21" i="518"/>
  <c r="G20" i="518" s="1"/>
  <c r="G31" i="517"/>
  <c r="G34" i="517"/>
  <c r="G34" i="516"/>
  <c r="G32" i="516"/>
  <c r="G19" i="516"/>
  <c r="G21" i="516"/>
  <c r="G20" i="516" s="1"/>
  <c r="G32" i="515"/>
  <c r="G34" i="515"/>
  <c r="G20" i="513"/>
  <c r="G21" i="513" s="1"/>
  <c r="G34" i="514"/>
  <c r="G31" i="514"/>
  <c r="G17" i="514"/>
  <c r="G21" i="514"/>
  <c r="G20" i="514" s="1"/>
  <c r="G31" i="513"/>
  <c r="G34" i="513"/>
  <c r="G17" i="513"/>
  <c r="G18" i="512"/>
  <c r="G17" i="512"/>
  <c r="G34" i="512"/>
  <c r="G32" i="512"/>
  <c r="D5" i="509"/>
  <c r="G38" i="518" l="1"/>
  <c r="G35" i="518"/>
  <c r="G35" i="517"/>
  <c r="G38" i="517"/>
  <c r="G38" i="516"/>
  <c r="G35" i="516"/>
  <c r="G38" i="515"/>
  <c r="G35" i="515"/>
  <c r="G38" i="514"/>
  <c r="G35" i="514"/>
  <c r="G38" i="513"/>
  <c r="G35" i="513"/>
  <c r="G38" i="512"/>
  <c r="G35" i="512"/>
  <c r="D15" i="509"/>
  <c r="G39" i="518" l="1"/>
  <c r="G37" i="518"/>
  <c r="G39" i="517"/>
  <c r="G37" i="517"/>
  <c r="G39" i="516"/>
  <c r="G37" i="516"/>
  <c r="G39" i="515"/>
  <c r="G37" i="515"/>
  <c r="G39" i="514"/>
  <c r="G37" i="514"/>
  <c r="G39" i="513"/>
  <c r="G37" i="513"/>
  <c r="G39" i="512"/>
  <c r="G37" i="512"/>
  <c r="F5" i="509"/>
  <c r="F15" i="509"/>
  <c r="E15" i="509"/>
  <c r="B39" i="511" l="1"/>
  <c r="B38" i="511"/>
  <c r="G27" i="511"/>
  <c r="G28" i="511" s="1"/>
  <c r="G30" i="511" s="1"/>
  <c r="G31" i="511" s="1"/>
  <c r="G33" i="511" s="1"/>
  <c r="G23" i="511"/>
  <c r="B23" i="511"/>
  <c r="B22" i="511"/>
  <c r="G17" i="511"/>
  <c r="G20" i="511" s="1"/>
  <c r="G21" i="511" s="1"/>
  <c r="G13" i="511"/>
  <c r="G7" i="511"/>
  <c r="G8" i="511" s="1"/>
  <c r="G9" i="511" s="1"/>
  <c r="G11" i="511" s="1"/>
  <c r="G10" i="511" s="1"/>
  <c r="B39" i="510"/>
  <c r="B38" i="510"/>
  <c r="G27" i="510"/>
  <c r="G28" i="510" s="1"/>
  <c r="G30" i="510" s="1"/>
  <c r="G31" i="510" s="1"/>
  <c r="G32" i="510" s="1"/>
  <c r="G23" i="510"/>
  <c r="B23" i="510"/>
  <c r="B22" i="510"/>
  <c r="G17" i="510"/>
  <c r="G21" i="510" s="1"/>
  <c r="G20" i="510" s="1"/>
  <c r="G13" i="510"/>
  <c r="G7" i="510"/>
  <c r="G9" i="510" s="1"/>
  <c r="G8" i="510" s="1"/>
  <c r="G11" i="510" s="1"/>
  <c r="G10" i="510" s="1"/>
  <c r="G18" i="511" l="1"/>
  <c r="G19" i="511"/>
  <c r="G32" i="511"/>
  <c r="G34" i="511"/>
  <c r="G18" i="510"/>
  <c r="G19" i="510"/>
  <c r="G34" i="510"/>
  <c r="G33" i="510"/>
  <c r="B39" i="509"/>
  <c r="B38" i="509"/>
  <c r="G27" i="509"/>
  <c r="G28" i="509" s="1"/>
  <c r="G30" i="509" s="1"/>
  <c r="G31" i="509" s="1"/>
  <c r="G33" i="509" s="1"/>
  <c r="G23" i="509"/>
  <c r="B23" i="509"/>
  <c r="B22" i="509"/>
  <c r="G19" i="509"/>
  <c r="G20" i="509" s="1"/>
  <c r="G21" i="509" s="1"/>
  <c r="G13" i="509"/>
  <c r="G7" i="509"/>
  <c r="G8" i="509" s="1"/>
  <c r="G9" i="509" s="1"/>
  <c r="G11" i="509" s="1"/>
  <c r="G10" i="509" s="1"/>
  <c r="G17" i="509" l="1"/>
  <c r="G18" i="509"/>
  <c r="G35" i="511"/>
  <c r="G38" i="511"/>
  <c r="G38" i="510"/>
  <c r="G35" i="510"/>
  <c r="G32" i="509"/>
  <c r="G34" i="509"/>
  <c r="B39" i="508"/>
  <c r="B38" i="508"/>
  <c r="G27" i="508"/>
  <c r="G28" i="508" s="1"/>
  <c r="G30" i="508" s="1"/>
  <c r="G31" i="508" s="1"/>
  <c r="G33" i="508" s="1"/>
  <c r="G23" i="508"/>
  <c r="B23" i="508"/>
  <c r="B22" i="508"/>
  <c r="G19" i="508"/>
  <c r="G17" i="508" s="1"/>
  <c r="G13" i="508"/>
  <c r="G7" i="508"/>
  <c r="G8" i="508" s="1"/>
  <c r="G9" i="508" s="1"/>
  <c r="G11" i="508" s="1"/>
  <c r="G10" i="508" s="1"/>
  <c r="G39" i="511" l="1"/>
  <c r="G37" i="511"/>
  <c r="G39" i="510"/>
  <c r="G37" i="510"/>
  <c r="G38" i="509"/>
  <c r="G35" i="509"/>
  <c r="G20" i="508"/>
  <c r="G21" i="508" s="1"/>
  <c r="G34" i="508"/>
  <c r="G32" i="508"/>
  <c r="G18" i="508"/>
  <c r="G39" i="509" l="1"/>
  <c r="G37" i="509"/>
  <c r="G38" i="508"/>
  <c r="G35" i="508"/>
  <c r="B24" i="505"/>
  <c r="B25" i="505"/>
  <c r="G39" i="508" l="1"/>
  <c r="G37" i="508"/>
  <c r="B39" i="507"/>
  <c r="B38" i="507"/>
  <c r="G27" i="507"/>
  <c r="G28" i="507" s="1"/>
  <c r="G30" i="507" s="1"/>
  <c r="G33" i="507" s="1"/>
  <c r="G31" i="507" s="1"/>
  <c r="G32" i="507" s="1"/>
  <c r="G23" i="507"/>
  <c r="B23" i="507"/>
  <c r="B22" i="507"/>
  <c r="G19" i="507"/>
  <c r="G21" i="507" s="1"/>
  <c r="G20" i="507" s="1"/>
  <c r="G13" i="507"/>
  <c r="G7" i="507"/>
  <c r="G10" i="507" s="1"/>
  <c r="G8" i="507" s="1"/>
  <c r="G11" i="507" s="1"/>
  <c r="G9" i="507" s="1"/>
  <c r="B40" i="506"/>
  <c r="B39" i="506"/>
  <c r="G28" i="506"/>
  <c r="G29" i="506" s="1"/>
  <c r="G31" i="506" s="1"/>
  <c r="G24" i="506"/>
  <c r="B24" i="506"/>
  <c r="B23" i="506"/>
  <c r="G19" i="506"/>
  <c r="G20" i="506" s="1"/>
  <c r="G21" i="506" s="1"/>
  <c r="G13" i="506"/>
  <c r="G7" i="506"/>
  <c r="G9" i="506" s="1"/>
  <c r="G8" i="506" s="1"/>
  <c r="G11" i="506" s="1"/>
  <c r="G10" i="506" s="1"/>
  <c r="G34" i="506" l="1"/>
  <c r="G33" i="506" s="1"/>
  <c r="G35" i="506" s="1"/>
  <c r="G34" i="507"/>
  <c r="G17" i="507"/>
  <c r="G18" i="507"/>
  <c r="G18" i="506"/>
  <c r="G17" i="506"/>
  <c r="G32" i="506" l="1"/>
  <c r="G38" i="507"/>
  <c r="G35" i="507"/>
  <c r="G39" i="506"/>
  <c r="G36" i="506"/>
  <c r="B39" i="502"/>
  <c r="B38" i="502"/>
  <c r="B23" i="502"/>
  <c r="B22" i="502"/>
  <c r="G39" i="507" l="1"/>
  <c r="G37" i="507"/>
  <c r="G40" i="506"/>
  <c r="G38" i="506"/>
  <c r="B41" i="505"/>
  <c r="B40" i="505"/>
  <c r="G29" i="505"/>
  <c r="G30" i="505" s="1"/>
  <c r="G32" i="505" s="1"/>
  <c r="G33" i="505" s="1"/>
  <c r="G35" i="505" s="1"/>
  <c r="G25" i="505"/>
  <c r="G19" i="505"/>
  <c r="G22" i="505" s="1"/>
  <c r="G23" i="505" s="1"/>
  <c r="G15" i="505"/>
  <c r="G7" i="505"/>
  <c r="G11" i="505" s="1"/>
  <c r="G10" i="505" s="1"/>
  <c r="G13" i="505" s="1"/>
  <c r="G12" i="505" s="1"/>
  <c r="B39" i="504"/>
  <c r="B38" i="504"/>
  <c r="G27" i="504"/>
  <c r="G28" i="504" s="1"/>
  <c r="G30" i="504" s="1"/>
  <c r="G31" i="504" s="1"/>
  <c r="G33" i="504" s="1"/>
  <c r="G23" i="504"/>
  <c r="B23" i="504"/>
  <c r="B22" i="504"/>
  <c r="G17" i="504"/>
  <c r="G21" i="504" s="1"/>
  <c r="G20" i="504" s="1"/>
  <c r="G13" i="504"/>
  <c r="G7" i="504"/>
  <c r="G9" i="504" s="1"/>
  <c r="G8" i="504" s="1"/>
  <c r="G11" i="504" s="1"/>
  <c r="G10" i="504" s="1"/>
  <c r="G36" i="505" l="1"/>
  <c r="G34" i="505"/>
  <c r="G20" i="505"/>
  <c r="G21" i="505"/>
  <c r="G32" i="504"/>
  <c r="G34" i="504"/>
  <c r="G19" i="504"/>
  <c r="G18" i="504"/>
  <c r="G27" i="503"/>
  <c r="G28" i="503" s="1"/>
  <c r="G30" i="503" s="1"/>
  <c r="G23" i="503"/>
  <c r="G17" i="503"/>
  <c r="G20" i="503" s="1"/>
  <c r="G21" i="503" s="1"/>
  <c r="G13" i="503"/>
  <c r="G7" i="503"/>
  <c r="G8" i="503" s="1"/>
  <c r="G9" i="503" s="1"/>
  <c r="G11" i="503" s="1"/>
  <c r="G10" i="503" s="1"/>
  <c r="G27" i="502"/>
  <c r="G28" i="502" s="1"/>
  <c r="G30" i="502" s="1"/>
  <c r="G31" i="502" s="1"/>
  <c r="G33" i="502" s="1"/>
  <c r="G23" i="502"/>
  <c r="G18" i="502"/>
  <c r="G20" i="502" s="1"/>
  <c r="G21" i="502" s="1"/>
  <c r="G13" i="502"/>
  <c r="G7" i="502"/>
  <c r="G9" i="502" s="1"/>
  <c r="G8" i="502" s="1"/>
  <c r="G11" i="502" s="1"/>
  <c r="G10" i="502" s="1"/>
  <c r="G35" i="504" l="1"/>
  <c r="G38" i="504"/>
  <c r="G37" i="504" s="1"/>
  <c r="G33" i="503"/>
  <c r="G32" i="503" s="1"/>
  <c r="G17" i="502"/>
  <c r="G19" i="502"/>
  <c r="G40" i="505"/>
  <c r="G37" i="505"/>
  <c r="G19" i="503"/>
  <c r="G18" i="503"/>
  <c r="G34" i="502"/>
  <c r="G32" i="502"/>
  <c r="G34" i="503" l="1"/>
  <c r="G35" i="503" s="1"/>
  <c r="G31" i="503"/>
  <c r="G41" i="505"/>
  <c r="G39" i="505"/>
  <c r="G39" i="504"/>
  <c r="G38" i="503"/>
  <c r="G38" i="502"/>
  <c r="G35" i="502"/>
  <c r="B39" i="501"/>
  <c r="B38" i="501"/>
  <c r="G27" i="501"/>
  <c r="G28" i="501" s="1"/>
  <c r="G30" i="501" s="1"/>
  <c r="G32" i="501" s="1"/>
  <c r="G31" i="501" s="1"/>
  <c r="G23" i="501"/>
  <c r="B23" i="501"/>
  <c r="B22" i="501"/>
  <c r="G20" i="501"/>
  <c r="G18" i="501" s="1"/>
  <c r="G17" i="501" s="1"/>
  <c r="G13" i="501"/>
  <c r="G7" i="501"/>
  <c r="G8" i="501" s="1"/>
  <c r="G10" i="501" s="1"/>
  <c r="G11" i="501" s="1"/>
  <c r="G9" i="501" s="1"/>
  <c r="B39" i="500"/>
  <c r="B38" i="500"/>
  <c r="G27" i="500"/>
  <c r="G28" i="500" s="1"/>
  <c r="G30" i="500" s="1"/>
  <c r="G32" i="500" s="1"/>
  <c r="G31" i="500" s="1"/>
  <c r="G23" i="500"/>
  <c r="B23" i="500"/>
  <c r="B22" i="500"/>
  <c r="G20" i="500"/>
  <c r="G17" i="500" s="1"/>
  <c r="G18" i="500" s="1"/>
  <c r="G13" i="500"/>
  <c r="G7" i="500"/>
  <c r="G8" i="500" s="1"/>
  <c r="G10" i="500" s="1"/>
  <c r="G11" i="500" s="1"/>
  <c r="G9" i="500" s="1"/>
  <c r="G39" i="503" l="1"/>
  <c r="G37" i="503"/>
  <c r="G39" i="502"/>
  <c r="G37" i="502"/>
  <c r="G34" i="501"/>
  <c r="G33" i="501"/>
  <c r="G19" i="501"/>
  <c r="G21" i="501"/>
  <c r="G34" i="500"/>
  <c r="G33" i="500"/>
  <c r="G19" i="500"/>
  <c r="G21" i="500"/>
  <c r="B39" i="499"/>
  <c r="B38" i="499"/>
  <c r="G27" i="499"/>
  <c r="G28" i="499" s="1"/>
  <c r="G30" i="499" s="1"/>
  <c r="G31" i="499" s="1"/>
  <c r="G32" i="499" s="1"/>
  <c r="G23" i="499"/>
  <c r="B23" i="499"/>
  <c r="B22" i="499"/>
  <c r="G21" i="499"/>
  <c r="G19" i="499" s="1"/>
  <c r="G13" i="499"/>
  <c r="G11" i="499"/>
  <c r="G9" i="499" s="1"/>
  <c r="G7" i="499" s="1"/>
  <c r="G10" i="499" s="1"/>
  <c r="G8" i="499" s="1"/>
  <c r="B39" i="498"/>
  <c r="B38" i="498"/>
  <c r="G27" i="498"/>
  <c r="G28" i="498" s="1"/>
  <c r="G30" i="498" s="1"/>
  <c r="G31" i="498" s="1"/>
  <c r="G32" i="498" s="1"/>
  <c r="G23" i="498"/>
  <c r="B23" i="498"/>
  <c r="B22" i="498"/>
  <c r="G17" i="498"/>
  <c r="G21" i="498" s="1"/>
  <c r="G20" i="498" s="1"/>
  <c r="G13" i="498"/>
  <c r="G7" i="498"/>
  <c r="G9" i="498" s="1"/>
  <c r="G10" i="498" s="1"/>
  <c r="G11" i="498" s="1"/>
  <c r="G8" i="498" s="1"/>
  <c r="G38" i="501" l="1"/>
  <c r="G35" i="501"/>
  <c r="G38" i="500"/>
  <c r="G35" i="500"/>
  <c r="G33" i="499"/>
  <c r="G34" i="499"/>
  <c r="G20" i="499"/>
  <c r="G17" i="499"/>
  <c r="G18" i="499" s="1"/>
  <c r="G33" i="498"/>
  <c r="G34" i="498"/>
  <c r="G19" i="498"/>
  <c r="G18" i="498"/>
  <c r="G23" i="495"/>
  <c r="G39" i="501" l="1"/>
  <c r="G37" i="501"/>
  <c r="G39" i="500"/>
  <c r="G37" i="500"/>
  <c r="G35" i="499"/>
  <c r="G38" i="499"/>
  <c r="G38" i="498"/>
  <c r="G35" i="498"/>
  <c r="G19" i="495"/>
  <c r="G39" i="499" l="1"/>
  <c r="G37" i="499"/>
  <c r="G39" i="498"/>
  <c r="G37" i="498"/>
  <c r="G21" i="495" l="1"/>
  <c r="G13" i="494"/>
  <c r="B39" i="497"/>
  <c r="B38" i="497"/>
  <c r="G27" i="497"/>
  <c r="G28" i="497" s="1"/>
  <c r="G30" i="497" s="1"/>
  <c r="G33" i="497" s="1"/>
  <c r="G32" i="497" s="1"/>
  <c r="G23" i="497"/>
  <c r="B23" i="497"/>
  <c r="B22" i="497"/>
  <c r="G19" i="497"/>
  <c r="G21" i="497" s="1"/>
  <c r="G20" i="497" s="1"/>
  <c r="G13" i="497"/>
  <c r="G7" i="497"/>
  <c r="G8" i="497" s="1"/>
  <c r="G9" i="497" s="1"/>
  <c r="G11" i="497" s="1"/>
  <c r="G10" i="497" s="1"/>
  <c r="G31" i="497" l="1"/>
  <c r="G34" i="497"/>
  <c r="G18" i="497"/>
  <c r="G17" i="497"/>
  <c r="G27" i="496"/>
  <c r="G28" i="496" s="1"/>
  <c r="G30" i="496" s="1"/>
  <c r="G31" i="496" s="1"/>
  <c r="G32" i="496" s="1"/>
  <c r="G34" i="496" s="1"/>
  <c r="G23" i="496"/>
  <c r="G17" i="496"/>
  <c r="G20" i="496" s="1"/>
  <c r="G13" i="495"/>
  <c r="G7" i="495"/>
  <c r="B39" i="496"/>
  <c r="B38" i="496"/>
  <c r="B23" i="496"/>
  <c r="B22" i="496"/>
  <c r="G13" i="496"/>
  <c r="G7" i="496"/>
  <c r="G8" i="496" s="1"/>
  <c r="G9" i="496" s="1"/>
  <c r="G11" i="496" s="1"/>
  <c r="G10" i="496" s="1"/>
  <c r="B39" i="495"/>
  <c r="B38" i="495"/>
  <c r="G27" i="495"/>
  <c r="G28" i="495" s="1"/>
  <c r="G30" i="495" s="1"/>
  <c r="B23" i="495"/>
  <c r="B22" i="495"/>
  <c r="G17" i="495"/>
  <c r="G18" i="495" s="1"/>
  <c r="G38" i="496" l="1"/>
  <c r="G35" i="496"/>
  <c r="G8" i="495"/>
  <c r="G9" i="495" s="1"/>
  <c r="G11" i="495" s="1"/>
  <c r="G10" i="495" s="1"/>
  <c r="G38" i="497"/>
  <c r="G35" i="497"/>
  <c r="G21" i="496"/>
  <c r="G18" i="496"/>
  <c r="G19" i="496"/>
  <c r="G34" i="495"/>
  <c r="G38" i="495" s="1"/>
  <c r="G37" i="495" s="1"/>
  <c r="G20" i="495"/>
  <c r="G37" i="496" l="1"/>
  <c r="G39" i="496"/>
  <c r="G39" i="497"/>
  <c r="G37" i="497"/>
  <c r="G33" i="496"/>
  <c r="G35" i="495"/>
  <c r="G39" i="495" l="1"/>
  <c r="B39" i="494"/>
  <c r="B38" i="494"/>
  <c r="G27" i="494"/>
  <c r="G28" i="494" s="1"/>
  <c r="G30" i="494" s="1"/>
  <c r="G23" i="494"/>
  <c r="B23" i="494"/>
  <c r="B22" i="494"/>
  <c r="G17" i="494"/>
  <c r="G18" i="494" s="1"/>
  <c r="B39" i="493"/>
  <c r="B38" i="493"/>
  <c r="B23" i="493"/>
  <c r="B22" i="493"/>
  <c r="B39" i="492"/>
  <c r="B38" i="492"/>
  <c r="B23" i="492"/>
  <c r="B22" i="492"/>
  <c r="B39" i="491"/>
  <c r="B38" i="491"/>
  <c r="B23" i="491"/>
  <c r="B22" i="491"/>
  <c r="B29" i="490"/>
  <c r="B19" i="490"/>
  <c r="G38" i="494" l="1"/>
  <c r="G31" i="494"/>
  <c r="G19" i="494"/>
  <c r="G20" i="494"/>
  <c r="G21" i="494" s="1"/>
  <c r="G27" i="493"/>
  <c r="G28" i="493" s="1"/>
  <c r="G30" i="493" s="1"/>
  <c r="G34" i="493" s="1"/>
  <c r="G33" i="493" s="1"/>
  <c r="G23" i="493"/>
  <c r="G17" i="493"/>
  <c r="G20" i="493" s="1"/>
  <c r="G21" i="493" s="1"/>
  <c r="G13" i="493"/>
  <c r="G35" i="494" l="1"/>
  <c r="G35" i="493"/>
  <c r="G32" i="493"/>
  <c r="G19" i="493"/>
  <c r="G18" i="493"/>
  <c r="G39" i="494" l="1"/>
  <c r="G37" i="494"/>
  <c r="G38" i="493"/>
  <c r="G31" i="493"/>
  <c r="G39" i="493" l="1"/>
  <c r="G37" i="493"/>
  <c r="B20" i="490" l="1"/>
  <c r="G27" i="492"/>
  <c r="G28" i="492" s="1"/>
  <c r="G30" i="492" s="1"/>
  <c r="G31" i="492" s="1"/>
  <c r="G32" i="492" s="1"/>
  <c r="G23" i="492"/>
  <c r="G17" i="492"/>
  <c r="G18" i="492" s="1"/>
  <c r="G13" i="492"/>
  <c r="G7" i="492"/>
  <c r="G11" i="492" l="1"/>
  <c r="G20" i="492"/>
  <c r="G21" i="492" s="1"/>
  <c r="G19" i="492"/>
  <c r="G34" i="492"/>
  <c r="G33" i="492"/>
  <c r="G27" i="491"/>
  <c r="G28" i="491" s="1"/>
  <c r="G30" i="491" s="1"/>
  <c r="G33" i="491" s="1"/>
  <c r="G32" i="491" s="1"/>
  <c r="G23" i="491"/>
  <c r="G17" i="491"/>
  <c r="G19" i="491" s="1"/>
  <c r="G13" i="491"/>
  <c r="G7" i="491"/>
  <c r="G8" i="491" s="1"/>
  <c r="G9" i="491" s="1"/>
  <c r="G11" i="491" s="1"/>
  <c r="G10" i="491" s="1"/>
  <c r="G23" i="490"/>
  <c r="G18" i="490"/>
  <c r="G21" i="490" s="1"/>
  <c r="G7" i="490"/>
  <c r="G9" i="490" s="1"/>
  <c r="G8" i="490" s="1"/>
  <c r="B30" i="490"/>
  <c r="G27" i="490"/>
  <c r="G28" i="490" s="1"/>
  <c r="G30" i="490" s="1"/>
  <c r="G33" i="490" s="1"/>
  <c r="G32" i="490" s="1"/>
  <c r="G34" i="490" s="1"/>
  <c r="G13" i="490"/>
  <c r="G19" i="490" l="1"/>
  <c r="G38" i="490"/>
  <c r="G35" i="490"/>
  <c r="G35" i="492"/>
  <c r="G38" i="492"/>
  <c r="G20" i="491"/>
  <c r="G21" i="491" s="1"/>
  <c r="G34" i="491"/>
  <c r="G31" i="491"/>
  <c r="G18" i="491"/>
  <c r="G11" i="490"/>
  <c r="G10" i="490" s="1"/>
  <c r="G17" i="490"/>
  <c r="G20" i="490"/>
  <c r="B30" i="488"/>
  <c r="B29" i="488"/>
  <c r="B20" i="488"/>
  <c r="B19" i="488"/>
  <c r="G39" i="492" l="1"/>
  <c r="G37" i="492"/>
  <c r="G38" i="491"/>
  <c r="G35" i="491"/>
  <c r="G31" i="490"/>
  <c r="G23" i="488"/>
  <c r="G13" i="489"/>
  <c r="G8" i="489"/>
  <c r="G9" i="489" s="1"/>
  <c r="G11" i="489" s="1"/>
  <c r="G10" i="489" s="1"/>
  <c r="G23" i="489"/>
  <c r="G17" i="489"/>
  <c r="G19" i="489" s="1"/>
  <c r="B30" i="489"/>
  <c r="B29" i="489"/>
  <c r="G27" i="489"/>
  <c r="G28" i="489" s="1"/>
  <c r="G30" i="489" s="1"/>
  <c r="G32" i="489" s="1"/>
  <c r="G33" i="489" s="1"/>
  <c r="G31" i="489" s="1"/>
  <c r="B20" i="489"/>
  <c r="B19" i="489"/>
  <c r="G38" i="489" l="1"/>
  <c r="G37" i="489" s="1"/>
  <c r="G35" i="489"/>
  <c r="G20" i="489"/>
  <c r="G21" i="489" s="1"/>
  <c r="G39" i="491"/>
  <c r="G37" i="491"/>
  <c r="G39" i="490"/>
  <c r="G37" i="490"/>
  <c r="G34" i="489"/>
  <c r="G18" i="489"/>
  <c r="G17" i="488"/>
  <c r="G19" i="488" s="1"/>
  <c r="G20" i="488" s="1"/>
  <c r="G13" i="488"/>
  <c r="G27" i="488"/>
  <c r="G28" i="488" s="1"/>
  <c r="G30" i="488" s="1"/>
  <c r="G32" i="488" s="1"/>
  <c r="G33" i="488" s="1"/>
  <c r="G7" i="488"/>
  <c r="G9" i="488" s="1"/>
  <c r="G8" i="488" s="1"/>
  <c r="G11" i="488" s="1"/>
  <c r="G31" i="488" l="1"/>
  <c r="G34" i="488"/>
  <c r="G18" i="488"/>
  <c r="G21" i="488"/>
  <c r="G38" i="488" l="1"/>
  <c r="G35" i="488"/>
  <c r="G39" i="489"/>
  <c r="B30" i="487"/>
  <c r="B29" i="487"/>
  <c r="G27" i="487"/>
  <c r="G28" i="487" s="1"/>
  <c r="G30" i="487" s="1"/>
  <c r="G31" i="487" s="1"/>
  <c r="G23" i="487"/>
  <c r="B20" i="487"/>
  <c r="B19" i="487"/>
  <c r="G17" i="487"/>
  <c r="G19" i="487" s="1"/>
  <c r="G18" i="487" s="1"/>
  <c r="G13" i="487"/>
  <c r="G7" i="487"/>
  <c r="G9" i="487" s="1"/>
  <c r="G8" i="487" s="1"/>
  <c r="G39" i="488" l="1"/>
  <c r="G37" i="488"/>
  <c r="G20" i="487"/>
  <c r="G21" i="487" s="1"/>
  <c r="G34" i="487"/>
  <c r="G35" i="487" s="1"/>
  <c r="G37" i="487" s="1"/>
  <c r="G38" i="487" s="1"/>
  <c r="G39" i="487" s="1"/>
  <c r="G33" i="487"/>
  <c r="G32" i="487" s="1"/>
  <c r="G10" i="487"/>
  <c r="G11" i="487" s="1"/>
  <c r="B30" i="486"/>
  <c r="B29" i="486"/>
  <c r="G27" i="486"/>
  <c r="G28" i="486" s="1"/>
  <c r="G30" i="486" s="1"/>
  <c r="G32" i="486" s="1"/>
  <c r="G23" i="486"/>
  <c r="B20" i="486"/>
  <c r="B19" i="486"/>
  <c r="G19" i="486"/>
  <c r="G21" i="486" s="1"/>
  <c r="G20" i="486" s="1"/>
  <c r="G13" i="486"/>
  <c r="G7" i="486"/>
  <c r="G8" i="486" s="1"/>
  <c r="G9" i="486" s="1"/>
  <c r="G18" i="486" l="1"/>
  <c r="G17" i="486" s="1"/>
  <c r="G34" i="486"/>
  <c r="G35" i="486" s="1"/>
  <c r="G37" i="486" s="1"/>
  <c r="G38" i="486" s="1"/>
  <c r="G39" i="486" s="1"/>
  <c r="G33" i="486"/>
  <c r="G31" i="486" s="1"/>
  <c r="G10" i="486"/>
  <c r="G11" i="486" s="1"/>
  <c r="B30" i="485"/>
  <c r="B29" i="485"/>
  <c r="G27" i="485"/>
  <c r="G28" i="485" s="1"/>
  <c r="G30" i="485" s="1"/>
  <c r="G32" i="485" s="1"/>
  <c r="G23" i="485"/>
  <c r="B20" i="485"/>
  <c r="B19" i="485"/>
  <c r="G17" i="485"/>
  <c r="G20" i="485" s="1"/>
  <c r="G21" i="485" s="1"/>
  <c r="G13" i="485"/>
  <c r="G7" i="485"/>
  <c r="G9" i="485" s="1"/>
  <c r="G18" i="485" l="1"/>
  <c r="G19" i="485" s="1"/>
  <c r="G8" i="485"/>
  <c r="G10" i="485"/>
  <c r="G11" i="485" s="1"/>
  <c r="G34" i="485"/>
  <c r="G35" i="485" s="1"/>
  <c r="G37" i="485" s="1"/>
  <c r="G38" i="485" s="1"/>
  <c r="G39" i="485" s="1"/>
  <c r="G33" i="485"/>
  <c r="G31" i="485" s="1"/>
  <c r="B30" i="484"/>
  <c r="B29" i="484"/>
  <c r="G27" i="484"/>
  <c r="G28" i="484" s="1"/>
  <c r="G30" i="484" s="1"/>
  <c r="G33" i="484" s="1"/>
  <c r="G23" i="484"/>
  <c r="B20" i="484"/>
  <c r="B19" i="484"/>
  <c r="G18" i="484"/>
  <c r="G21" i="484" s="1"/>
  <c r="G20" i="484" s="1"/>
  <c r="G13" i="484"/>
  <c r="G7" i="484"/>
  <c r="G9" i="484" s="1"/>
  <c r="G34" i="484" l="1"/>
  <c r="G35" i="484" s="1"/>
  <c r="G37" i="484" s="1"/>
  <c r="G38" i="484" s="1"/>
  <c r="G39" i="484" s="1"/>
  <c r="G31" i="484"/>
  <c r="G32" i="484" s="1"/>
  <c r="G11" i="484"/>
  <c r="G8" i="484" s="1"/>
  <c r="G10" i="484"/>
  <c r="G17" i="484"/>
  <c r="G19" i="484" s="1"/>
  <c r="B30" i="483"/>
  <c r="B29" i="483"/>
  <c r="G27" i="483"/>
  <c r="G28" i="483" s="1"/>
  <c r="G30" i="483" s="1"/>
  <c r="G31" i="483" s="1"/>
  <c r="G23" i="483"/>
  <c r="B20" i="483"/>
  <c r="B19" i="483"/>
  <c r="G17" i="483"/>
  <c r="G20" i="483" s="1"/>
  <c r="G21" i="483" s="1"/>
  <c r="G13" i="483"/>
  <c r="G7" i="483"/>
  <c r="G8" i="483" s="1"/>
  <c r="G10" i="483" s="1"/>
  <c r="G11" i="483" s="1"/>
  <c r="G34" i="483" l="1"/>
  <c r="G35" i="483" s="1"/>
  <c r="G37" i="483" s="1"/>
  <c r="G38" i="483" s="1"/>
  <c r="G39" i="483" s="1"/>
  <c r="G33" i="483"/>
  <c r="G32" i="483" s="1"/>
  <c r="G9" i="483"/>
  <c r="G19" i="483"/>
  <c r="G18" i="483" s="1"/>
  <c r="B30" i="482"/>
  <c r="B29" i="482"/>
  <c r="G27" i="482"/>
  <c r="G28" i="482" s="1"/>
  <c r="G30" i="482" s="1"/>
  <c r="G32" i="482" s="1"/>
  <c r="G23" i="482"/>
  <c r="B20" i="482"/>
  <c r="G17" i="482"/>
  <c r="G21" i="482" s="1"/>
  <c r="G20" i="482" s="1"/>
  <c r="B19" i="482"/>
  <c r="G13" i="482"/>
  <c r="G7" i="482"/>
  <c r="G8" i="482" s="1"/>
  <c r="G19" i="482" l="1"/>
  <c r="G18" i="482" s="1"/>
  <c r="G9" i="482"/>
  <c r="G10" i="482"/>
  <c r="G11" i="482" s="1"/>
  <c r="G33" i="482"/>
  <c r="G31" i="482" s="1"/>
  <c r="G34" i="482"/>
  <c r="G35" i="482" s="1"/>
  <c r="G37" i="482" s="1"/>
  <c r="G38" i="482" s="1"/>
  <c r="G39" i="482" s="1"/>
  <c r="B30" i="480"/>
  <c r="B29" i="480"/>
  <c r="G27" i="480"/>
  <c r="G28" i="480" s="1"/>
  <c r="G30" i="480" s="1"/>
  <c r="G31" i="480" s="1"/>
  <c r="G23" i="480"/>
  <c r="B20" i="480"/>
  <c r="B19" i="480"/>
  <c r="G17" i="480"/>
  <c r="G21" i="480" s="1"/>
  <c r="G20" i="480" s="1"/>
  <c r="G13" i="480"/>
  <c r="G7" i="480"/>
  <c r="G8" i="480" s="1"/>
  <c r="G19" i="480" l="1"/>
  <c r="G18" i="480" s="1"/>
  <c r="G9" i="480"/>
  <c r="G10" i="480"/>
  <c r="G11" i="480" s="1"/>
  <c r="G34" i="480"/>
  <c r="G35" i="480" s="1"/>
  <c r="G37" i="480" s="1"/>
  <c r="G38" i="480" s="1"/>
  <c r="G39" i="480" s="1"/>
  <c r="G33" i="480"/>
  <c r="G32" i="480" s="1"/>
  <c r="B30" i="479"/>
  <c r="B29" i="479"/>
  <c r="G27" i="479"/>
  <c r="G28" i="479" s="1"/>
  <c r="G30" i="479" s="1"/>
  <c r="G31" i="479" s="1"/>
  <c r="G23" i="479"/>
  <c r="B20" i="479"/>
  <c r="B19" i="479"/>
  <c r="G19" i="479"/>
  <c r="G21" i="479" s="1"/>
  <c r="G20" i="479" s="1"/>
  <c r="G13" i="479"/>
  <c r="G7" i="479"/>
  <c r="G9" i="479" s="1"/>
  <c r="G18" i="479" l="1"/>
  <c r="G17" i="479" s="1"/>
  <c r="G10" i="479"/>
  <c r="G11" i="479" s="1"/>
  <c r="G8" i="479"/>
  <c r="G34" i="479"/>
  <c r="G33" i="479"/>
  <c r="B30" i="478" l="1"/>
  <c r="B29" i="478"/>
  <c r="G27" i="478"/>
  <c r="G28" i="478" s="1"/>
  <c r="G30" i="478" s="1"/>
  <c r="G32" i="478" s="1"/>
  <c r="G23" i="478"/>
  <c r="B20" i="478"/>
  <c r="B19" i="478"/>
  <c r="G17" i="478"/>
  <c r="G18" i="478" s="1"/>
  <c r="G19" i="478" s="1"/>
  <c r="G13" i="478"/>
  <c r="G7" i="478"/>
  <c r="G8" i="478" s="1"/>
  <c r="G10" i="478" s="1"/>
  <c r="G11" i="478" s="1"/>
  <c r="G34" i="478" l="1"/>
  <c r="G35" i="478" s="1"/>
  <c r="G37" i="478" s="1"/>
  <c r="G38" i="478" s="1"/>
  <c r="G39" i="478" s="1"/>
  <c r="G33" i="478"/>
  <c r="G31" i="478" s="1"/>
  <c r="G9" i="478"/>
  <c r="G20" i="478"/>
  <c r="G21" i="478" s="1"/>
  <c r="B19" i="477"/>
  <c r="G17" i="477"/>
  <c r="G18" i="477" s="1"/>
  <c r="G19" i="477" s="1"/>
  <c r="G20" i="477" l="1"/>
  <c r="G21" i="477" s="1"/>
  <c r="B20" i="477"/>
  <c r="B30" i="477"/>
  <c r="B29" i="477"/>
  <c r="G27" i="477"/>
  <c r="G28" i="477" s="1"/>
  <c r="G30" i="477" s="1"/>
  <c r="G33" i="477" s="1"/>
  <c r="G23" i="477"/>
  <c r="G13" i="477"/>
  <c r="G7" i="477"/>
  <c r="G8" i="477" s="1"/>
  <c r="G9" i="477" s="1"/>
  <c r="G34" i="477" l="1"/>
  <c r="G35" i="477" s="1"/>
  <c r="G32" i="477"/>
  <c r="G31" i="477" s="1"/>
  <c r="G10" i="477"/>
  <c r="G11" i="477" s="1"/>
  <c r="B30" i="476"/>
  <c r="B29" i="476"/>
  <c r="B20" i="476"/>
  <c r="B19" i="476"/>
  <c r="B30" i="475" l="1"/>
  <c r="B29" i="475"/>
  <c r="G27" i="475"/>
  <c r="G28" i="475" s="1"/>
  <c r="G30" i="475" s="1"/>
  <c r="G32" i="475" s="1"/>
  <c r="G23" i="475"/>
  <c r="B20" i="475"/>
  <c r="B19" i="475"/>
  <c r="G19" i="475"/>
  <c r="G20" i="475" s="1"/>
  <c r="G21" i="475" s="1"/>
  <c r="G13" i="475"/>
  <c r="G11" i="475"/>
  <c r="G8" i="475" s="1"/>
  <c r="G9" i="475" s="1"/>
  <c r="G7" i="475" s="1"/>
  <c r="G18" i="475" l="1"/>
  <c r="G17" i="475" s="1"/>
  <c r="G10" i="475"/>
  <c r="G34" i="475"/>
  <c r="G35" i="475" s="1"/>
  <c r="G37" i="475" s="1"/>
  <c r="G38" i="475" s="1"/>
  <c r="G39" i="475" s="1"/>
  <c r="G31" i="475"/>
  <c r="G33" i="475" s="1"/>
  <c r="B30" i="474"/>
  <c r="B29" i="474"/>
  <c r="G27" i="474"/>
  <c r="G28" i="474" s="1"/>
  <c r="G30" i="474" s="1"/>
  <c r="G32" i="474" s="1"/>
  <c r="G23" i="474"/>
  <c r="B20" i="474"/>
  <c r="B19" i="474"/>
  <c r="G17" i="474"/>
  <c r="G19" i="474" s="1"/>
  <c r="G18" i="474" s="1"/>
  <c r="G13" i="474"/>
  <c r="G11" i="474"/>
  <c r="G7" i="474" s="1"/>
  <c r="G34" i="474" l="1"/>
  <c r="G35" i="474" s="1"/>
  <c r="G31" i="474"/>
  <c r="G33" i="474" s="1"/>
  <c r="G9" i="474"/>
  <c r="G10" i="474" s="1"/>
  <c r="G8" i="474"/>
  <c r="G20" i="474"/>
  <c r="G21" i="474" s="1"/>
  <c r="B30" i="473" l="1"/>
  <c r="B29" i="473"/>
  <c r="G27" i="473"/>
  <c r="G28" i="473" s="1"/>
  <c r="G30" i="473" s="1"/>
  <c r="G32" i="473" s="1"/>
  <c r="G23" i="473"/>
  <c r="B20" i="473"/>
  <c r="B19" i="473"/>
  <c r="G17" i="473"/>
  <c r="G19" i="473" s="1"/>
  <c r="G18" i="473" s="1"/>
  <c r="G13" i="473"/>
  <c r="G11" i="473"/>
  <c r="G9" i="473" s="1"/>
  <c r="G21" i="473" l="1"/>
  <c r="G20" i="473" s="1"/>
  <c r="G34" i="473"/>
  <c r="G35" i="473" s="1"/>
  <c r="G37" i="473" s="1"/>
  <c r="G38" i="473" s="1"/>
  <c r="G39" i="473" s="1"/>
  <c r="G33" i="473"/>
  <c r="G31" i="473" s="1"/>
  <c r="G10" i="473"/>
  <c r="G7" i="473" s="1"/>
  <c r="G8" i="473"/>
  <c r="B30" i="472"/>
  <c r="B29" i="472"/>
  <c r="B20" i="472"/>
  <c r="B19" i="472"/>
  <c r="G27" i="472"/>
  <c r="G28" i="472" s="1"/>
  <c r="G30" i="472" s="1"/>
  <c r="G31" i="472" s="1"/>
  <c r="G23" i="472"/>
  <c r="G18" i="472"/>
  <c r="G17" i="472" s="1"/>
  <c r="G19" i="472" s="1"/>
  <c r="G13" i="472"/>
  <c r="G7" i="472"/>
  <c r="G8" i="472" s="1"/>
  <c r="G21" i="472" l="1"/>
  <c r="G20" i="472" s="1"/>
  <c r="G33" i="472"/>
  <c r="G32" i="472" s="1"/>
  <c r="G34" i="472"/>
  <c r="G35" i="472" s="1"/>
  <c r="G37" i="472" s="1"/>
  <c r="G38" i="472" s="1"/>
  <c r="G39" i="472" s="1"/>
  <c r="G10" i="472"/>
  <c r="G11" i="472" s="1"/>
  <c r="G9" i="472"/>
  <c r="B30" i="471"/>
  <c r="B29" i="471"/>
  <c r="G27" i="471"/>
  <c r="G28" i="471" s="1"/>
  <c r="G30" i="471" s="1"/>
  <c r="G32" i="471" s="1"/>
  <c r="G23" i="471"/>
  <c r="B20" i="471"/>
  <c r="B19" i="471"/>
  <c r="G18" i="471"/>
  <c r="G19" i="471" s="1"/>
  <c r="G17" i="471" s="1"/>
  <c r="G13" i="471"/>
  <c r="G7" i="471"/>
  <c r="G9" i="471" s="1"/>
  <c r="G8" i="471" s="1"/>
  <c r="G34" i="471" l="1"/>
  <c r="G35" i="471" s="1"/>
  <c r="G37" i="471" s="1"/>
  <c r="G38" i="471" s="1"/>
  <c r="G39" i="471" s="1"/>
  <c r="G31" i="471"/>
  <c r="G33" i="471" s="1"/>
  <c r="G10" i="471"/>
  <c r="G11" i="471" s="1"/>
  <c r="G21" i="471"/>
  <c r="G20" i="471" s="1"/>
  <c r="B30" i="470"/>
  <c r="B29" i="470"/>
  <c r="G27" i="470"/>
  <c r="G28" i="470" s="1"/>
  <c r="G30" i="470" s="1"/>
  <c r="G31" i="470" s="1"/>
  <c r="G23" i="470"/>
  <c r="B20" i="470"/>
  <c r="G19" i="470"/>
  <c r="G18" i="470" s="1"/>
  <c r="G17" i="470" s="1"/>
  <c r="B19" i="470"/>
  <c r="G13" i="470"/>
  <c r="G7" i="470"/>
  <c r="G11" i="470" s="1"/>
  <c r="G10" i="470" s="1"/>
  <c r="B20" i="469"/>
  <c r="B30" i="469"/>
  <c r="B29" i="469"/>
  <c r="B19" i="469"/>
  <c r="G21" i="470" l="1"/>
  <c r="G20" i="470" s="1"/>
  <c r="G33" i="470"/>
  <c r="G32" i="470" s="1"/>
  <c r="G34" i="470"/>
  <c r="G35" i="470" s="1"/>
  <c r="G37" i="470" s="1"/>
  <c r="G38" i="470" s="1"/>
  <c r="G39" i="470" s="1"/>
  <c r="G9" i="470"/>
  <c r="G8" i="470" s="1"/>
  <c r="G18" i="469"/>
  <c r="G20" i="469" s="1"/>
  <c r="G21" i="469" s="1"/>
  <c r="G13" i="469"/>
  <c r="G11" i="469"/>
  <c r="G8" i="469" s="1"/>
  <c r="G27" i="469"/>
  <c r="G28" i="469" s="1"/>
  <c r="G30" i="469" s="1"/>
  <c r="G31" i="469" s="1"/>
  <c r="G23" i="469"/>
  <c r="B30" i="468"/>
  <c r="B29" i="468"/>
  <c r="G27" i="468"/>
  <c r="G28" i="468" s="1"/>
  <c r="G30" i="468" s="1"/>
  <c r="G33" i="468" s="1"/>
  <c r="G23" i="468"/>
  <c r="B20" i="468"/>
  <c r="B19" i="468"/>
  <c r="G19" i="468"/>
  <c r="G21" i="468" s="1"/>
  <c r="G20" i="468" s="1"/>
  <c r="G13" i="468"/>
  <c r="G7" i="468"/>
  <c r="G9" i="468" s="1"/>
  <c r="B30" i="466"/>
  <c r="B29" i="466"/>
  <c r="G27" i="466"/>
  <c r="G28" i="466" s="1"/>
  <c r="G30" i="466" s="1"/>
  <c r="G33" i="466" s="1"/>
  <c r="G23" i="466"/>
  <c r="B20" i="466"/>
  <c r="G17" i="466"/>
  <c r="G21" i="466" s="1"/>
  <c r="G20" i="466" s="1"/>
  <c r="B19" i="466"/>
  <c r="B30" i="465"/>
  <c r="B29" i="465"/>
  <c r="G27" i="465"/>
  <c r="G28" i="465" s="1"/>
  <c r="G30" i="465" s="1"/>
  <c r="G33" i="465" s="1"/>
  <c r="G23" i="465"/>
  <c r="B20" i="465"/>
  <c r="G17" i="465"/>
  <c r="G18" i="465" s="1"/>
  <c r="G19" i="465" s="1"/>
  <c r="B19" i="465"/>
  <c r="G13" i="465"/>
  <c r="G11" i="465"/>
  <c r="G8" i="465" s="1"/>
  <c r="G17" i="469" l="1"/>
  <c r="G19" i="469" s="1"/>
  <c r="G7" i="469"/>
  <c r="G9" i="469"/>
  <c r="G10" i="469" s="1"/>
  <c r="G34" i="469"/>
  <c r="G35" i="469" s="1"/>
  <c r="G37" i="469" s="1"/>
  <c r="G38" i="469" s="1"/>
  <c r="G39" i="469" s="1"/>
  <c r="G33" i="469"/>
  <c r="G32" i="469" s="1"/>
  <c r="G17" i="468"/>
  <c r="G18" i="468" s="1"/>
  <c r="G34" i="468"/>
  <c r="G35" i="468" s="1"/>
  <c r="G37" i="468" s="1"/>
  <c r="G38" i="468" s="1"/>
  <c r="G39" i="468" s="1"/>
  <c r="G31" i="468"/>
  <c r="G32" i="468" s="1"/>
  <c r="G10" i="468"/>
  <c r="G11" i="468" s="1"/>
  <c r="G8" i="468"/>
  <c r="G34" i="466"/>
  <c r="G35" i="466" s="1"/>
  <c r="G37" i="466" s="1"/>
  <c r="G38" i="466" s="1"/>
  <c r="G39" i="466" s="1"/>
  <c r="G32" i="466"/>
  <c r="G31" i="466" s="1"/>
  <c r="G19" i="466"/>
  <c r="G18" i="466" s="1"/>
  <c r="G34" i="465"/>
  <c r="G35" i="465" s="1"/>
  <c r="G37" i="465" s="1"/>
  <c r="G38" i="465" s="1"/>
  <c r="G39" i="465" s="1"/>
  <c r="G32" i="465"/>
  <c r="G31" i="465" s="1"/>
  <c r="G9" i="465"/>
  <c r="G10" i="465"/>
  <c r="G7" i="465" s="1"/>
  <c r="G21" i="465"/>
  <c r="G20" i="465" s="1"/>
  <c r="B30" i="464"/>
  <c r="B29" i="464"/>
  <c r="G27" i="464"/>
  <c r="G28" i="464" s="1"/>
  <c r="G30" i="464" s="1"/>
  <c r="G31" i="464" s="1"/>
  <c r="G33" i="464" s="1"/>
  <c r="G23" i="464"/>
  <c r="B20" i="464"/>
  <c r="G19" i="464"/>
  <c r="G21" i="464" s="1"/>
  <c r="G20" i="464" s="1"/>
  <c r="B19" i="464"/>
  <c r="G13" i="464"/>
  <c r="G7" i="464"/>
  <c r="G9" i="464" s="1"/>
  <c r="G17" i="464" l="1"/>
  <c r="G18" i="464" s="1"/>
  <c r="G10" i="464"/>
  <c r="G11" i="464" s="1"/>
  <c r="G8" i="464"/>
  <c r="G34" i="464"/>
  <c r="G35" i="464" s="1"/>
  <c r="G37" i="464" s="1"/>
  <c r="G38" i="464" s="1"/>
  <c r="G39" i="464" s="1"/>
  <c r="G32" i="464"/>
  <c r="G19" i="463"/>
  <c r="G21" i="463" s="1"/>
  <c r="G20" i="463" s="1"/>
  <c r="B30" i="463"/>
  <c r="B29" i="463"/>
  <c r="G27" i="463"/>
  <c r="G28" i="463" s="1"/>
  <c r="G30" i="463" s="1"/>
  <c r="G33" i="463" s="1"/>
  <c r="G23" i="463"/>
  <c r="B20" i="463"/>
  <c r="B19" i="463"/>
  <c r="G13" i="463"/>
  <c r="G7" i="463"/>
  <c r="G9" i="463" s="1"/>
  <c r="G17" i="463" l="1"/>
  <c r="G18" i="463" s="1"/>
  <c r="G10" i="463"/>
  <c r="G11" i="463" s="1"/>
  <c r="G8" i="463"/>
  <c r="G34" i="463"/>
  <c r="G35" i="463" s="1"/>
  <c r="G37" i="463" s="1"/>
  <c r="G38" i="463" s="1"/>
  <c r="G39" i="463" s="1"/>
  <c r="G32" i="463"/>
  <c r="G31" i="463" s="1"/>
  <c r="B31" i="462"/>
  <c r="B30" i="462"/>
  <c r="B20" i="462"/>
  <c r="B19" i="462"/>
  <c r="G28" i="462" l="1"/>
  <c r="G29" i="462" s="1"/>
  <c r="G31" i="462" s="1"/>
  <c r="G34" i="462" s="1"/>
  <c r="G24" i="462"/>
  <c r="G19" i="462"/>
  <c r="G22" i="462" s="1"/>
  <c r="G21" i="462" s="1"/>
  <c r="G13" i="462"/>
  <c r="G7" i="462"/>
  <c r="G8" i="462" s="1"/>
  <c r="G20" i="462" l="1"/>
  <c r="G17" i="462" s="1"/>
  <c r="G9" i="462"/>
  <c r="G10" i="462"/>
  <c r="G11" i="462" s="1"/>
  <c r="G35" i="462"/>
  <c r="G36" i="462" s="1"/>
  <c r="G38" i="462" s="1"/>
  <c r="G39" i="462" s="1"/>
  <c r="G40" i="462" s="1"/>
  <c r="G32" i="462"/>
  <c r="G33" i="462" s="1"/>
  <c r="B30" i="461" l="1"/>
  <c r="B29" i="461"/>
  <c r="G27" i="461"/>
  <c r="G28" i="461" s="1"/>
  <c r="G30" i="461" s="1"/>
  <c r="G31" i="461" s="1"/>
  <c r="G23" i="461"/>
  <c r="B20" i="461"/>
  <c r="G17" i="461"/>
  <c r="G18" i="461" s="1"/>
  <c r="G19" i="461" s="1"/>
  <c r="B19" i="461"/>
  <c r="G13" i="461"/>
  <c r="G7" i="461"/>
  <c r="G9" i="461" s="1"/>
  <c r="G10" i="461" l="1"/>
  <c r="G11" i="461" s="1"/>
  <c r="G8" i="461"/>
  <c r="G34" i="461"/>
  <c r="G35" i="461" s="1"/>
  <c r="G37" i="461" s="1"/>
  <c r="G38" i="461" s="1"/>
  <c r="G39" i="461" s="1"/>
  <c r="G32" i="461"/>
  <c r="G33" i="461" s="1"/>
  <c r="G20" i="461"/>
  <c r="G21" i="461" s="1"/>
  <c r="B30" i="460"/>
  <c r="B29" i="460"/>
  <c r="G27" i="460"/>
  <c r="G28" i="460" s="1"/>
  <c r="G30" i="460" s="1"/>
  <c r="G31" i="460" s="1"/>
  <c r="G23" i="460"/>
  <c r="B20" i="460"/>
  <c r="G19" i="460"/>
  <c r="G18" i="460" s="1"/>
  <c r="G17" i="460" s="1"/>
  <c r="B19" i="460"/>
  <c r="G13" i="460"/>
  <c r="G7" i="460"/>
  <c r="G9" i="460" s="1"/>
  <c r="G21" i="460" l="1"/>
  <c r="G20" i="460" s="1"/>
  <c r="G10" i="460"/>
  <c r="G11" i="460" s="1"/>
  <c r="G8" i="460"/>
  <c r="G34" i="460"/>
  <c r="G35" i="460" s="1"/>
  <c r="G37" i="460" s="1"/>
  <c r="G38" i="460" s="1"/>
  <c r="G39" i="460" s="1"/>
  <c r="G32" i="460"/>
  <c r="G33" i="460" s="1"/>
  <c r="B30" i="459"/>
  <c r="B29" i="459"/>
  <c r="G27" i="459"/>
  <c r="G28" i="459" s="1"/>
  <c r="G30" i="459" s="1"/>
  <c r="G31" i="459" s="1"/>
  <c r="G23" i="459"/>
  <c r="B20" i="459"/>
  <c r="B19" i="459"/>
  <c r="G17" i="459"/>
  <c r="G19" i="459" s="1"/>
  <c r="G18" i="459" s="1"/>
  <c r="G13" i="459"/>
  <c r="G7" i="459"/>
  <c r="G9" i="459" s="1"/>
  <c r="G34" i="459" l="1"/>
  <c r="G35" i="459" s="1"/>
  <c r="G37" i="459" s="1"/>
  <c r="G38" i="459" s="1"/>
  <c r="G39" i="459" s="1"/>
  <c r="G33" i="459"/>
  <c r="G32" i="459" s="1"/>
  <c r="G8" i="459"/>
  <c r="G10" i="459"/>
  <c r="G11" i="459" s="1"/>
  <c r="G21" i="459"/>
  <c r="G20" i="459" s="1"/>
  <c r="B29" i="458"/>
  <c r="B19" i="458"/>
  <c r="B30" i="458" l="1"/>
  <c r="G27" i="458"/>
  <c r="G28" i="458" s="1"/>
  <c r="G30" i="458" s="1"/>
  <c r="G33" i="458" s="1"/>
  <c r="G23" i="458"/>
  <c r="B20" i="458"/>
  <c r="G19" i="458"/>
  <c r="G21" i="458" s="1"/>
  <c r="G20" i="458" s="1"/>
  <c r="G13" i="458"/>
  <c r="G7" i="458"/>
  <c r="G9" i="458" s="1"/>
  <c r="G8" i="458" l="1"/>
  <c r="G10" i="458"/>
  <c r="G11" i="458" s="1"/>
  <c r="G34" i="458"/>
  <c r="G35" i="458" s="1"/>
  <c r="G37" i="458" s="1"/>
  <c r="G38" i="458" s="1"/>
  <c r="G39" i="458" s="1"/>
  <c r="G32" i="458"/>
  <c r="G31" i="458" s="1"/>
  <c r="G17" i="458"/>
  <c r="G18" i="458" s="1"/>
  <c r="B30" i="457" l="1"/>
  <c r="B29" i="457"/>
  <c r="G27" i="457"/>
  <c r="G28" i="457" s="1"/>
  <c r="G30" i="457" s="1"/>
  <c r="G32" i="457" s="1"/>
  <c r="G23" i="457"/>
  <c r="B20" i="457"/>
  <c r="B19" i="457"/>
  <c r="G18" i="457"/>
  <c r="G17" i="457" s="1"/>
  <c r="G19" i="457" s="1"/>
  <c r="G13" i="457"/>
  <c r="G7" i="457"/>
  <c r="G9" i="457" s="1"/>
  <c r="G8" i="457" l="1"/>
  <c r="G10" i="457"/>
  <c r="G11" i="457" s="1"/>
  <c r="G34" i="457"/>
  <c r="G35" i="457" s="1"/>
  <c r="G37" i="457" s="1"/>
  <c r="G38" i="457" s="1"/>
  <c r="G39" i="457" s="1"/>
  <c r="G33" i="457"/>
  <c r="G31" i="457" s="1"/>
  <c r="G21" i="457"/>
  <c r="G20" i="457" s="1"/>
  <c r="G27" i="456"/>
  <c r="G28" i="456" s="1"/>
  <c r="G30" i="456" s="1"/>
  <c r="G33" i="456" s="1"/>
  <c r="G34" i="456" l="1"/>
  <c r="G35" i="456" s="1"/>
  <c r="G37" i="456" s="1"/>
  <c r="G38" i="456" s="1"/>
  <c r="G39" i="456" s="1"/>
  <c r="G32" i="456"/>
  <c r="G31" i="456" s="1"/>
  <c r="B30" i="456" l="1"/>
  <c r="B29" i="456"/>
  <c r="G23" i="456"/>
  <c r="B20" i="456"/>
  <c r="G18" i="456"/>
  <c r="G19" i="456" s="1"/>
  <c r="G17" i="456" s="1"/>
  <c r="B19" i="456"/>
  <c r="G13" i="456"/>
  <c r="G7" i="456"/>
  <c r="G9" i="456" s="1"/>
  <c r="G21" i="456" l="1"/>
  <c r="G20" i="456" s="1"/>
  <c r="G8" i="456"/>
  <c r="G10" i="456"/>
  <c r="G11" i="456" s="1"/>
  <c r="B30" i="455"/>
  <c r="B29" i="455"/>
  <c r="G27" i="455"/>
  <c r="G28" i="455" s="1"/>
  <c r="G30" i="455" s="1"/>
  <c r="G33" i="455" s="1"/>
  <c r="G23" i="455"/>
  <c r="B20" i="455"/>
  <c r="B19" i="455"/>
  <c r="G18" i="455"/>
  <c r="G21" i="455" s="1"/>
  <c r="G20" i="455" s="1"/>
  <c r="G13" i="455"/>
  <c r="G7" i="455"/>
  <c r="G9" i="455" s="1"/>
  <c r="G17" i="455" l="1"/>
  <c r="G19" i="455" s="1"/>
  <c r="G10" i="455"/>
  <c r="G11" i="455" s="1"/>
  <c r="G8" i="455"/>
  <c r="G32" i="455"/>
  <c r="G31" i="455" s="1"/>
  <c r="G34" i="455"/>
  <c r="G35" i="455" s="1"/>
  <c r="G37" i="455" s="1"/>
  <c r="G38" i="455" s="1"/>
  <c r="G39" i="455" s="1"/>
  <c r="B19" i="453"/>
  <c r="B20" i="453"/>
  <c r="G17" i="453"/>
  <c r="B30" i="453"/>
  <c r="B29" i="453"/>
  <c r="G27" i="453"/>
  <c r="G28" i="453" s="1"/>
  <c r="G34" i="453" s="1"/>
  <c r="G30" i="453" s="1"/>
  <c r="G23" i="453"/>
  <c r="G19" i="453"/>
  <c r="G21" i="453" s="1"/>
  <c r="G13" i="453"/>
  <c r="G7" i="453"/>
  <c r="G8" i="453" s="1"/>
  <c r="G10" i="453" s="1"/>
  <c r="G32" i="453" l="1"/>
  <c r="G31" i="453" s="1"/>
  <c r="G33" i="453" s="1"/>
  <c r="G37" i="453" s="1"/>
  <c r="G38" i="453" s="1"/>
  <c r="G39" i="453" s="1"/>
  <c r="G18" i="453"/>
  <c r="G20" i="453" s="1"/>
  <c r="G9" i="453"/>
  <c r="B29" i="452"/>
  <c r="B19" i="452"/>
  <c r="B30" i="452"/>
  <c r="G27" i="452"/>
  <c r="G28" i="452" s="1"/>
  <c r="G30" i="452" s="1"/>
  <c r="G33" i="452" s="1"/>
  <c r="G23" i="452"/>
  <c r="B20" i="452"/>
  <c r="G18" i="452"/>
  <c r="G21" i="452" s="1"/>
  <c r="G20" i="452" s="1"/>
  <c r="G13" i="452"/>
  <c r="G7" i="452"/>
  <c r="G9" i="452" s="1"/>
  <c r="G10" i="452" l="1"/>
  <c r="G11" i="452" s="1"/>
  <c r="G8" i="452"/>
  <c r="G34" i="452"/>
  <c r="G35" i="452" s="1"/>
  <c r="G37" i="452" s="1"/>
  <c r="G38" i="452" s="1"/>
  <c r="G39" i="452" s="1"/>
  <c r="G31" i="452"/>
  <c r="G32" i="452" s="1"/>
  <c r="G17" i="452"/>
  <c r="G19" i="452" s="1"/>
  <c r="B30" i="451"/>
  <c r="B29" i="451"/>
  <c r="G27" i="451"/>
  <c r="G28" i="451" s="1"/>
  <c r="G30" i="451" s="1"/>
  <c r="G31" i="451" s="1"/>
  <c r="G23" i="451"/>
  <c r="B20" i="451"/>
  <c r="B19" i="451"/>
  <c r="G19" i="451"/>
  <c r="G20" i="451" s="1"/>
  <c r="G21" i="451" s="1"/>
  <c r="G13" i="451"/>
  <c r="G7" i="451"/>
  <c r="G8" i="451" s="1"/>
  <c r="G18" i="451" l="1"/>
  <c r="G17" i="451" s="1"/>
  <c r="G9" i="451"/>
  <c r="G10" i="451"/>
  <c r="G11" i="451" s="1"/>
  <c r="G34" i="451"/>
  <c r="G32" i="451"/>
  <c r="G33" i="451" s="1"/>
  <c r="B19" i="450"/>
  <c r="B29" i="450"/>
  <c r="B30" i="450"/>
  <c r="B20" i="450"/>
  <c r="G27" i="450"/>
  <c r="G28" i="450" s="1"/>
  <c r="G30" i="450" s="1"/>
  <c r="G33" i="450" s="1"/>
  <c r="G23" i="450"/>
  <c r="G17" i="450"/>
  <c r="G18" i="450" s="1"/>
  <c r="G19" i="450" s="1"/>
  <c r="G13" i="450"/>
  <c r="G7" i="450"/>
  <c r="G9" i="450" s="1"/>
  <c r="G34" i="450" l="1"/>
  <c r="G35" i="450" s="1"/>
  <c r="G38" i="450" s="1"/>
  <c r="G39" i="450" s="1"/>
  <c r="G40" i="450" s="1"/>
  <c r="G32" i="450"/>
  <c r="G31" i="450" s="1"/>
  <c r="G8" i="450"/>
  <c r="G10" i="450"/>
  <c r="G11" i="450" s="1"/>
  <c r="G21" i="450"/>
  <c r="G20" i="450" s="1"/>
  <c r="B30" i="449"/>
  <c r="B29" i="449"/>
  <c r="G27" i="449"/>
  <c r="G28" i="449" s="1"/>
  <c r="G30" i="449" s="1"/>
  <c r="G31" i="449" s="1"/>
  <c r="G34" i="449" s="1"/>
  <c r="G35" i="449" s="1"/>
  <c r="G23" i="449"/>
  <c r="B20" i="449"/>
  <c r="B19" i="449"/>
  <c r="G17" i="449"/>
  <c r="G18" i="449" s="1"/>
  <c r="G19" i="449" s="1"/>
  <c r="G13" i="449"/>
  <c r="G7" i="449"/>
  <c r="G11" i="449" s="1"/>
  <c r="G9" i="449" l="1"/>
  <c r="G8" i="449" s="1"/>
  <c r="G10" i="449"/>
  <c r="G21" i="449"/>
  <c r="G20" i="449" s="1"/>
  <c r="G37" i="449"/>
  <c r="G38" i="449" s="1"/>
  <c r="G39" i="449" s="1"/>
  <c r="G33" i="449"/>
  <c r="G32" i="449" s="1"/>
  <c r="B30" i="448"/>
  <c r="B29" i="448"/>
  <c r="G27" i="448"/>
  <c r="G28" i="448" s="1"/>
  <c r="G30" i="448" s="1"/>
  <c r="G33" i="448" s="1"/>
  <c r="G34" i="448" s="1"/>
  <c r="G36" i="448" s="1"/>
  <c r="G23" i="448"/>
  <c r="B20" i="448"/>
  <c r="B19" i="448"/>
  <c r="G18" i="448"/>
  <c r="G21" i="448" s="1"/>
  <c r="G20" i="448" s="1"/>
  <c r="G13" i="448"/>
  <c r="G7" i="448"/>
  <c r="G10" i="448" s="1"/>
  <c r="G9" i="448" s="1"/>
  <c r="G11" i="448" s="1"/>
  <c r="G32" i="448" l="1"/>
  <c r="G31" i="448" s="1"/>
  <c r="G38" i="448" s="1"/>
  <c r="G39" i="448" s="1"/>
  <c r="G40" i="448" s="1"/>
  <c r="G17" i="448"/>
  <c r="G19" i="448" s="1"/>
  <c r="G8" i="448"/>
  <c r="B30" i="447" l="1"/>
  <c r="B29" i="447"/>
  <c r="G27" i="447"/>
  <c r="G28" i="447" s="1"/>
  <c r="G30" i="447" s="1"/>
  <c r="G32" i="447" s="1"/>
  <c r="G33" i="447" s="1"/>
  <c r="G31" i="447" s="1"/>
  <c r="G34" i="447" s="1"/>
  <c r="G35" i="447" s="1"/>
  <c r="G37" i="447" s="1"/>
  <c r="G38" i="447" s="1"/>
  <c r="G39" i="447" s="1"/>
  <c r="G23" i="447"/>
  <c r="B20" i="447"/>
  <c r="G18" i="447"/>
  <c r="G21" i="447" s="1"/>
  <c r="G20" i="447" s="1"/>
  <c r="B19" i="447"/>
  <c r="G13" i="447"/>
  <c r="G7" i="447"/>
  <c r="G8" i="447" s="1"/>
  <c r="G17" i="447" l="1"/>
  <c r="G19" i="447" s="1"/>
  <c r="G10" i="447"/>
  <c r="G11" i="447" s="1"/>
  <c r="G9" i="447"/>
  <c r="B30" i="446"/>
  <c r="B29" i="446"/>
  <c r="G27" i="446"/>
  <c r="G28" i="446" s="1"/>
  <c r="G30" i="446" s="1"/>
  <c r="G32" i="446" s="1"/>
  <c r="G31" i="446" s="1"/>
  <c r="G33" i="446" s="1"/>
  <c r="G34" i="446" s="1"/>
  <c r="G35" i="446" s="1"/>
  <c r="G37" i="446" s="1"/>
  <c r="G38" i="446" s="1"/>
  <c r="G39" i="446" s="1"/>
  <c r="G23" i="446"/>
  <c r="B20" i="446"/>
  <c r="G19" i="446"/>
  <c r="G17" i="446" s="1"/>
  <c r="G18" i="446" s="1"/>
  <c r="B19" i="446"/>
  <c r="G13" i="446"/>
  <c r="G7" i="446"/>
  <c r="G8" i="446" s="1"/>
  <c r="G9" i="446" s="1"/>
  <c r="G10" i="446" l="1"/>
  <c r="G11" i="446" s="1"/>
  <c r="G21" i="446"/>
  <c r="G20" i="446" s="1"/>
  <c r="B30" i="445"/>
  <c r="B29" i="445"/>
  <c r="G27" i="445"/>
  <c r="G28" i="445" s="1"/>
  <c r="G30" i="445" s="1"/>
  <c r="G33" i="445" s="1"/>
  <c r="G23" i="445"/>
  <c r="B20" i="445"/>
  <c r="B19" i="445"/>
  <c r="G19" i="445"/>
  <c r="G17" i="445" s="1"/>
  <c r="G18" i="445" s="1"/>
  <c r="G13" i="445"/>
  <c r="G7" i="445"/>
  <c r="G8" i="445" s="1"/>
  <c r="G31" i="445" l="1"/>
  <c r="G32" i="445" s="1"/>
  <c r="G34" i="445" s="1"/>
  <c r="G35" i="445" s="1"/>
  <c r="G38" i="445" s="1"/>
  <c r="G39" i="445" s="1"/>
  <c r="G40" i="445" s="1"/>
  <c r="G9" i="445"/>
  <c r="G10" i="445"/>
  <c r="G11" i="445" s="1"/>
  <c r="G21" i="445"/>
  <c r="G20" i="445" s="1"/>
  <c r="B30" i="444" l="1"/>
  <c r="B29" i="444"/>
  <c r="G27" i="444"/>
  <c r="G28" i="444" s="1"/>
  <c r="G30" i="444" s="1"/>
  <c r="G32" i="444" s="1"/>
  <c r="G33" i="444" s="1"/>
  <c r="G31" i="444" s="1"/>
  <c r="G34" i="444" s="1"/>
  <c r="G35" i="444" s="1"/>
  <c r="G37" i="444" s="1"/>
  <c r="G38" i="444" s="1"/>
  <c r="G39" i="444" s="1"/>
  <c r="G23" i="444"/>
  <c r="B20" i="444"/>
  <c r="B19" i="444"/>
  <c r="G18" i="444"/>
  <c r="G19" i="444" s="1"/>
  <c r="G17" i="444" s="1"/>
  <c r="G13" i="444"/>
  <c r="G7" i="444"/>
  <c r="G8" i="444" s="1"/>
  <c r="G21" i="444" l="1"/>
  <c r="G20" i="444" s="1"/>
  <c r="G10" i="444"/>
  <c r="G11" i="444" s="1"/>
  <c r="G9" i="444"/>
  <c r="B30" i="443"/>
  <c r="B29" i="443"/>
  <c r="G27" i="443"/>
  <c r="G28" i="443" s="1"/>
  <c r="G30" i="443" s="1"/>
  <c r="G32" i="443" s="1"/>
  <c r="G31" i="443" s="1"/>
  <c r="G33" i="443" s="1"/>
  <c r="G34" i="443" s="1"/>
  <c r="G35" i="443" s="1"/>
  <c r="G37" i="443" s="1"/>
  <c r="G38" i="443" s="1"/>
  <c r="G39" i="443" s="1"/>
  <c r="G23" i="443"/>
  <c r="B20" i="443"/>
  <c r="B19" i="443"/>
  <c r="G18" i="443"/>
  <c r="G21" i="443" s="1"/>
  <c r="G20" i="443" s="1"/>
  <c r="G13" i="443"/>
  <c r="G7" i="443"/>
  <c r="G9" i="443" s="1"/>
  <c r="G17" i="443" l="1"/>
  <c r="G19" i="443" s="1"/>
  <c r="G10" i="443"/>
  <c r="G11" i="443" s="1"/>
  <c r="G8" i="443"/>
  <c r="B30" i="442"/>
  <c r="B29" i="442"/>
  <c r="G27" i="442"/>
  <c r="G28" i="442" s="1"/>
  <c r="G30" i="442" s="1"/>
  <c r="G32" i="442" s="1"/>
  <c r="G33" i="442" s="1"/>
  <c r="G31" i="442" s="1"/>
  <c r="G34" i="442" s="1"/>
  <c r="G35" i="442" s="1"/>
  <c r="G38" i="442" s="1"/>
  <c r="G39" i="442" s="1"/>
  <c r="G40" i="442" s="1"/>
  <c r="G23" i="442"/>
  <c r="B20" i="442"/>
  <c r="G18" i="442"/>
  <c r="G17" i="442" s="1"/>
  <c r="G19" i="442" s="1"/>
  <c r="B19" i="442"/>
  <c r="G13" i="442"/>
  <c r="G7" i="442"/>
  <c r="G9" i="442" l="1"/>
  <c r="G10" i="442" s="1"/>
  <c r="G11" i="442" s="1"/>
  <c r="G20" i="442"/>
  <c r="G21" i="442" s="1"/>
  <c r="B30" i="441"/>
  <c r="B29" i="441"/>
  <c r="G27" i="441"/>
  <c r="G28" i="441" s="1"/>
  <c r="G30" i="441" s="1"/>
  <c r="G31" i="441" s="1"/>
  <c r="G32" i="441" s="1"/>
  <c r="G33" i="441" s="1"/>
  <c r="G34" i="441" s="1"/>
  <c r="G35" i="441" s="1"/>
  <c r="G37" i="441" s="1"/>
  <c r="G38" i="441" s="1"/>
  <c r="G39" i="441" s="1"/>
  <c r="G23" i="441"/>
  <c r="B20" i="441"/>
  <c r="G18" i="441"/>
  <c r="G20" i="441" s="1"/>
  <c r="G21" i="441" s="1"/>
  <c r="B19" i="441"/>
  <c r="G13" i="441"/>
  <c r="G7" i="441"/>
  <c r="G8" i="441" s="1"/>
  <c r="G8" i="442" l="1"/>
  <c r="G19" i="441"/>
  <c r="G17" i="441" s="1"/>
  <c r="G11" i="441"/>
  <c r="G9" i="441"/>
  <c r="G10" i="441" s="1"/>
  <c r="G7" i="440"/>
  <c r="G8" i="440" s="1"/>
  <c r="G14" i="440"/>
  <c r="G20" i="440"/>
  <c r="G21" i="440" s="1"/>
  <c r="G22" i="440" s="1"/>
  <c r="B20" i="440"/>
  <c r="B21" i="440"/>
  <c r="G24" i="440"/>
  <c r="G28" i="440"/>
  <c r="G29" i="440" s="1"/>
  <c r="G31" i="440" s="1"/>
  <c r="G33" i="440" s="1"/>
  <c r="G32" i="440" s="1"/>
  <c r="G34" i="440" s="1"/>
  <c r="G35" i="440" s="1"/>
  <c r="G36" i="440" s="1"/>
  <c r="G38" i="440" s="1"/>
  <c r="G39" i="440" s="1"/>
  <c r="G40" i="440" s="1"/>
  <c r="B30" i="440"/>
  <c r="B31" i="440"/>
  <c r="G18" i="440" l="1"/>
  <c r="G19" i="440" s="1"/>
  <c r="G9" i="440"/>
  <c r="G12" i="440"/>
  <c r="G27" i="439"/>
  <c r="G28" i="439" s="1"/>
  <c r="G30" i="439" s="1"/>
  <c r="G33" i="439" s="1"/>
  <c r="G31" i="439" s="1"/>
  <c r="B30" i="439"/>
  <c r="B29" i="439"/>
  <c r="G23" i="439"/>
  <c r="B20" i="439"/>
  <c r="B19" i="439"/>
  <c r="G17" i="439"/>
  <c r="G18" i="439" s="1"/>
  <c r="G19" i="439" s="1"/>
  <c r="G13" i="439"/>
  <c r="G7" i="439"/>
  <c r="G8" i="439" s="1"/>
  <c r="G9" i="439" s="1"/>
  <c r="G11" i="439" s="1"/>
  <c r="G10" i="439" s="1"/>
  <c r="G20" i="439" l="1"/>
  <c r="G21" i="439" s="1"/>
  <c r="G32" i="439" l="1"/>
  <c r="G34" i="439" s="1"/>
  <c r="G35" i="439" s="1"/>
  <c r="G38" i="439" s="1"/>
  <c r="G39" i="439" s="1"/>
  <c r="G40" i="439" s="1"/>
  <c r="G27" i="438"/>
  <c r="G28" i="438" s="1"/>
  <c r="G30" i="438" s="1"/>
  <c r="G23" i="438"/>
  <c r="G17" i="438"/>
  <c r="G21" i="438" s="1"/>
  <c r="G20" i="438" s="1"/>
  <c r="B20" i="438"/>
  <c r="B19" i="438"/>
  <c r="G7" i="438"/>
  <c r="G8" i="438" s="1"/>
  <c r="G9" i="438" s="1"/>
  <c r="G11" i="438" s="1"/>
  <c r="G10" i="438" s="1"/>
  <c r="G13" i="438"/>
  <c r="B30" i="438"/>
  <c r="B29" i="438"/>
  <c r="G32" i="438" l="1"/>
  <c r="G34" i="438" s="1"/>
  <c r="G35" i="438" s="1"/>
  <c r="G37" i="438" s="1"/>
  <c r="G31" i="438"/>
  <c r="G18" i="438"/>
  <c r="G39" i="438" l="1"/>
  <c r="G38" i="438"/>
  <c r="G33" i="438"/>
  <c r="B30" i="436" l="1"/>
  <c r="B29" i="436"/>
  <c r="G27" i="436"/>
  <c r="G28" i="436" s="1"/>
  <c r="G30" i="436" s="1"/>
  <c r="G19" i="436"/>
  <c r="G17" i="436" s="1"/>
  <c r="B20" i="436"/>
  <c r="B19" i="436"/>
  <c r="G21" i="436" l="1"/>
  <c r="G20" i="436" s="1"/>
  <c r="G23" i="436" s="1"/>
  <c r="G18" i="436"/>
  <c r="G33" i="436"/>
  <c r="G35" i="436"/>
  <c r="G27" i="435"/>
  <c r="G34" i="436" l="1"/>
  <c r="G32" i="436"/>
  <c r="G31" i="436" s="1"/>
  <c r="G37" i="436" s="1"/>
  <c r="B31" i="435"/>
  <c r="B30" i="435"/>
  <c r="G29" i="435"/>
  <c r="G31" i="435" s="1"/>
  <c r="G34" i="435" s="1"/>
  <c r="G22" i="435"/>
  <c r="G21" i="435" s="1"/>
  <c r="B21" i="435"/>
  <c r="B20" i="435"/>
  <c r="G7" i="435"/>
  <c r="G38" i="436" l="1"/>
  <c r="G39" i="436"/>
  <c r="G11" i="435"/>
  <c r="G10" i="435"/>
  <c r="G19" i="435"/>
  <c r="G18" i="435" s="1"/>
  <c r="G24" i="435" s="1"/>
  <c r="G20" i="435"/>
  <c r="G36" i="435"/>
  <c r="B29" i="434"/>
  <c r="G12" i="435" l="1"/>
  <c r="G14" i="435" s="1"/>
  <c r="G8" i="435"/>
  <c r="G9" i="435"/>
  <c r="G35" i="435"/>
  <c r="G33" i="435"/>
  <c r="G32" i="435" s="1"/>
  <c r="B30" i="434"/>
  <c r="G28" i="434"/>
  <c r="G30" i="434" s="1"/>
  <c r="B20" i="434"/>
  <c r="G20" i="434"/>
  <c r="G19" i="434" s="1"/>
  <c r="B19" i="434"/>
  <c r="G7" i="434"/>
  <c r="G10" i="434" s="1"/>
  <c r="G9" i="434" s="1"/>
  <c r="G17" i="434" l="1"/>
  <c r="G18" i="434" s="1"/>
  <c r="G23" i="434" s="1"/>
  <c r="G21" i="434"/>
  <c r="G11" i="434"/>
  <c r="G13" i="434" s="1"/>
  <c r="G31" i="434"/>
  <c r="G32" i="434"/>
  <c r="G13" i="433"/>
  <c r="G23" i="433"/>
  <c r="G20" i="433"/>
  <c r="G17" i="433" s="1"/>
  <c r="G34" i="434" l="1"/>
  <c r="G35" i="434" s="1"/>
  <c r="G38" i="434" s="1"/>
  <c r="G33" i="434"/>
  <c r="G19" i="433"/>
  <c r="G18" i="433"/>
  <c r="G40" i="434" l="1"/>
  <c r="G39" i="434"/>
  <c r="G37" i="433"/>
  <c r="G39" i="433" s="1"/>
  <c r="G7" i="433"/>
  <c r="B30" i="433"/>
  <c r="B29" i="433"/>
  <c r="G27" i="433"/>
  <c r="G28" i="433" s="1"/>
  <c r="G30" i="433" s="1"/>
  <c r="B20" i="433"/>
  <c r="B19" i="433"/>
  <c r="G34" i="433" l="1"/>
  <c r="G33" i="433" s="1"/>
  <c r="G11" i="433"/>
  <c r="G9" i="433"/>
  <c r="G8" i="433"/>
  <c r="G10" i="433"/>
  <c r="G31" i="433" l="1"/>
  <c r="G32" i="433"/>
  <c r="B30" i="432" l="1"/>
  <c r="B29" i="432"/>
  <c r="G27" i="432"/>
  <c r="G28" i="432" s="1"/>
  <c r="G35" i="432" s="1"/>
  <c r="B20" i="432"/>
  <c r="G19" i="432"/>
  <c r="G18" i="432" s="1"/>
  <c r="B19" i="432"/>
  <c r="G20" i="432" l="1"/>
  <c r="G21" i="432" s="1"/>
  <c r="G23" i="432" s="1"/>
  <c r="G33" i="432"/>
  <c r="G32" i="432"/>
  <c r="G17" i="432"/>
  <c r="G30" i="432" l="1"/>
  <c r="G31" i="432"/>
  <c r="B30" i="414" l="1"/>
  <c r="B29" i="414"/>
  <c r="G27" i="414"/>
  <c r="G28" i="414" s="1"/>
  <c r="G30" i="414" s="1"/>
  <c r="G32" i="414" s="1"/>
  <c r="B20" i="414"/>
  <c r="B19" i="414"/>
  <c r="G18" i="414"/>
  <c r="G19" i="414" s="1"/>
  <c r="G20" i="414" s="1"/>
  <c r="G17" i="414" s="1"/>
  <c r="G21" i="414" s="1"/>
  <c r="G23" i="414" s="1"/>
  <c r="G11" i="414"/>
  <c r="G8" i="414" s="1"/>
  <c r="G9" i="414" s="1"/>
  <c r="G7" i="414" s="1"/>
  <c r="G10" i="414" s="1"/>
  <c r="G13" i="414" s="1"/>
  <c r="G31" i="414" l="1"/>
  <c r="G33" i="414" s="1"/>
  <c r="G34" i="414" s="1"/>
  <c r="G38" i="414" l="1"/>
  <c r="G39" i="414" s="1"/>
  <c r="G40" i="414" s="1"/>
  <c r="G35" i="414"/>
  <c r="B30" i="413"/>
  <c r="B29" i="413"/>
  <c r="G27" i="413"/>
  <c r="G28" i="413" s="1"/>
  <c r="G30" i="413" s="1"/>
  <c r="B20" i="413"/>
  <c r="B19" i="413"/>
  <c r="G17" i="413"/>
  <c r="G19" i="413" s="1"/>
  <c r="G18" i="413" s="1"/>
  <c r="G20" i="413" s="1"/>
  <c r="G7" i="413"/>
  <c r="G8" i="413" s="1"/>
  <c r="G9" i="413" s="1"/>
  <c r="G10" i="413" s="1"/>
  <c r="G11" i="413" s="1"/>
  <c r="G13" i="413" s="1"/>
  <c r="G33" i="413" l="1"/>
  <c r="G32" i="413" s="1"/>
  <c r="G34" i="413" s="1"/>
  <c r="G31" i="413"/>
  <c r="B20" i="412"/>
  <c r="G35" i="413" l="1"/>
  <c r="G38" i="413"/>
  <c r="G39" i="413" s="1"/>
  <c r="G40" i="413" s="1"/>
  <c r="B30" i="412" l="1"/>
  <c r="B29" i="412"/>
  <c r="G27" i="412"/>
  <c r="G28" i="412" s="1"/>
  <c r="G30" i="412" s="1"/>
  <c r="G31" i="412" s="1"/>
  <c r="B19" i="412"/>
  <c r="G17" i="412"/>
  <c r="G18" i="412" s="1"/>
  <c r="G19" i="412" s="1"/>
  <c r="G21" i="412" s="1"/>
  <c r="G20" i="412" s="1"/>
  <c r="G23" i="412" s="1"/>
  <c r="G7" i="412"/>
  <c r="G9" i="412" s="1"/>
  <c r="G8" i="412" s="1"/>
  <c r="G10" i="412" s="1"/>
  <c r="G11" i="412" s="1"/>
  <c r="G13" i="412" s="1"/>
  <c r="G32" i="412" l="1"/>
  <c r="G33" i="412" s="1"/>
  <c r="G7" i="411"/>
  <c r="G10" i="411" s="1"/>
  <c r="G11" i="411"/>
  <c r="B30" i="411"/>
  <c r="B29" i="411"/>
  <c r="G27" i="411"/>
  <c r="G28" i="411" s="1"/>
  <c r="G30" i="411" s="1"/>
  <c r="B20" i="411"/>
  <c r="B19" i="411"/>
  <c r="G17" i="411"/>
  <c r="G18" i="411" s="1"/>
  <c r="G19" i="411" s="1"/>
  <c r="G20" i="411" s="1"/>
  <c r="G21" i="411" s="1"/>
  <c r="G23" i="411" s="1"/>
  <c r="G9" i="411"/>
  <c r="G13" i="411" s="1"/>
  <c r="G32" i="411" l="1"/>
  <c r="G33" i="411" s="1"/>
  <c r="G34" i="411" s="1"/>
  <c r="G31" i="411"/>
  <c r="G37" i="411" l="1"/>
  <c r="G38" i="411" s="1"/>
  <c r="G39" i="411" s="1"/>
  <c r="B30" i="410"/>
  <c r="B29" i="410"/>
  <c r="G27" i="410"/>
  <c r="G28" i="410" s="1"/>
  <c r="G30" i="410" s="1"/>
  <c r="B20" i="410"/>
  <c r="B19" i="410"/>
  <c r="G17" i="410"/>
  <c r="G18" i="410" s="1"/>
  <c r="G19" i="410" s="1"/>
  <c r="G20" i="410" s="1"/>
  <c r="G21" i="410" s="1"/>
  <c r="G23" i="410" s="1"/>
  <c r="G11" i="410"/>
  <c r="G8" i="410" s="1"/>
  <c r="G9" i="410" s="1"/>
  <c r="G7" i="410" s="1"/>
  <c r="G10" i="410" s="1"/>
  <c r="G13" i="410" s="1"/>
  <c r="G32" i="410" l="1"/>
  <c r="G33" i="410" s="1"/>
  <c r="G34" i="410" s="1"/>
  <c r="G31" i="410"/>
  <c r="G17" i="409"/>
  <c r="G18" i="409" s="1"/>
  <c r="G19" i="409" s="1"/>
  <c r="G21" i="409" s="1"/>
  <c r="G20" i="409" s="1"/>
  <c r="G23" i="409" s="1"/>
  <c r="G11" i="409"/>
  <c r="G9" i="409" s="1"/>
  <c r="G8" i="409" s="1"/>
  <c r="G7" i="409" s="1"/>
  <c r="G10" i="409" s="1"/>
  <c r="G13" i="409" s="1"/>
  <c r="B30" i="409"/>
  <c r="B29" i="409"/>
  <c r="G27" i="409"/>
  <c r="G28" i="409" s="1"/>
  <c r="G30" i="409" s="1"/>
  <c r="B20" i="409"/>
  <c r="B19" i="409"/>
  <c r="G38" i="410" l="1"/>
  <c r="G39" i="410" s="1"/>
  <c r="G40" i="410" s="1"/>
  <c r="G35" i="410"/>
  <c r="G33" i="409"/>
  <c r="G32" i="409" s="1"/>
  <c r="G34" i="409" s="1"/>
  <c r="G31" i="409"/>
  <c r="G38" i="409" l="1"/>
  <c r="G39" i="409" s="1"/>
  <c r="G40" i="409" s="1"/>
  <c r="G10" i="408"/>
  <c r="G9" i="408" s="1"/>
  <c r="G8" i="408" s="1"/>
  <c r="G12" i="408" s="1"/>
  <c r="B31" i="408"/>
  <c r="B30" i="408"/>
  <c r="G28" i="408"/>
  <c r="G29" i="408" s="1"/>
  <c r="G31" i="408" s="1"/>
  <c r="B21" i="408"/>
  <c r="B20" i="408"/>
  <c r="G14" i="408"/>
  <c r="G34" i="408" l="1"/>
  <c r="G33" i="408" s="1"/>
  <c r="G35" i="408" s="1"/>
  <c r="G32" i="408"/>
  <c r="B30" i="407"/>
  <c r="B29" i="407"/>
  <c r="G27" i="407"/>
  <c r="G28" i="407" s="1"/>
  <c r="G30" i="407" s="1"/>
  <c r="G32" i="407" s="1"/>
  <c r="B20" i="407"/>
  <c r="B19" i="407"/>
  <c r="G17" i="407"/>
  <c r="G18" i="407" s="1"/>
  <c r="G19" i="407" s="1"/>
  <c r="G21" i="407" s="1"/>
  <c r="G20" i="407" s="1"/>
  <c r="G23" i="407" s="1"/>
  <c r="G11" i="407"/>
  <c r="G8" i="407" s="1"/>
  <c r="G7" i="407" s="1"/>
  <c r="G13" i="407" s="1"/>
  <c r="G39" i="408" l="1"/>
  <c r="G40" i="408" s="1"/>
  <c r="G41" i="408" s="1"/>
  <c r="G36" i="408"/>
  <c r="G33" i="407"/>
  <c r="G31" i="407" s="1"/>
  <c r="G34" i="407" s="1"/>
  <c r="G37" i="407" s="1"/>
  <c r="G38" i="407" s="1"/>
  <c r="G39" i="407" s="1"/>
  <c r="G9" i="407"/>
  <c r="G10" i="407"/>
  <c r="G35" i="407" l="1"/>
  <c r="B30" i="406"/>
  <c r="B29" i="406"/>
  <c r="G27" i="406"/>
  <c r="G28" i="406" s="1"/>
  <c r="B20" i="406"/>
  <c r="B19" i="406"/>
  <c r="G17" i="406"/>
  <c r="G18" i="406" s="1"/>
  <c r="G19" i="406" s="1"/>
  <c r="G20" i="406" s="1"/>
  <c r="G21" i="406" s="1"/>
  <c r="G23" i="406" s="1"/>
  <c r="G7" i="406"/>
  <c r="G9" i="406" s="1"/>
  <c r="G8" i="406" s="1"/>
  <c r="G13" i="406" s="1"/>
  <c r="G34" i="406" l="1"/>
  <c r="G10" i="406"/>
  <c r="G11" i="406"/>
  <c r="G38" i="406" l="1"/>
  <c r="G39" i="406" s="1"/>
  <c r="G40" i="406" s="1"/>
  <c r="B30" i="405"/>
  <c r="B29" i="405"/>
  <c r="B20" i="405"/>
  <c r="B19" i="405"/>
  <c r="G27" i="405"/>
  <c r="G28" i="405" s="1"/>
  <c r="G35" i="405" s="1"/>
  <c r="G30" i="405" s="1"/>
  <c r="G18" i="405"/>
  <c r="G20" i="405" s="1"/>
  <c r="G19" i="405" s="1"/>
  <c r="G17" i="405" s="1"/>
  <c r="G21" i="405" s="1"/>
  <c r="G23" i="405" s="1"/>
  <c r="G7" i="405"/>
  <c r="G9" i="405" s="1"/>
  <c r="G8" i="405" s="1"/>
  <c r="G13" i="405" s="1"/>
  <c r="G27" i="404"/>
  <c r="G28" i="404" s="1"/>
  <c r="G30" i="404" s="1"/>
  <c r="G33" i="404" s="1"/>
  <c r="G18" i="404"/>
  <c r="G20" i="404" s="1"/>
  <c r="G19" i="404" s="1"/>
  <c r="G17" i="404" s="1"/>
  <c r="G21" i="404" s="1"/>
  <c r="G23" i="404" s="1"/>
  <c r="G11" i="404"/>
  <c r="G7" i="404" s="1"/>
  <c r="G10" i="404" s="1"/>
  <c r="G13" i="404" s="1"/>
  <c r="G31" i="405" l="1"/>
  <c r="G32" i="405" s="1"/>
  <c r="G33" i="405" s="1"/>
  <c r="G37" i="405" s="1"/>
  <c r="G38" i="405" s="1"/>
  <c r="G39" i="405" s="1"/>
  <c r="G11" i="405"/>
  <c r="G10" i="405"/>
  <c r="G32" i="404"/>
  <c r="G34" i="404" s="1"/>
  <c r="G31" i="404" s="1"/>
  <c r="G37" i="404" s="1"/>
  <c r="G38" i="404" s="1"/>
  <c r="G39" i="404" s="1"/>
  <c r="G27" i="403"/>
  <c r="G28" i="403" s="1"/>
  <c r="G30" i="403" s="1"/>
  <c r="G33" i="403" s="1"/>
  <c r="G17" i="403"/>
  <c r="G19" i="403" s="1"/>
  <c r="G18" i="403" s="1"/>
  <c r="G20" i="403" s="1"/>
  <c r="G21" i="403" s="1"/>
  <c r="G23" i="403" s="1"/>
  <c r="G11" i="403"/>
  <c r="G8" i="403" s="1"/>
  <c r="G22" i="402"/>
  <c r="G7" i="402"/>
  <c r="G10" i="402" s="1"/>
  <c r="G17" i="402"/>
  <c r="G19" i="402" s="1"/>
  <c r="G31" i="403" l="1"/>
  <c r="G32" i="403" s="1"/>
  <c r="G34" i="403" s="1"/>
  <c r="G38" i="403" s="1"/>
  <c r="G39" i="403" s="1"/>
  <c r="G40" i="403" s="1"/>
  <c r="G35" i="403"/>
  <c r="G7" i="403"/>
  <c r="G9" i="403" s="1"/>
  <c r="G10" i="403" s="1"/>
  <c r="G13" i="403" s="1"/>
  <c r="G18" i="402"/>
  <c r="G21" i="402" s="1"/>
  <c r="G20" i="402" s="1"/>
  <c r="G24" i="402" s="1"/>
  <c r="G8" i="402"/>
  <c r="G28" i="402" l="1"/>
  <c r="G29" i="402" s="1"/>
  <c r="G31" i="402" s="1"/>
  <c r="G34" i="402" s="1"/>
  <c r="G35" i="402" s="1"/>
  <c r="G32" i="402" s="1"/>
  <c r="G36" i="402" s="1"/>
  <c r="G9" i="402"/>
  <c r="G11" i="402" s="1"/>
  <c r="G13" i="402" l="1"/>
  <c r="G40" i="402"/>
  <c r="G41" i="402" s="1"/>
  <c r="G42" i="402" s="1"/>
  <c r="G29" i="401"/>
  <c r="G30" i="401" s="1"/>
  <c r="G32" i="401" s="1"/>
  <c r="G36" i="401" s="1"/>
  <c r="G37" i="401" s="1"/>
  <c r="G35" i="401" s="1"/>
  <c r="G34" i="401" s="1"/>
  <c r="G18" i="400"/>
  <c r="G20" i="400" s="1"/>
  <c r="G19" i="400" s="1"/>
  <c r="G17" i="400" s="1"/>
  <c r="G21" i="400" s="1"/>
  <c r="G23" i="400" s="1"/>
  <c r="G27" i="400"/>
  <c r="G28" i="400" s="1"/>
  <c r="G30" i="400" s="1"/>
  <c r="G31" i="400" s="1"/>
  <c r="G32" i="400" s="1"/>
  <c r="G33" i="400" s="1"/>
  <c r="G34" i="400" s="1"/>
  <c r="G39" i="400" s="1"/>
  <c r="G40" i="400" s="1"/>
  <c r="G41" i="400" s="1"/>
  <c r="G11" i="400"/>
  <c r="G8" i="400" s="1"/>
  <c r="G9" i="400" s="1"/>
  <c r="G10" i="400" s="1"/>
  <c r="G15" i="399"/>
  <c r="G9" i="401" l="1"/>
  <c r="G11" i="401" s="1"/>
  <c r="G40" i="401"/>
  <c r="G41" i="401" s="1"/>
  <c r="G42" i="401" s="1"/>
  <c r="G33" i="401"/>
  <c r="G35" i="400"/>
  <c r="G13" i="400"/>
  <c r="G7" i="400"/>
  <c r="G15" i="401" l="1"/>
  <c r="G12" i="401"/>
  <c r="G30" i="399" l="1"/>
  <c r="G31" i="399" s="1"/>
  <c r="G33" i="399" s="1"/>
  <c r="G35" i="399" s="1"/>
  <c r="G36" i="399" s="1"/>
  <c r="G34" i="399" s="1"/>
  <c r="G37" i="399" s="1"/>
  <c r="G42" i="399" s="1"/>
  <c r="G43" i="399" s="1"/>
  <c r="G44" i="399" s="1"/>
  <c r="G13" i="399"/>
  <c r="G9" i="399" s="1"/>
  <c r="G8" i="399" l="1"/>
  <c r="G10" i="399"/>
  <c r="G7" i="399" s="1"/>
  <c r="G7" i="398"/>
  <c r="G11" i="398" s="1"/>
  <c r="G30" i="398"/>
  <c r="G31" i="398" s="1"/>
  <c r="G33" i="398" s="1"/>
  <c r="G35" i="398" s="1"/>
  <c r="G36" i="398" s="1"/>
  <c r="G34" i="398" s="1"/>
  <c r="G37" i="398" s="1"/>
  <c r="G42" i="398" l="1"/>
  <c r="G43" i="398" s="1"/>
  <c r="G44" i="398" s="1"/>
  <c r="G10" i="398"/>
  <c r="G12" i="398" s="1"/>
  <c r="G13" i="398" s="1"/>
  <c r="G15" i="398" s="1"/>
  <c r="G9" i="398"/>
  <c r="G8" i="398"/>
  <c r="G7" i="397"/>
  <c r="G8" i="397" s="1"/>
  <c r="G30" i="397"/>
  <c r="G31" i="397" s="1"/>
  <c r="G33" i="397" s="1"/>
  <c r="G34" i="397" s="1"/>
  <c r="G9" i="397" l="1"/>
  <c r="G10" i="397" s="1"/>
  <c r="G11" i="397"/>
  <c r="G13" i="397" s="1"/>
  <c r="G12" i="397" s="1"/>
  <c r="G15" i="397" s="1"/>
  <c r="G37" i="397"/>
  <c r="G35" i="397"/>
  <c r="G36" i="397" s="1"/>
  <c r="G8" i="396"/>
  <c r="G12" i="396" s="1"/>
  <c r="G6" i="396"/>
  <c r="G8" i="395"/>
  <c r="G31" i="396"/>
  <c r="G32" i="396" s="1"/>
  <c r="G34" i="396" s="1"/>
  <c r="G37" i="396" s="1"/>
  <c r="G41" i="397" l="1"/>
  <c r="G42" i="397" s="1"/>
  <c r="G43" i="397" s="1"/>
  <c r="G9" i="396"/>
  <c r="G13" i="396" s="1"/>
  <c r="G14" i="396" s="1"/>
  <c r="G16" i="396" s="1"/>
  <c r="G11" i="396"/>
  <c r="G10" i="396" s="1"/>
  <c r="G38" i="396"/>
  <c r="G42" i="396" s="1"/>
  <c r="G43" i="396" s="1"/>
  <c r="G44" i="396" s="1"/>
  <c r="G36" i="396"/>
  <c r="G35" i="396" s="1"/>
  <c r="G31" i="395" l="1"/>
  <c r="G32" i="395" s="1"/>
  <c r="G34" i="395" s="1"/>
  <c r="G36" i="395" s="1"/>
  <c r="G10" i="395"/>
  <c r="G12" i="395" l="1"/>
  <c r="G9" i="395" s="1"/>
  <c r="G14" i="395" s="1"/>
  <c r="G13" i="395"/>
  <c r="G11" i="395" s="1"/>
  <c r="G38" i="395"/>
  <c r="G42" i="395" s="1"/>
  <c r="G43" i="395" s="1"/>
  <c r="G44" i="395" s="1"/>
  <c r="G35" i="395"/>
  <c r="G37" i="395" s="1"/>
  <c r="G32" i="394" l="1"/>
  <c r="G33" i="394" s="1"/>
  <c r="G35" i="394" s="1"/>
  <c r="G38" i="394" s="1"/>
  <c r="G13" i="394"/>
  <c r="G9" i="394" s="1"/>
  <c r="G8" i="394" s="1"/>
  <c r="G7" i="394" s="1"/>
  <c r="G12" i="394" s="1"/>
  <c r="G11" i="394" l="1"/>
  <c r="G10" i="394" s="1"/>
  <c r="G37" i="394"/>
  <c r="G39" i="394"/>
  <c r="G43" i="394" s="1"/>
  <c r="G31" i="393"/>
  <c r="G39" i="393" s="1"/>
  <c r="G35" i="393" s="1"/>
  <c r="G26" i="393"/>
  <c r="G22" i="393"/>
  <c r="G23" i="393" s="1"/>
  <c r="G24" i="393" s="1"/>
  <c r="G20" i="393" s="1"/>
  <c r="G21" i="393" s="1"/>
  <c r="G7" i="393"/>
  <c r="G10" i="393" s="1"/>
  <c r="G8" i="393" s="1"/>
  <c r="G11" i="393" s="1"/>
  <c r="G9" i="393" s="1"/>
  <c r="G27" i="392"/>
  <c r="G28" i="392" s="1"/>
  <c r="G30" i="392" s="1"/>
  <c r="G31" i="392" s="1"/>
  <c r="G32" i="392" s="1"/>
  <c r="G36" i="394" l="1"/>
  <c r="G33" i="393"/>
  <c r="G36" i="393"/>
  <c r="G34" i="392"/>
  <c r="G33" i="392"/>
  <c r="G28" i="391"/>
  <c r="G29" i="391" s="1"/>
  <c r="G31" i="391" s="1"/>
  <c r="G37" i="391" s="1"/>
  <c r="G24" i="391"/>
  <c r="G19" i="391"/>
  <c r="G18" i="391" s="1"/>
  <c r="G20" i="391" s="1"/>
  <c r="G22" i="391" s="1"/>
  <c r="G21" i="391" s="1"/>
  <c r="G14" i="391"/>
  <c r="G7" i="391"/>
  <c r="G44" i="394" l="1"/>
  <c r="G45" i="394" s="1"/>
  <c r="G37" i="393"/>
  <c r="G34" i="393"/>
  <c r="G38" i="392"/>
  <c r="G39" i="392" s="1"/>
  <c r="G40" i="392" s="1"/>
  <c r="G10" i="391"/>
  <c r="G12" i="391" s="1"/>
  <c r="G8" i="391"/>
  <c r="G35" i="391"/>
  <c r="G33" i="391" s="1"/>
  <c r="G13" i="390"/>
  <c r="G11" i="390"/>
  <c r="G9" i="390" s="1"/>
  <c r="G10" i="390" s="1"/>
  <c r="G7" i="390" s="1"/>
  <c r="G8" i="390" s="1"/>
  <c r="G27" i="390"/>
  <c r="G28" i="390" s="1"/>
  <c r="G30" i="390" s="1"/>
  <c r="G33" i="390" s="1"/>
  <c r="G31" i="390" s="1"/>
  <c r="G23" i="390"/>
  <c r="G18" i="390"/>
  <c r="G19" i="390" s="1"/>
  <c r="G20" i="390" s="1"/>
  <c r="G17" i="390" s="1"/>
  <c r="G21" i="390" s="1"/>
  <c r="G41" i="393" l="1"/>
  <c r="G42" i="393" s="1"/>
  <c r="G43" i="393" s="1"/>
  <c r="G36" i="391"/>
  <c r="G34" i="390"/>
  <c r="G32" i="390"/>
  <c r="G35" i="390"/>
  <c r="G37" i="390" s="1"/>
  <c r="G26" i="389"/>
  <c r="G28" i="389" s="1"/>
  <c r="G30" i="389" s="1"/>
  <c r="G31" i="389" s="1"/>
  <c r="G32" i="389" s="1"/>
  <c r="G35" i="389" s="1"/>
  <c r="G38" i="389" s="1"/>
  <c r="G23" i="389"/>
  <c r="G17" i="389"/>
  <c r="G18" i="389" s="1"/>
  <c r="G19" i="389" s="1"/>
  <c r="G21" i="389" s="1"/>
  <c r="G20" i="389" s="1"/>
  <c r="G39" i="390" l="1"/>
  <c r="G40" i="390" s="1"/>
  <c r="G41" i="390" s="1"/>
  <c r="G36" i="390"/>
  <c r="G39" i="389"/>
  <c r="G40" i="389" s="1"/>
  <c r="G33" i="389"/>
  <c r="G13" i="388"/>
  <c r="G27" i="388"/>
  <c r="G28" i="388" s="1"/>
  <c r="G30" i="388" s="1"/>
  <c r="G32" i="388" s="1"/>
  <c r="G33" i="388" s="1"/>
  <c r="G23" i="388"/>
  <c r="G19" i="388"/>
  <c r="G18" i="388" s="1"/>
  <c r="G17" i="388" s="1"/>
  <c r="G20" i="388" s="1"/>
  <c r="G21" i="388" s="1"/>
  <c r="G7" i="388"/>
  <c r="G9" i="388" s="1"/>
  <c r="G22" i="387"/>
  <c r="G23" i="387" s="1"/>
  <c r="G21" i="387" s="1"/>
  <c r="G25" i="387"/>
  <c r="G10" i="388" l="1"/>
  <c r="G11" i="388" s="1"/>
  <c r="G8" i="388" s="1"/>
  <c r="G34" i="388"/>
  <c r="G35" i="388" s="1"/>
  <c r="G38" i="388" s="1"/>
  <c r="G39" i="388" s="1"/>
  <c r="G40" i="388" s="1"/>
  <c r="G31" i="388"/>
  <c r="G19" i="387"/>
  <c r="G20" i="387" s="1"/>
  <c r="G29" i="387"/>
  <c r="G30" i="387" s="1"/>
  <c r="G32" i="387" s="1"/>
  <c r="G33" i="387" s="1"/>
  <c r="G35" i="387" s="1"/>
  <c r="G7" i="387"/>
  <c r="G9" i="387" s="1"/>
  <c r="G11" i="387" s="1"/>
  <c r="G28" i="386"/>
  <c r="G10" i="387" l="1"/>
  <c r="G36" i="387"/>
  <c r="G34" i="387"/>
  <c r="G29" i="386"/>
  <c r="G31" i="386" s="1"/>
  <c r="G14" i="386"/>
  <c r="G7" i="386"/>
  <c r="G8" i="386" s="1"/>
  <c r="G11" i="386" s="1"/>
  <c r="G30" i="385"/>
  <c r="G32" i="385" s="1"/>
  <c r="G33" i="385" s="1"/>
  <c r="G35" i="385" s="1"/>
  <c r="G15" i="385"/>
  <c r="G7" i="385"/>
  <c r="G9" i="385" s="1"/>
  <c r="G12" i="385" s="1"/>
  <c r="G28" i="384"/>
  <c r="G27" i="384" s="1"/>
  <c r="G31" i="384" s="1"/>
  <c r="G35" i="384" s="1"/>
  <c r="G33" i="384" s="1"/>
  <c r="G24" i="384"/>
  <c r="G20" i="384"/>
  <c r="G19" i="384" s="1"/>
  <c r="G21" i="384" s="1"/>
  <c r="G18" i="384"/>
  <c r="G22" i="384" s="1"/>
  <c r="G38" i="387" l="1"/>
  <c r="G43" i="387" s="1"/>
  <c r="G39" i="385"/>
  <c r="G40" i="385" s="1"/>
  <c r="G41" i="385" s="1"/>
  <c r="G34" i="386"/>
  <c r="G32" i="386" s="1"/>
  <c r="G35" i="386" s="1"/>
  <c r="G36" i="386" s="1"/>
  <c r="G39" i="386" s="1"/>
  <c r="G40" i="386" s="1"/>
  <c r="G41" i="386" s="1"/>
  <c r="G9" i="386"/>
  <c r="G10" i="386" s="1"/>
  <c r="G10" i="385"/>
  <c r="G11" i="385" s="1"/>
  <c r="G34" i="385"/>
  <c r="G36" i="385"/>
  <c r="G34" i="384"/>
  <c r="G32" i="384"/>
  <c r="G39" i="384" s="1"/>
  <c r="G40" i="384" s="1"/>
  <c r="G41" i="384" s="1"/>
  <c r="G22" i="383"/>
  <c r="G20" i="383" s="1"/>
  <c r="G21" i="383" s="1"/>
  <c r="G33" i="386" l="1"/>
  <c r="G37" i="386"/>
  <c r="G37" i="385"/>
  <c r="G24" i="383"/>
  <c r="G23" i="383"/>
  <c r="G30" i="383"/>
  <c r="G31" i="383" s="1"/>
  <c r="G33" i="383" s="1"/>
  <c r="G35" i="383" s="1"/>
  <c r="G36" i="383" s="1"/>
  <c r="G26" i="383"/>
  <c r="G9" i="383"/>
  <c r="G12" i="383" s="1"/>
  <c r="G8" i="383" l="1"/>
  <c r="G34" i="383"/>
  <c r="G37" i="383"/>
  <c r="G28" i="382"/>
  <c r="G29" i="382" s="1"/>
  <c r="G31" i="382" s="1"/>
  <c r="G34" i="382" s="1"/>
  <c r="G35" i="382" s="1"/>
  <c r="G24" i="382"/>
  <c r="G19" i="382"/>
  <c r="G20" i="382" s="1"/>
  <c r="G22" i="382" s="1"/>
  <c r="G18" i="382"/>
  <c r="G21" i="382" s="1"/>
  <c r="G14" i="382"/>
  <c r="G7" i="382"/>
  <c r="G9" i="382" s="1"/>
  <c r="G42" i="383" l="1"/>
  <c r="G38" i="383"/>
  <c r="G11" i="382"/>
  <c r="G8" i="382"/>
  <c r="G10" i="382" s="1"/>
  <c r="G32" i="382"/>
  <c r="G33" i="382"/>
  <c r="G41" i="382" l="1"/>
  <c r="G40" i="382" s="1"/>
  <c r="G39" i="382" s="1"/>
  <c r="G36" i="382"/>
  <c r="G28" i="381"/>
  <c r="G29" i="381" s="1"/>
  <c r="G31" i="381" s="1"/>
  <c r="G32" i="381" s="1"/>
  <c r="G34" i="381" s="1"/>
  <c r="G24" i="381"/>
  <c r="G19" i="381"/>
  <c r="G20" i="381" s="1"/>
  <c r="G21" i="381" s="1"/>
  <c r="G18" i="381"/>
  <c r="G22" i="381" s="1"/>
  <c r="G14" i="381"/>
  <c r="G7" i="381"/>
  <c r="G9" i="381" s="1"/>
  <c r="G11" i="381" s="1"/>
  <c r="G8" i="381" l="1"/>
  <c r="G10" i="381" s="1"/>
  <c r="G35" i="381"/>
  <c r="G33" i="381"/>
  <c r="G36" i="381" l="1"/>
  <c r="G39" i="381"/>
  <c r="G40" i="381" s="1"/>
  <c r="G41" i="381" s="1"/>
  <c r="G27" i="380"/>
  <c r="G28" i="380" s="1"/>
  <c r="G30" i="380" s="1"/>
  <c r="G31" i="380" s="1"/>
  <c r="G33" i="380" s="1"/>
  <c r="G23" i="380"/>
  <c r="G19" i="380"/>
  <c r="G18" i="380" s="1"/>
  <c r="G20" i="380" s="1"/>
  <c r="G17" i="380"/>
  <c r="G21" i="380" s="1"/>
  <c r="G13" i="380"/>
  <c r="G10" i="380"/>
  <c r="G8" i="380" s="1"/>
  <c r="G9" i="380" l="1"/>
  <c r="G7" i="380"/>
  <c r="G34" i="380"/>
  <c r="G32" i="380"/>
  <c r="G13" i="379"/>
  <c r="G7" i="379"/>
  <c r="G9" i="379" s="1"/>
  <c r="G38" i="380" l="1"/>
  <c r="G39" i="380" s="1"/>
  <c r="G40" i="380" s="1"/>
  <c r="G35" i="380"/>
  <c r="G10" i="379"/>
  <c r="G8" i="379"/>
  <c r="G27" i="379"/>
  <c r="G28" i="379" s="1"/>
  <c r="G30" i="379" s="1"/>
  <c r="G32" i="379" s="1"/>
  <c r="G31" i="379" s="1"/>
  <c r="G23" i="379"/>
  <c r="G17" i="379"/>
  <c r="G21" i="379" s="1"/>
  <c r="G19" i="379"/>
  <c r="G18" i="379" s="1"/>
  <c r="G20" i="379" s="1"/>
  <c r="G33" i="379" l="1"/>
  <c r="G34" i="379"/>
  <c r="G35" i="379" s="1"/>
  <c r="G37" i="379" l="1"/>
  <c r="G38" i="379" s="1"/>
  <c r="G39" i="379" s="1"/>
  <c r="G23" i="378"/>
  <c r="G18" i="378"/>
  <c r="G19" i="378" s="1"/>
  <c r="G17" i="378" s="1"/>
  <c r="G20" i="378"/>
  <c r="G21" i="378" s="1"/>
  <c r="G27" i="378"/>
  <c r="G28" i="378" s="1"/>
  <c r="G30" i="378" s="1"/>
  <c r="G32" i="378" s="1"/>
  <c r="G34" i="378" s="1"/>
  <c r="G31" i="378" l="1"/>
  <c r="G33" i="378"/>
  <c r="G37" i="378" l="1"/>
  <c r="G38" i="378" s="1"/>
  <c r="G39" i="378" s="1"/>
  <c r="B22" i="503"/>
  <c r="B38" i="503"/>
  <c r="B39" i="503"/>
  <c r="B23" i="503"/>
  <c r="J46" i="550"/>
  <c r="J39" i="549" l="1"/>
  <c r="J40" i="549" s="1"/>
  <c r="J40" i="550" l="1"/>
  <c r="J41" i="550" s="1"/>
  <c r="J17" i="578"/>
</calcChain>
</file>

<file path=xl/sharedStrings.xml><?xml version="1.0" encoding="utf-8"?>
<sst xmlns="http://schemas.openxmlformats.org/spreadsheetml/2006/main" count="25622" uniqueCount="11347">
  <si>
    <t>MSS MOVEMENT</t>
    <phoneticPr fontId="1"/>
  </si>
  <si>
    <t>=ACTUAL MOVEMENT</t>
    <phoneticPr fontId="1"/>
  </si>
  <si>
    <t>UNBERTH</t>
    <phoneticPr fontId="1"/>
  </si>
  <si>
    <t>ORIGINAL</t>
    <phoneticPr fontId="1"/>
  </si>
  <si>
    <t>REMARK</t>
    <phoneticPr fontId="1"/>
  </si>
  <si>
    <t>FKY</t>
    <phoneticPr fontId="1"/>
  </si>
  <si>
    <t>HIJ</t>
    <phoneticPr fontId="1"/>
  </si>
  <si>
    <t>TAK</t>
    <phoneticPr fontId="1"/>
  </si>
  <si>
    <t>MIZ</t>
    <phoneticPr fontId="1"/>
  </si>
  <si>
    <t>QIN</t>
    <phoneticPr fontId="1"/>
  </si>
  <si>
    <t>NKS</t>
    <phoneticPr fontId="1"/>
  </si>
  <si>
    <t>PORT</t>
    <phoneticPr fontId="1"/>
  </si>
  <si>
    <t>ARRIVAL</t>
    <phoneticPr fontId="1"/>
  </si>
  <si>
    <t>BERTH</t>
    <phoneticPr fontId="1"/>
  </si>
  <si>
    <t>SHA</t>
    <phoneticPr fontId="1"/>
  </si>
  <si>
    <t>TKY</t>
    <phoneticPr fontId="1"/>
  </si>
  <si>
    <t>DAL</t>
    <phoneticPr fontId="1"/>
  </si>
  <si>
    <t>IMR</t>
    <phoneticPr fontId="1"/>
  </si>
  <si>
    <t>VESSEL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</si>
  <si>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</t>
    </r>
    <r>
      <rPr>
        <sz val="11"/>
        <rFont val="ＭＳ Ｐゴシック"/>
        <family val="3"/>
        <charset val="128"/>
      </rPr>
      <t>】</t>
    </r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</si>
  <si>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</si>
  <si>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LUNG MUN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</si>
  <si>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1</t>
    </r>
    <r>
      <rPr>
        <sz val="11"/>
        <rFont val="ＭＳ Ｐゴシック"/>
        <family val="3"/>
        <charset val="128"/>
      </rPr>
      <t>】</t>
    </r>
    <phoneticPr fontId="1"/>
  </si>
  <si>
    <t>SKIP</t>
    <phoneticPr fontId="1"/>
  </si>
  <si>
    <t>TXG</t>
    <phoneticPr fontId="1"/>
  </si>
  <si>
    <t>HAO AN</t>
    <phoneticPr fontId="1"/>
  </si>
  <si>
    <t>IWK</t>
    <phoneticPr fontId="1"/>
  </si>
  <si>
    <t>PROVIDENCE</t>
  </si>
  <si>
    <t>PROVIDENCE</t>
    <phoneticPr fontId="1"/>
  </si>
  <si>
    <t>SKIP</t>
    <phoneticPr fontId="1"/>
  </si>
  <si>
    <t>DIRECT</t>
    <phoneticPr fontId="1"/>
  </si>
  <si>
    <t>VICTORY HONOR</t>
  </si>
  <si>
    <t>VICTORY HONOR</t>
    <phoneticPr fontId="1"/>
  </si>
  <si>
    <t>22/0830</t>
    <phoneticPr fontId="1"/>
  </si>
  <si>
    <t>01/1000</t>
    <phoneticPr fontId="1"/>
  </si>
  <si>
    <t>478</t>
    <phoneticPr fontId="1"/>
  </si>
  <si>
    <t>SKIP</t>
  </si>
  <si>
    <t>04/1530</t>
    <phoneticPr fontId="1"/>
  </si>
  <si>
    <t>01/2030</t>
    <phoneticPr fontId="1"/>
  </si>
  <si>
    <t>02/1230</t>
    <phoneticPr fontId="1"/>
  </si>
  <si>
    <t>HIJ (KAITA)</t>
    <phoneticPr fontId="1"/>
  </si>
  <si>
    <t>03/2300</t>
    <phoneticPr fontId="1"/>
  </si>
  <si>
    <t>MIZ</t>
  </si>
  <si>
    <t>30/0710</t>
    <phoneticPr fontId="1"/>
  </si>
  <si>
    <t>02/0100</t>
    <phoneticPr fontId="1"/>
  </si>
  <si>
    <t>31/1200</t>
    <phoneticPr fontId="1"/>
  </si>
  <si>
    <t>04/2250</t>
    <phoneticPr fontId="1"/>
  </si>
  <si>
    <t>492</t>
    <phoneticPr fontId="1"/>
  </si>
  <si>
    <t>493</t>
    <phoneticPr fontId="1"/>
  </si>
  <si>
    <t>09/1100</t>
    <phoneticPr fontId="1"/>
  </si>
  <si>
    <t xml:space="preserve"> </t>
    <phoneticPr fontId="1"/>
  </si>
  <si>
    <t>05/1400</t>
    <phoneticPr fontId="1"/>
  </si>
  <si>
    <t>03/1200</t>
    <phoneticPr fontId="1"/>
  </si>
  <si>
    <t>52</t>
    <phoneticPr fontId="1"/>
  </si>
  <si>
    <t>388</t>
    <phoneticPr fontId="1"/>
  </si>
  <si>
    <t>23/0342</t>
    <phoneticPr fontId="1"/>
  </si>
  <si>
    <t>21/2354</t>
    <phoneticPr fontId="1"/>
  </si>
  <si>
    <t>23/1436</t>
    <phoneticPr fontId="1"/>
  </si>
  <si>
    <t>27/0605</t>
    <phoneticPr fontId="1"/>
  </si>
  <si>
    <t>26/1605</t>
    <phoneticPr fontId="1"/>
  </si>
  <si>
    <t>27/1300</t>
    <phoneticPr fontId="1"/>
  </si>
  <si>
    <t>27/0248</t>
    <phoneticPr fontId="1"/>
  </si>
  <si>
    <t>26/0512</t>
    <phoneticPr fontId="1"/>
  </si>
  <si>
    <t>28/0336</t>
    <phoneticPr fontId="1"/>
  </si>
  <si>
    <t>30/0650</t>
    <phoneticPr fontId="1"/>
  </si>
  <si>
    <t>02</t>
    <phoneticPr fontId="1"/>
  </si>
  <si>
    <t>389</t>
    <phoneticPr fontId="1"/>
  </si>
  <si>
    <t>500</t>
    <phoneticPr fontId="1"/>
  </si>
  <si>
    <t>DIRECT</t>
    <phoneticPr fontId="1"/>
  </si>
  <si>
    <t>29/1241</t>
    <phoneticPr fontId="1"/>
  </si>
  <si>
    <t>29/0728</t>
    <phoneticPr fontId="1"/>
  </si>
  <si>
    <t>29/0700</t>
    <phoneticPr fontId="1"/>
  </si>
  <si>
    <t>29/2000</t>
    <phoneticPr fontId="1"/>
  </si>
  <si>
    <t>30/1448</t>
    <phoneticPr fontId="1"/>
  </si>
  <si>
    <t>30/1300</t>
    <phoneticPr fontId="1"/>
  </si>
  <si>
    <t>29/2018</t>
    <phoneticPr fontId="1"/>
  </si>
  <si>
    <t>31/0718</t>
    <phoneticPr fontId="1"/>
  </si>
  <si>
    <t>30/1240</t>
    <phoneticPr fontId="1"/>
  </si>
  <si>
    <t>30/0010</t>
    <phoneticPr fontId="1"/>
  </si>
  <si>
    <t>30/0512</t>
    <phoneticPr fontId="1"/>
  </si>
  <si>
    <t>30/1055</t>
    <phoneticPr fontId="1"/>
  </si>
  <si>
    <t>29/2150</t>
    <phoneticPr fontId="1"/>
  </si>
  <si>
    <t>to load LM493E's EB shipments from China.</t>
    <phoneticPr fontId="1"/>
  </si>
  <si>
    <t>At DAL, cargo working stopped due to bad weather.</t>
    <phoneticPr fontId="1"/>
  </si>
  <si>
    <t>31/1336</t>
    <phoneticPr fontId="1"/>
  </si>
  <si>
    <t>30/1414</t>
    <phoneticPr fontId="1"/>
  </si>
  <si>
    <t>30/1950</t>
    <phoneticPr fontId="1"/>
  </si>
  <si>
    <t>02/0500</t>
    <phoneticPr fontId="1"/>
  </si>
  <si>
    <t xml:space="preserve">After unberthing from HIJ at 31/1200, </t>
    <phoneticPr fontId="1"/>
  </si>
  <si>
    <t>anchorage at HIJ till 02/0800.</t>
    <phoneticPr fontId="1"/>
  </si>
  <si>
    <t>31/0820</t>
    <phoneticPr fontId="1"/>
  </si>
  <si>
    <t>31/0120</t>
    <phoneticPr fontId="1"/>
  </si>
  <si>
    <t>31/0724</t>
    <phoneticPr fontId="1"/>
  </si>
  <si>
    <t>31/0810</t>
    <phoneticPr fontId="1"/>
  </si>
  <si>
    <t>Berthing SHA on Jan.3rd,</t>
    <phoneticPr fontId="1"/>
  </si>
  <si>
    <t>DIRECT</t>
    <phoneticPr fontId="1"/>
  </si>
  <si>
    <t>02/1454</t>
    <phoneticPr fontId="1"/>
  </si>
  <si>
    <t>03/0642</t>
    <phoneticPr fontId="1"/>
  </si>
  <si>
    <t>02/2355</t>
    <phoneticPr fontId="1"/>
  </si>
  <si>
    <t>03/1618</t>
    <phoneticPr fontId="1"/>
  </si>
  <si>
    <t>05/0230</t>
    <phoneticPr fontId="1"/>
  </si>
  <si>
    <t>05/0605</t>
    <phoneticPr fontId="1"/>
  </si>
  <si>
    <t>05/1030</t>
    <phoneticPr fontId="1"/>
  </si>
  <si>
    <t>05/0800</t>
    <phoneticPr fontId="1"/>
  </si>
  <si>
    <t>05/1200</t>
    <phoneticPr fontId="1"/>
  </si>
  <si>
    <t>03/2050</t>
    <phoneticPr fontId="1"/>
  </si>
  <si>
    <t>04/0215</t>
    <phoneticPr fontId="1"/>
  </si>
  <si>
    <t>04/1154</t>
    <phoneticPr fontId="1"/>
  </si>
  <si>
    <t>04/0712</t>
    <phoneticPr fontId="1"/>
  </si>
  <si>
    <t>05/2000</t>
    <phoneticPr fontId="1"/>
  </si>
  <si>
    <t>03/1500</t>
    <phoneticPr fontId="1"/>
  </si>
  <si>
    <t>04/1930</t>
    <phoneticPr fontId="1"/>
  </si>
  <si>
    <t>25/2000</t>
  </si>
  <si>
    <t>20/2130</t>
  </si>
  <si>
    <t>06/1000</t>
    <phoneticPr fontId="1"/>
  </si>
  <si>
    <t>06/1400</t>
    <phoneticPr fontId="1"/>
  </si>
  <si>
    <t>06/0630</t>
    <phoneticPr fontId="1"/>
  </si>
  <si>
    <t>06/0730</t>
    <phoneticPr fontId="1"/>
  </si>
  <si>
    <t>05/1315</t>
    <phoneticPr fontId="1"/>
  </si>
  <si>
    <t>30/1200</t>
    <phoneticPr fontId="1"/>
  </si>
  <si>
    <t>29/1230</t>
    <phoneticPr fontId="1"/>
  </si>
  <si>
    <t>05/2118</t>
    <phoneticPr fontId="1"/>
  </si>
  <si>
    <t>05/1903</t>
    <phoneticPr fontId="1"/>
  </si>
  <si>
    <t>05/1830</t>
    <phoneticPr fontId="1"/>
  </si>
  <si>
    <t>05/1350</t>
    <phoneticPr fontId="1"/>
  </si>
  <si>
    <t>05/1656</t>
    <phoneticPr fontId="1"/>
  </si>
  <si>
    <t>07/0830</t>
    <phoneticPr fontId="1"/>
  </si>
  <si>
    <t>07/1200</t>
    <phoneticPr fontId="1"/>
  </si>
  <si>
    <t>08/0830</t>
    <phoneticPr fontId="1"/>
  </si>
  <si>
    <t>08/1000</t>
    <phoneticPr fontId="1"/>
  </si>
  <si>
    <t>07/0800</t>
    <phoneticPr fontId="1"/>
  </si>
  <si>
    <t>07/1800</t>
    <phoneticPr fontId="1"/>
  </si>
  <si>
    <t>07/0000</t>
    <phoneticPr fontId="1"/>
  </si>
  <si>
    <t>06/1458</t>
    <phoneticPr fontId="1"/>
  </si>
  <si>
    <t>06/1130</t>
    <phoneticPr fontId="1"/>
  </si>
  <si>
    <t>06/1936</t>
    <phoneticPr fontId="1"/>
  </si>
  <si>
    <t>06/2245</t>
    <phoneticPr fontId="1"/>
  </si>
  <si>
    <t>07/0600</t>
    <phoneticPr fontId="1"/>
  </si>
  <si>
    <t>06/1804</t>
    <phoneticPr fontId="1"/>
  </si>
  <si>
    <t>06/1640</t>
    <phoneticPr fontId="1"/>
  </si>
  <si>
    <t>06/1804</t>
    <phoneticPr fontId="1"/>
  </si>
  <si>
    <t>06/2010</t>
    <phoneticPr fontId="1"/>
  </si>
  <si>
    <t>494</t>
    <phoneticPr fontId="1"/>
  </si>
  <si>
    <t>390</t>
    <phoneticPr fontId="1"/>
  </si>
  <si>
    <t>SECOND CALLING</t>
    <phoneticPr fontId="1"/>
  </si>
  <si>
    <t>479</t>
    <phoneticPr fontId="1"/>
  </si>
  <si>
    <t>07/1930</t>
    <phoneticPr fontId="1"/>
  </si>
  <si>
    <t>7/2100</t>
    <phoneticPr fontId="1"/>
  </si>
  <si>
    <t>8/0100</t>
    <phoneticPr fontId="1"/>
  </si>
  <si>
    <t>08/1300</t>
    <phoneticPr fontId="1"/>
  </si>
  <si>
    <t>MIZ</t>
    <phoneticPr fontId="1"/>
  </si>
  <si>
    <t>TAK</t>
    <phoneticPr fontId="1"/>
  </si>
  <si>
    <t>IWK</t>
    <phoneticPr fontId="1"/>
  </si>
  <si>
    <t>HIJ</t>
    <phoneticPr fontId="1"/>
  </si>
  <si>
    <t>08/2230</t>
    <phoneticPr fontId="1"/>
  </si>
  <si>
    <t>08/2348</t>
    <phoneticPr fontId="1"/>
  </si>
  <si>
    <t>09/1200</t>
    <phoneticPr fontId="1"/>
  </si>
  <si>
    <t>08/1845</t>
    <phoneticPr fontId="1"/>
  </si>
  <si>
    <t>09/1142</t>
    <phoneticPr fontId="1"/>
  </si>
  <si>
    <t>07/1650</t>
    <phoneticPr fontId="1"/>
  </si>
  <si>
    <t>07/2324</t>
    <phoneticPr fontId="1"/>
  </si>
  <si>
    <t>08/0818</t>
    <phoneticPr fontId="1"/>
  </si>
  <si>
    <t>08/1755</t>
    <phoneticPr fontId="1"/>
  </si>
  <si>
    <t>07/1324</t>
    <phoneticPr fontId="1"/>
  </si>
  <si>
    <t>07/1142</t>
    <phoneticPr fontId="1"/>
  </si>
  <si>
    <t>07/1324</t>
    <phoneticPr fontId="1"/>
  </si>
  <si>
    <t>10/1254</t>
    <phoneticPr fontId="1"/>
  </si>
  <si>
    <t>10/1106</t>
    <phoneticPr fontId="1"/>
  </si>
  <si>
    <t>10/2118</t>
    <phoneticPr fontId="1"/>
  </si>
  <si>
    <t>10/2036</t>
    <phoneticPr fontId="1"/>
  </si>
  <si>
    <t>11/1700</t>
    <phoneticPr fontId="1"/>
  </si>
  <si>
    <t>12/1600</t>
    <phoneticPr fontId="1"/>
  </si>
  <si>
    <t>12/0500</t>
    <phoneticPr fontId="1"/>
  </si>
  <si>
    <t>11/1924</t>
    <phoneticPr fontId="1"/>
  </si>
  <si>
    <t>DIRECT</t>
    <phoneticPr fontId="1"/>
  </si>
  <si>
    <t>11/2130</t>
    <phoneticPr fontId="1"/>
  </si>
  <si>
    <t>11/1412</t>
    <phoneticPr fontId="1"/>
  </si>
  <si>
    <t>12/1300</t>
    <phoneticPr fontId="1"/>
  </si>
  <si>
    <t>11/1206</t>
    <phoneticPr fontId="1"/>
  </si>
  <si>
    <t>11/1442</t>
    <phoneticPr fontId="1"/>
  </si>
  <si>
    <t>10/1500</t>
    <phoneticPr fontId="1"/>
  </si>
  <si>
    <t>11/0830</t>
    <phoneticPr fontId="1"/>
  </si>
  <si>
    <t>EXTRA</t>
    <phoneticPr fontId="1"/>
  </si>
  <si>
    <t>11/2340</t>
    <phoneticPr fontId="1"/>
  </si>
  <si>
    <t>12/0624</t>
    <phoneticPr fontId="1"/>
  </si>
  <si>
    <t>12/1110</t>
    <phoneticPr fontId="1"/>
  </si>
  <si>
    <t>13/0700</t>
    <phoneticPr fontId="1"/>
  </si>
  <si>
    <t>13/</t>
    <phoneticPr fontId="1"/>
  </si>
  <si>
    <t>12/1418</t>
    <phoneticPr fontId="1"/>
  </si>
  <si>
    <t>03</t>
    <phoneticPr fontId="1"/>
  </si>
  <si>
    <t>12/2324</t>
    <phoneticPr fontId="1"/>
  </si>
  <si>
    <t>13/0040</t>
    <phoneticPr fontId="1"/>
  </si>
  <si>
    <t>12/1900</t>
    <phoneticPr fontId="1"/>
  </si>
  <si>
    <t>12/1924</t>
    <phoneticPr fontId="1"/>
  </si>
  <si>
    <t>12/1540</t>
    <phoneticPr fontId="1"/>
  </si>
  <si>
    <t>12/2030</t>
    <phoneticPr fontId="1"/>
  </si>
  <si>
    <t>495</t>
    <phoneticPr fontId="1"/>
  </si>
  <si>
    <t>391</t>
    <phoneticPr fontId="1"/>
  </si>
  <si>
    <t>501</t>
    <phoneticPr fontId="1"/>
  </si>
  <si>
    <t>14/1200</t>
    <phoneticPr fontId="1"/>
  </si>
  <si>
    <t>BUNKER @ FKY</t>
    <phoneticPr fontId="1"/>
  </si>
  <si>
    <t>14/1500</t>
    <phoneticPr fontId="1"/>
  </si>
  <si>
    <t>14/0715</t>
    <phoneticPr fontId="1"/>
  </si>
  <si>
    <t>14/0006</t>
    <phoneticPr fontId="1"/>
  </si>
  <si>
    <t>13/2354</t>
    <phoneticPr fontId="1"/>
  </si>
  <si>
    <t>13/1500</t>
    <phoneticPr fontId="1"/>
  </si>
  <si>
    <t>13/1618</t>
    <phoneticPr fontId="1"/>
  </si>
  <si>
    <t>13/1650</t>
    <phoneticPr fontId="1"/>
  </si>
  <si>
    <t>12/1325</t>
    <phoneticPr fontId="1"/>
  </si>
  <si>
    <t>12/1406</t>
    <phoneticPr fontId="1"/>
  </si>
  <si>
    <t>13/1018</t>
    <phoneticPr fontId="1"/>
  </si>
  <si>
    <t>14/0454</t>
    <phoneticPr fontId="1"/>
  </si>
  <si>
    <t>16/1200</t>
    <phoneticPr fontId="1"/>
  </si>
  <si>
    <t>04</t>
    <phoneticPr fontId="1"/>
  </si>
  <si>
    <t>15/1200</t>
    <phoneticPr fontId="1"/>
  </si>
  <si>
    <t>14/1124</t>
    <phoneticPr fontId="1"/>
  </si>
  <si>
    <t>14/1800</t>
    <phoneticPr fontId="1"/>
  </si>
  <si>
    <t>14/1600</t>
    <phoneticPr fontId="1"/>
  </si>
  <si>
    <t>16/2336</t>
    <phoneticPr fontId="1"/>
  </si>
  <si>
    <t>17/0024</t>
    <phoneticPr fontId="1"/>
  </si>
  <si>
    <t>17/0436</t>
    <phoneticPr fontId="1"/>
  </si>
  <si>
    <t>16/2013</t>
    <phoneticPr fontId="1"/>
  </si>
  <si>
    <t>16/1530</t>
    <phoneticPr fontId="1"/>
  </si>
  <si>
    <t>15/1556</t>
    <phoneticPr fontId="1"/>
  </si>
  <si>
    <t>15/0003</t>
    <phoneticPr fontId="1"/>
  </si>
  <si>
    <t>16/0000</t>
    <phoneticPr fontId="1"/>
  </si>
  <si>
    <t>16/1300</t>
    <phoneticPr fontId="1"/>
  </si>
  <si>
    <t>16/0612</t>
    <phoneticPr fontId="1"/>
  </si>
  <si>
    <t>16/1320</t>
    <phoneticPr fontId="1"/>
  </si>
  <si>
    <t>15/2242</t>
    <phoneticPr fontId="1"/>
  </si>
  <si>
    <t>15/1824</t>
    <phoneticPr fontId="1"/>
  </si>
  <si>
    <t>15/1930</t>
    <phoneticPr fontId="1"/>
  </si>
  <si>
    <t>15/1100</t>
    <phoneticPr fontId="1"/>
  </si>
  <si>
    <t>15/0715</t>
    <phoneticPr fontId="1"/>
  </si>
  <si>
    <t>15/0806</t>
    <phoneticPr fontId="1"/>
  </si>
  <si>
    <t>15/1535</t>
    <phoneticPr fontId="1"/>
  </si>
  <si>
    <t>15/2242</t>
    <phoneticPr fontId="1"/>
  </si>
  <si>
    <t>16/0606</t>
    <phoneticPr fontId="1"/>
  </si>
  <si>
    <t>16/1115</t>
    <phoneticPr fontId="1"/>
  </si>
  <si>
    <t>14/1748</t>
    <phoneticPr fontId="1"/>
  </si>
  <si>
    <t>15/0718</t>
    <phoneticPr fontId="1"/>
  </si>
  <si>
    <t>14/1812</t>
    <phoneticPr fontId="1"/>
  </si>
  <si>
    <t>14/2130</t>
    <phoneticPr fontId="1"/>
  </si>
  <si>
    <t>18/1500</t>
    <phoneticPr fontId="1"/>
  </si>
  <si>
    <t>IYM</t>
    <phoneticPr fontId="1"/>
  </si>
  <si>
    <t>17/1448</t>
    <phoneticPr fontId="1"/>
  </si>
  <si>
    <t>17/1545</t>
    <phoneticPr fontId="1"/>
  </si>
  <si>
    <t>17/1935</t>
    <phoneticPr fontId="1"/>
  </si>
  <si>
    <t>18/0800</t>
    <phoneticPr fontId="1"/>
  </si>
  <si>
    <t>18/0300</t>
    <phoneticPr fontId="1"/>
  </si>
  <si>
    <t>18/2030</t>
    <phoneticPr fontId="1"/>
  </si>
  <si>
    <t>20/0830</t>
    <phoneticPr fontId="1"/>
  </si>
  <si>
    <t>19/1100</t>
    <phoneticPr fontId="1"/>
  </si>
  <si>
    <t>21/0900</t>
    <phoneticPr fontId="1"/>
  </si>
  <si>
    <t>19/0830</t>
    <phoneticPr fontId="1"/>
  </si>
  <si>
    <t>19/1300</t>
    <phoneticPr fontId="1"/>
  </si>
  <si>
    <t>20/1200</t>
    <phoneticPr fontId="1"/>
  </si>
  <si>
    <t>20/2200</t>
    <phoneticPr fontId="1"/>
  </si>
  <si>
    <t>17/2152</t>
    <phoneticPr fontId="1"/>
  </si>
  <si>
    <t>18/0648</t>
    <phoneticPr fontId="1"/>
  </si>
  <si>
    <t>18/1230</t>
    <phoneticPr fontId="1"/>
  </si>
  <si>
    <t>18/1530</t>
    <phoneticPr fontId="1"/>
  </si>
  <si>
    <t>18/1854</t>
    <phoneticPr fontId="1"/>
  </si>
  <si>
    <t>18/2200</t>
    <phoneticPr fontId="1"/>
  </si>
  <si>
    <t>18/1536</t>
    <phoneticPr fontId="1"/>
  </si>
  <si>
    <t>18/2010</t>
    <phoneticPr fontId="1"/>
  </si>
  <si>
    <t>19/0500</t>
    <phoneticPr fontId="1"/>
  </si>
  <si>
    <t>392</t>
    <phoneticPr fontId="1"/>
  </si>
  <si>
    <t>496</t>
    <phoneticPr fontId="1"/>
  </si>
  <si>
    <t>HIJ</t>
    <phoneticPr fontId="1"/>
  </si>
  <si>
    <t>IWK</t>
    <phoneticPr fontId="1"/>
  </si>
  <si>
    <t>20/0200</t>
    <phoneticPr fontId="1"/>
  </si>
  <si>
    <t>480</t>
    <phoneticPr fontId="1"/>
  </si>
  <si>
    <t>23/0800</t>
    <phoneticPr fontId="1"/>
  </si>
  <si>
    <t>19/1724</t>
    <phoneticPr fontId="1"/>
  </si>
  <si>
    <t>19/1300</t>
    <phoneticPr fontId="1"/>
  </si>
  <si>
    <t>19/1230</t>
    <phoneticPr fontId="1"/>
  </si>
  <si>
    <t>19/1850</t>
    <phoneticPr fontId="1"/>
  </si>
  <si>
    <t>19/1036</t>
    <phoneticPr fontId="1"/>
  </si>
  <si>
    <t>19/0630</t>
    <phoneticPr fontId="1"/>
  </si>
  <si>
    <t>DIRECT</t>
    <phoneticPr fontId="1"/>
  </si>
  <si>
    <t>21/1500</t>
    <phoneticPr fontId="1"/>
  </si>
  <si>
    <t>21/1700</t>
    <phoneticPr fontId="1"/>
  </si>
  <si>
    <t>21/1730</t>
    <phoneticPr fontId="1"/>
  </si>
  <si>
    <t>21/1200</t>
    <phoneticPr fontId="1"/>
  </si>
  <si>
    <t>20/1400</t>
    <phoneticPr fontId="1"/>
  </si>
  <si>
    <t>20/2042</t>
    <phoneticPr fontId="1"/>
  </si>
  <si>
    <t>20/0005</t>
    <phoneticPr fontId="1"/>
  </si>
  <si>
    <t>21/1100</t>
    <phoneticPr fontId="1"/>
  </si>
  <si>
    <t>20/2020</t>
    <phoneticPr fontId="1"/>
  </si>
  <si>
    <t>21/0700</t>
    <phoneticPr fontId="1"/>
  </si>
  <si>
    <t>21/0930</t>
    <phoneticPr fontId="1"/>
  </si>
  <si>
    <t>20/0624</t>
    <phoneticPr fontId="1"/>
  </si>
  <si>
    <t>20/1906</t>
    <phoneticPr fontId="1"/>
  </si>
  <si>
    <t>23/1212</t>
    <phoneticPr fontId="1"/>
  </si>
  <si>
    <t>24/0242</t>
    <phoneticPr fontId="1"/>
  </si>
  <si>
    <t>23/1537</t>
    <phoneticPr fontId="1"/>
  </si>
  <si>
    <t>23/1624</t>
    <phoneticPr fontId="1"/>
  </si>
  <si>
    <t>23/2318</t>
    <phoneticPr fontId="1"/>
  </si>
  <si>
    <t>22/1600</t>
    <phoneticPr fontId="1"/>
  </si>
  <si>
    <t>22/0855</t>
    <phoneticPr fontId="1"/>
  </si>
  <si>
    <t>22/1630</t>
    <phoneticPr fontId="1"/>
  </si>
  <si>
    <t>22/2255</t>
    <phoneticPr fontId="1"/>
  </si>
  <si>
    <t>24/2000</t>
    <phoneticPr fontId="1"/>
  </si>
  <si>
    <t>21/1530</t>
    <phoneticPr fontId="1"/>
  </si>
  <si>
    <t>22/0706</t>
    <phoneticPr fontId="1"/>
  </si>
  <si>
    <t>21/2042</t>
    <phoneticPr fontId="1"/>
  </si>
  <si>
    <t>21/2306</t>
    <phoneticPr fontId="1"/>
  </si>
  <si>
    <t>22/0712</t>
    <phoneticPr fontId="1"/>
  </si>
  <si>
    <t>23/0300</t>
    <phoneticPr fontId="1"/>
  </si>
  <si>
    <t>26/1830</t>
    <phoneticPr fontId="1"/>
  </si>
  <si>
    <t>25/1648</t>
    <phoneticPr fontId="1"/>
  </si>
  <si>
    <t>25/1730</t>
    <phoneticPr fontId="1"/>
  </si>
  <si>
    <t>25/2130</t>
    <phoneticPr fontId="1"/>
  </si>
  <si>
    <t>27/1400</t>
    <phoneticPr fontId="1"/>
  </si>
  <si>
    <t>27/1900</t>
    <phoneticPr fontId="1"/>
  </si>
  <si>
    <t>26/0700</t>
    <phoneticPr fontId="1"/>
  </si>
  <si>
    <t>26/0730</t>
    <phoneticPr fontId="1"/>
  </si>
  <si>
    <t>26/0918</t>
    <phoneticPr fontId="1"/>
  </si>
  <si>
    <t>25/0524</t>
    <phoneticPr fontId="1"/>
  </si>
  <si>
    <t>25/1712</t>
    <phoneticPr fontId="1"/>
  </si>
  <si>
    <t>27/0800</t>
    <phoneticPr fontId="1"/>
  </si>
  <si>
    <t>27/1830</t>
    <phoneticPr fontId="1"/>
  </si>
  <si>
    <t>DIRECT</t>
    <phoneticPr fontId="1"/>
  </si>
  <si>
    <t>27/2100</t>
    <phoneticPr fontId="1"/>
  </si>
  <si>
    <t>BUNKER @ FKY</t>
    <phoneticPr fontId="1"/>
  </si>
  <si>
    <t>27/1300</t>
    <phoneticPr fontId="1"/>
  </si>
  <si>
    <t>27/2130</t>
    <phoneticPr fontId="1"/>
  </si>
  <si>
    <t>28/0800</t>
    <phoneticPr fontId="1"/>
  </si>
  <si>
    <t>27/0236</t>
    <phoneticPr fontId="1"/>
  </si>
  <si>
    <t>27/0700</t>
    <phoneticPr fontId="1"/>
  </si>
  <si>
    <t>26/2118</t>
    <phoneticPr fontId="1"/>
  </si>
  <si>
    <t>26/1906</t>
    <phoneticPr fontId="1"/>
  </si>
  <si>
    <t>27/0630</t>
    <phoneticPr fontId="1"/>
  </si>
  <si>
    <t>26/1410</t>
    <phoneticPr fontId="1"/>
  </si>
  <si>
    <t>26/1500</t>
    <phoneticPr fontId="1"/>
  </si>
  <si>
    <t>26/1855</t>
    <phoneticPr fontId="1"/>
  </si>
  <si>
    <t>26/1624</t>
    <phoneticPr fontId="1"/>
  </si>
  <si>
    <t>26/1242</t>
    <phoneticPr fontId="1"/>
  </si>
  <si>
    <t>26/1215</t>
    <phoneticPr fontId="1"/>
  </si>
  <si>
    <t>497</t>
    <phoneticPr fontId="1"/>
  </si>
  <si>
    <t>393</t>
    <phoneticPr fontId="1"/>
  </si>
  <si>
    <t>26/1300</t>
    <phoneticPr fontId="1"/>
  </si>
  <si>
    <t>26/1406</t>
    <phoneticPr fontId="1"/>
  </si>
  <si>
    <t>27/0400</t>
    <phoneticPr fontId="1"/>
  </si>
  <si>
    <t>502</t>
    <phoneticPr fontId="1"/>
  </si>
  <si>
    <t>25/1518</t>
    <phoneticPr fontId="1"/>
  </si>
  <si>
    <t>25/2030</t>
    <phoneticPr fontId="1"/>
  </si>
  <si>
    <t>27/1430</t>
    <phoneticPr fontId="1"/>
  </si>
  <si>
    <t>28/0800</t>
    <phoneticPr fontId="1"/>
  </si>
  <si>
    <t>28/1130</t>
    <phoneticPr fontId="1"/>
  </si>
  <si>
    <t>28/1330</t>
    <phoneticPr fontId="1"/>
  </si>
  <si>
    <t>28/0700</t>
    <phoneticPr fontId="1"/>
  </si>
  <si>
    <t>28/1400</t>
    <phoneticPr fontId="1"/>
  </si>
  <si>
    <t>27/1100</t>
    <phoneticPr fontId="1"/>
  </si>
  <si>
    <t>27/1805</t>
    <phoneticPr fontId="1"/>
  </si>
  <si>
    <t>27/1918</t>
    <phoneticPr fontId="1"/>
  </si>
  <si>
    <t>29/1330</t>
    <phoneticPr fontId="1"/>
  </si>
  <si>
    <t>30/1745</t>
    <phoneticPr fontId="1"/>
  </si>
  <si>
    <t>29/0110</t>
    <phoneticPr fontId="1"/>
  </si>
  <si>
    <t>30/1800</t>
    <phoneticPr fontId="1"/>
  </si>
  <si>
    <t>30/2320</t>
    <phoneticPr fontId="1"/>
  </si>
  <si>
    <t>30/1212</t>
    <phoneticPr fontId="1"/>
  </si>
  <si>
    <t>30/2348</t>
    <phoneticPr fontId="1"/>
  </si>
  <si>
    <t>29/1712</t>
    <phoneticPr fontId="1"/>
  </si>
  <si>
    <t>30/0700</t>
    <phoneticPr fontId="1"/>
  </si>
  <si>
    <t>30/1530</t>
    <phoneticPr fontId="1"/>
  </si>
  <si>
    <t>29/1000</t>
    <phoneticPr fontId="1"/>
  </si>
  <si>
    <t>29/2030</t>
    <phoneticPr fontId="1"/>
  </si>
  <si>
    <t>30/0040</t>
    <phoneticPr fontId="1"/>
  </si>
  <si>
    <t>30/0315</t>
    <phoneticPr fontId="1"/>
  </si>
  <si>
    <t>28/0100</t>
    <phoneticPr fontId="1"/>
  </si>
  <si>
    <t>28/1510</t>
    <phoneticPr fontId="1"/>
  </si>
  <si>
    <t>28/1645</t>
    <phoneticPr fontId="1"/>
  </si>
  <si>
    <t>29/0318</t>
    <phoneticPr fontId="1"/>
  </si>
  <si>
    <t>29/0812</t>
    <phoneticPr fontId="1"/>
  </si>
  <si>
    <t>28/1715</t>
    <phoneticPr fontId="1"/>
  </si>
  <si>
    <t>28/1948</t>
    <phoneticPr fontId="1"/>
  </si>
  <si>
    <t>29/0724</t>
    <phoneticPr fontId="1"/>
  </si>
  <si>
    <t>29/1040</t>
    <phoneticPr fontId="1"/>
  </si>
  <si>
    <t>01/1300</t>
    <phoneticPr fontId="1"/>
  </si>
  <si>
    <t>06</t>
    <phoneticPr fontId="1"/>
  </si>
  <si>
    <t>05</t>
    <phoneticPr fontId="1"/>
  </si>
  <si>
    <t>EXTRA</t>
    <phoneticPr fontId="1"/>
  </si>
  <si>
    <t>EXTRA</t>
    <phoneticPr fontId="1"/>
  </si>
  <si>
    <t>01/1800</t>
    <phoneticPr fontId="1"/>
  </si>
  <si>
    <t>31/2012</t>
    <phoneticPr fontId="1"/>
  </si>
  <si>
    <t>31/1530</t>
    <phoneticPr fontId="1"/>
  </si>
  <si>
    <t>02/0100</t>
  </si>
  <si>
    <t>02/0700</t>
  </si>
  <si>
    <t>02/1730</t>
  </si>
  <si>
    <t>02/1900</t>
  </si>
  <si>
    <t>DIRECT</t>
  </si>
  <si>
    <t>03/0000</t>
  </si>
  <si>
    <t>03/0700</t>
    <phoneticPr fontId="1"/>
  </si>
  <si>
    <t>01/0754</t>
    <phoneticPr fontId="1"/>
  </si>
  <si>
    <t>01/1235</t>
    <phoneticPr fontId="1"/>
  </si>
  <si>
    <t>01/1453</t>
    <phoneticPr fontId="1"/>
  </si>
  <si>
    <t>01/1506</t>
    <phoneticPr fontId="1"/>
  </si>
  <si>
    <t>01/2126</t>
    <phoneticPr fontId="1"/>
  </si>
  <si>
    <t>02/0418</t>
    <phoneticPr fontId="1"/>
  </si>
  <si>
    <t>03/1430</t>
    <phoneticPr fontId="1"/>
  </si>
  <si>
    <t>01/2350</t>
    <phoneticPr fontId="1"/>
  </si>
  <si>
    <t>02/0748</t>
    <phoneticPr fontId="1"/>
  </si>
  <si>
    <t>02/1240</t>
    <phoneticPr fontId="1"/>
  </si>
  <si>
    <t>02/2130</t>
    <phoneticPr fontId="1"/>
  </si>
  <si>
    <t>03/0800</t>
    <phoneticPr fontId="1"/>
  </si>
  <si>
    <t>03/1200</t>
    <phoneticPr fontId="1"/>
  </si>
  <si>
    <t>03/1830</t>
    <phoneticPr fontId="1"/>
  </si>
  <si>
    <t>DIRECT</t>
    <phoneticPr fontId="1"/>
  </si>
  <si>
    <t>03/1030</t>
    <phoneticPr fontId="1"/>
  </si>
  <si>
    <t>03/1230</t>
    <phoneticPr fontId="1"/>
  </si>
  <si>
    <t>03/1730</t>
    <phoneticPr fontId="1"/>
  </si>
  <si>
    <t>03/2200</t>
    <phoneticPr fontId="1"/>
  </si>
  <si>
    <t>03/1530</t>
    <phoneticPr fontId="1"/>
  </si>
  <si>
    <t>04/0830</t>
    <phoneticPr fontId="1"/>
  </si>
  <si>
    <t>04/1030</t>
    <phoneticPr fontId="1"/>
  </si>
  <si>
    <t>04/1000</t>
    <phoneticPr fontId="1"/>
  </si>
  <si>
    <t>04/1700</t>
    <phoneticPr fontId="1"/>
  </si>
  <si>
    <t>SKIP</t>
    <phoneticPr fontId="1"/>
  </si>
  <si>
    <t>07</t>
    <phoneticPr fontId="1"/>
  </si>
  <si>
    <t>498</t>
    <phoneticPr fontId="1"/>
  </si>
  <si>
    <t>394</t>
    <phoneticPr fontId="1"/>
  </si>
  <si>
    <t>SKIP</t>
    <phoneticPr fontId="1"/>
  </si>
  <si>
    <t>481</t>
    <phoneticPr fontId="1"/>
  </si>
  <si>
    <t>31/1530</t>
  </si>
  <si>
    <t>03/1106</t>
    <phoneticPr fontId="1"/>
  </si>
  <si>
    <t>03/1212</t>
    <phoneticPr fontId="1"/>
  </si>
  <si>
    <t>04/0406</t>
    <phoneticPr fontId="1"/>
  </si>
  <si>
    <t>04/2100</t>
    <phoneticPr fontId="1"/>
  </si>
  <si>
    <t>02/0512</t>
    <phoneticPr fontId="1"/>
  </si>
  <si>
    <t>02/1318</t>
    <phoneticPr fontId="1"/>
  </si>
  <si>
    <t>05/2100</t>
    <phoneticPr fontId="1"/>
  </si>
  <si>
    <t>03/1736</t>
    <phoneticPr fontId="1"/>
  </si>
  <si>
    <t>06/1200</t>
    <phoneticPr fontId="1"/>
  </si>
  <si>
    <t>06/0100</t>
    <phoneticPr fontId="1"/>
  </si>
  <si>
    <t>06/1100</t>
    <phoneticPr fontId="1"/>
  </si>
  <si>
    <t>05/0900</t>
    <phoneticPr fontId="1"/>
  </si>
  <si>
    <t>05/1500</t>
    <phoneticPr fontId="1"/>
  </si>
  <si>
    <t>BUNKER @ TAK</t>
    <phoneticPr fontId="1"/>
  </si>
  <si>
    <t>07/2100</t>
    <phoneticPr fontId="1"/>
  </si>
  <si>
    <t>08/0830</t>
    <phoneticPr fontId="1"/>
  </si>
  <si>
    <t>08/1100</t>
    <phoneticPr fontId="1"/>
  </si>
  <si>
    <t>09/0200</t>
    <phoneticPr fontId="1"/>
  </si>
  <si>
    <t>07/0040</t>
    <phoneticPr fontId="1"/>
  </si>
  <si>
    <t>07/0636</t>
    <phoneticPr fontId="1"/>
  </si>
  <si>
    <t>07/1210</t>
    <phoneticPr fontId="1"/>
  </si>
  <si>
    <t>08/0700</t>
    <phoneticPr fontId="1"/>
  </si>
  <si>
    <t>08/1600</t>
    <phoneticPr fontId="1"/>
  </si>
  <si>
    <t>08/1300</t>
    <phoneticPr fontId="1"/>
  </si>
  <si>
    <t>08/1600</t>
    <phoneticPr fontId="1"/>
  </si>
  <si>
    <t>08/1800</t>
    <phoneticPr fontId="1"/>
  </si>
  <si>
    <t>09/0700</t>
    <phoneticPr fontId="1"/>
  </si>
  <si>
    <t>09/1000</t>
    <phoneticPr fontId="1"/>
  </si>
  <si>
    <t>ROTATION NOT FIXED</t>
    <phoneticPr fontId="1"/>
  </si>
  <si>
    <t>07/1012</t>
    <phoneticPr fontId="1"/>
  </si>
  <si>
    <t>07/1412</t>
    <phoneticPr fontId="1"/>
  </si>
  <si>
    <t>07/1620</t>
    <phoneticPr fontId="1"/>
  </si>
  <si>
    <t>09/1430</t>
    <phoneticPr fontId="1"/>
  </si>
  <si>
    <t>09/0800</t>
    <phoneticPr fontId="1"/>
  </si>
  <si>
    <t>09/2030</t>
    <phoneticPr fontId="1"/>
  </si>
  <si>
    <t>10/0830</t>
    <phoneticPr fontId="1"/>
  </si>
  <si>
    <t>10/1200</t>
    <phoneticPr fontId="1"/>
  </si>
  <si>
    <t>08/1730</t>
    <phoneticPr fontId="1"/>
  </si>
  <si>
    <t>08/1954</t>
    <phoneticPr fontId="1"/>
  </si>
  <si>
    <t>08/2200</t>
    <phoneticPr fontId="1"/>
  </si>
  <si>
    <t>08/0724</t>
    <phoneticPr fontId="1"/>
  </si>
  <si>
    <t>08/1900</t>
    <phoneticPr fontId="1"/>
  </si>
  <si>
    <t>10/1300</t>
    <phoneticPr fontId="1"/>
  </si>
  <si>
    <t>10/1900</t>
    <phoneticPr fontId="1"/>
  </si>
  <si>
    <t>10/2000</t>
    <phoneticPr fontId="1"/>
  </si>
  <si>
    <t>12/1200</t>
    <phoneticPr fontId="1"/>
  </si>
  <si>
    <t>10/0730</t>
    <phoneticPr fontId="1"/>
  </si>
  <si>
    <t>10/1730</t>
    <phoneticPr fontId="1"/>
  </si>
  <si>
    <t>08</t>
    <phoneticPr fontId="1"/>
  </si>
  <si>
    <t>499</t>
    <phoneticPr fontId="1"/>
  </si>
  <si>
    <t>NKS</t>
  </si>
  <si>
    <t>FKY</t>
  </si>
  <si>
    <t>IYM</t>
  </si>
  <si>
    <t>HIJ</t>
  </si>
  <si>
    <t>TKY</t>
  </si>
  <si>
    <t>SHA</t>
  </si>
  <si>
    <t>395</t>
    <phoneticPr fontId="1"/>
  </si>
  <si>
    <t>503</t>
    <phoneticPr fontId="1"/>
  </si>
  <si>
    <t>09/0330</t>
    <phoneticPr fontId="1"/>
  </si>
  <si>
    <t>09/0542</t>
    <phoneticPr fontId="1"/>
  </si>
  <si>
    <t>09/2142</t>
    <phoneticPr fontId="1"/>
  </si>
  <si>
    <t>10/0645</t>
    <phoneticPr fontId="1"/>
  </si>
  <si>
    <t>09/2042</t>
    <phoneticPr fontId="1"/>
  </si>
  <si>
    <t>09/1718</t>
    <phoneticPr fontId="1"/>
  </si>
  <si>
    <t>09/1700</t>
    <phoneticPr fontId="1"/>
  </si>
  <si>
    <t>09/1136</t>
    <phoneticPr fontId="1"/>
  </si>
  <si>
    <t>09/1254</t>
    <phoneticPr fontId="1"/>
  </si>
  <si>
    <t>09/2100</t>
    <phoneticPr fontId="1"/>
  </si>
  <si>
    <t>09/2205</t>
    <phoneticPr fontId="1"/>
  </si>
  <si>
    <t>10/0755</t>
    <phoneticPr fontId="1"/>
  </si>
  <si>
    <t>10/1505</t>
    <phoneticPr fontId="1"/>
  </si>
  <si>
    <t>10/0918</t>
    <phoneticPr fontId="1"/>
  </si>
  <si>
    <t>10/1148</t>
    <phoneticPr fontId="1"/>
  </si>
  <si>
    <t>10/1206</t>
    <phoneticPr fontId="1"/>
  </si>
  <si>
    <t>10/1515</t>
    <phoneticPr fontId="1"/>
  </si>
  <si>
    <t>10/1715</t>
    <phoneticPr fontId="1"/>
  </si>
  <si>
    <t>BERTH CONGESTION</t>
    <phoneticPr fontId="1"/>
  </si>
  <si>
    <t>13/2318</t>
    <phoneticPr fontId="1"/>
  </si>
  <si>
    <t>14/0424</t>
    <phoneticPr fontId="1"/>
  </si>
  <si>
    <t>14/2300</t>
    <phoneticPr fontId="1"/>
  </si>
  <si>
    <t>13/1548</t>
    <phoneticPr fontId="1"/>
  </si>
  <si>
    <t>14/2200</t>
    <phoneticPr fontId="1"/>
  </si>
  <si>
    <t>12/0915</t>
    <phoneticPr fontId="1"/>
  </si>
  <si>
    <t>10/2205</t>
    <phoneticPr fontId="1"/>
  </si>
  <si>
    <t>11/1630</t>
    <phoneticPr fontId="1"/>
  </si>
  <si>
    <t>12/0830</t>
    <phoneticPr fontId="1"/>
  </si>
  <si>
    <t>12/1425</t>
    <phoneticPr fontId="1"/>
  </si>
  <si>
    <t>10/1700</t>
    <phoneticPr fontId="1"/>
  </si>
  <si>
    <t>10/2310</t>
    <phoneticPr fontId="1"/>
  </si>
  <si>
    <t>14/0717</t>
    <phoneticPr fontId="1"/>
  </si>
  <si>
    <t>16/2000</t>
    <phoneticPr fontId="1"/>
  </si>
  <si>
    <t>15/0800</t>
    <phoneticPr fontId="1"/>
  </si>
  <si>
    <t>15/1130</t>
    <phoneticPr fontId="1"/>
  </si>
  <si>
    <t>15/1330</t>
    <phoneticPr fontId="1"/>
  </si>
  <si>
    <t>15/1400</t>
    <phoneticPr fontId="1"/>
  </si>
  <si>
    <t>15/1800</t>
    <phoneticPr fontId="1"/>
  </si>
  <si>
    <t>17/0830</t>
    <phoneticPr fontId="1"/>
  </si>
  <si>
    <t>17/1200</t>
    <phoneticPr fontId="1"/>
  </si>
  <si>
    <t>17/1800</t>
    <phoneticPr fontId="1"/>
  </si>
  <si>
    <t>18/0600</t>
    <phoneticPr fontId="1"/>
  </si>
  <si>
    <t>15/2050</t>
    <phoneticPr fontId="1"/>
  </si>
  <si>
    <t>16/1118</t>
    <phoneticPr fontId="1"/>
  </si>
  <si>
    <t>16/1545</t>
    <phoneticPr fontId="1"/>
  </si>
  <si>
    <t>16/2330</t>
    <phoneticPr fontId="1"/>
  </si>
  <si>
    <t>17/1830</t>
    <phoneticPr fontId="1"/>
  </si>
  <si>
    <t>17/2300</t>
    <phoneticPr fontId="1"/>
  </si>
  <si>
    <t>18/0845</t>
    <phoneticPr fontId="1"/>
  </si>
  <si>
    <t>18/1030</t>
    <phoneticPr fontId="1"/>
  </si>
  <si>
    <t>18/0830</t>
    <phoneticPr fontId="1"/>
  </si>
  <si>
    <t>18/1130</t>
    <phoneticPr fontId="1"/>
  </si>
  <si>
    <t>09</t>
    <phoneticPr fontId="1"/>
  </si>
  <si>
    <t>396</t>
    <phoneticPr fontId="1"/>
  </si>
  <si>
    <t>482</t>
    <phoneticPr fontId="1"/>
  </si>
  <si>
    <t>TXG</t>
  </si>
  <si>
    <t>DAL</t>
  </si>
  <si>
    <t>QIN</t>
  </si>
  <si>
    <t>16/1436</t>
    <phoneticPr fontId="1"/>
  </si>
  <si>
    <t>16/1544</t>
    <phoneticPr fontId="1"/>
  </si>
  <si>
    <t>17/1336</t>
    <phoneticPr fontId="1"/>
  </si>
  <si>
    <t>15/1624</t>
    <phoneticPr fontId="1"/>
  </si>
  <si>
    <t>15/2200</t>
    <phoneticPr fontId="1"/>
  </si>
  <si>
    <t>19/0130</t>
    <phoneticPr fontId="1"/>
  </si>
  <si>
    <t>TXG</t>
    <phoneticPr fontId="1"/>
  </si>
  <si>
    <t>QIN</t>
    <phoneticPr fontId="1"/>
  </si>
  <si>
    <t>HIJ (DEJIMA)</t>
    <phoneticPr fontId="1"/>
  </si>
  <si>
    <t>20/1830</t>
    <phoneticPr fontId="1"/>
  </si>
  <si>
    <t>21/0245</t>
    <phoneticPr fontId="1"/>
  </si>
  <si>
    <t>21/0740</t>
    <phoneticPr fontId="1"/>
  </si>
  <si>
    <t>19/0242</t>
    <phoneticPr fontId="1"/>
  </si>
  <si>
    <t>19/0806</t>
    <phoneticPr fontId="1"/>
  </si>
  <si>
    <t>19/1735</t>
    <phoneticPr fontId="1"/>
  </si>
  <si>
    <t>18/1435</t>
    <phoneticPr fontId="1"/>
  </si>
  <si>
    <t>18/1754</t>
    <phoneticPr fontId="1"/>
  </si>
  <si>
    <t>18/1930</t>
    <phoneticPr fontId="1"/>
  </si>
  <si>
    <t>18/1100</t>
    <phoneticPr fontId="1"/>
  </si>
  <si>
    <t>21/2030</t>
    <phoneticPr fontId="1"/>
  </si>
  <si>
    <t>22/0130</t>
    <phoneticPr fontId="1"/>
  </si>
  <si>
    <t>22/1500</t>
    <phoneticPr fontId="1"/>
  </si>
  <si>
    <t>24/1300</t>
    <phoneticPr fontId="1"/>
  </si>
  <si>
    <t>18/1100</t>
    <phoneticPr fontId="1"/>
  </si>
  <si>
    <t>18/1620</t>
    <phoneticPr fontId="1"/>
  </si>
  <si>
    <t>22/0300</t>
    <phoneticPr fontId="1"/>
  </si>
  <si>
    <t>22/0800</t>
    <phoneticPr fontId="1"/>
  </si>
  <si>
    <t>22/1200</t>
    <phoneticPr fontId="1"/>
  </si>
  <si>
    <t>22/1430</t>
    <phoneticPr fontId="1"/>
  </si>
  <si>
    <t>22/1830</t>
    <phoneticPr fontId="1"/>
  </si>
  <si>
    <t>22/2030</t>
    <phoneticPr fontId="1"/>
  </si>
  <si>
    <t>23/0930</t>
    <phoneticPr fontId="1"/>
  </si>
  <si>
    <t>23/1430</t>
    <phoneticPr fontId="1"/>
  </si>
  <si>
    <t>23/2030</t>
    <phoneticPr fontId="1"/>
  </si>
  <si>
    <t>24/0830</t>
    <phoneticPr fontId="1"/>
  </si>
  <si>
    <t>24/1200</t>
    <phoneticPr fontId="1"/>
  </si>
  <si>
    <t>24/1330</t>
    <phoneticPr fontId="1"/>
  </si>
  <si>
    <t>24/1500</t>
    <phoneticPr fontId="1"/>
  </si>
  <si>
    <t>24/2300</t>
    <phoneticPr fontId="1"/>
  </si>
  <si>
    <t>24/1130</t>
    <phoneticPr fontId="1"/>
  </si>
  <si>
    <t>24/1300</t>
    <phoneticPr fontId="1"/>
  </si>
  <si>
    <t>24/1500</t>
    <phoneticPr fontId="1"/>
  </si>
  <si>
    <t>25/0100</t>
    <phoneticPr fontId="1"/>
  </si>
  <si>
    <t>25/0830</t>
    <phoneticPr fontId="1"/>
  </si>
  <si>
    <t>25/1130</t>
    <phoneticPr fontId="1"/>
  </si>
  <si>
    <t>25/1330</t>
    <phoneticPr fontId="1"/>
  </si>
  <si>
    <t>25/1400</t>
    <phoneticPr fontId="1"/>
  </si>
  <si>
    <t>25/1930</t>
    <phoneticPr fontId="1"/>
  </si>
  <si>
    <t>25/0700</t>
    <phoneticPr fontId="1"/>
  </si>
  <si>
    <t>25/0930</t>
    <phoneticPr fontId="1"/>
  </si>
  <si>
    <t>26/0800</t>
    <phoneticPr fontId="1"/>
  </si>
  <si>
    <t>10</t>
    <phoneticPr fontId="1"/>
  </si>
  <si>
    <t>504</t>
    <phoneticPr fontId="1"/>
  </si>
  <si>
    <t>21/0108</t>
    <phoneticPr fontId="1"/>
  </si>
  <si>
    <t>22/1042</t>
    <phoneticPr fontId="1"/>
  </si>
  <si>
    <t>22/1624</t>
    <phoneticPr fontId="1"/>
  </si>
  <si>
    <t>24/0612</t>
    <phoneticPr fontId="1"/>
  </si>
  <si>
    <t>24/1818</t>
    <phoneticPr fontId="1"/>
  </si>
  <si>
    <t>25/1530</t>
    <phoneticPr fontId="1"/>
  </si>
  <si>
    <t>25/2200</t>
    <phoneticPr fontId="1"/>
  </si>
  <si>
    <t>EXTRA</t>
    <phoneticPr fontId="1"/>
  </si>
  <si>
    <t>Schedule delayed due to dry dock's delay.</t>
    <phoneticPr fontId="1"/>
  </si>
  <si>
    <t>No service due to delayed schedule.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</si>
  <si>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 &amp; CJ 2</t>
    </r>
    <r>
      <rPr>
        <sz val="11"/>
        <rFont val="ＭＳ Ｐゴシック"/>
        <family val="3"/>
        <charset val="128"/>
      </rPr>
      <t>】</t>
    </r>
    <phoneticPr fontId="1"/>
  </si>
  <si>
    <t>SKIP</t>
    <phoneticPr fontId="1"/>
  </si>
  <si>
    <t>SHA</t>
    <phoneticPr fontId="1"/>
  </si>
  <si>
    <t>VH504E is EB service from TXG, DAL, QIN as CJ3.</t>
    <phoneticPr fontId="1"/>
  </si>
  <si>
    <t>VH504W is WB service to SHA as CJ2.</t>
    <phoneticPr fontId="1"/>
  </si>
  <si>
    <t>(No WB service to TXG, DAL, QIN as CJ3.)</t>
    <phoneticPr fontId="1"/>
  </si>
  <si>
    <t>27/1725</t>
    <phoneticPr fontId="1"/>
  </si>
  <si>
    <t>27/1248</t>
    <phoneticPr fontId="1"/>
  </si>
  <si>
    <t>DIRECT</t>
    <phoneticPr fontId="1"/>
  </si>
  <si>
    <t>28/1200</t>
    <phoneticPr fontId="1"/>
  </si>
  <si>
    <t>27/1630</t>
    <phoneticPr fontId="1"/>
  </si>
  <si>
    <t>26/1012</t>
    <phoneticPr fontId="1"/>
  </si>
  <si>
    <t>26/1654</t>
    <phoneticPr fontId="1"/>
  </si>
  <si>
    <t>27/0830</t>
    <phoneticPr fontId="1"/>
  </si>
  <si>
    <t>28/1600</t>
    <phoneticPr fontId="1"/>
  </si>
  <si>
    <t>28/2100</t>
    <phoneticPr fontId="1"/>
  </si>
  <si>
    <t>28/2300</t>
    <phoneticPr fontId="1"/>
  </si>
  <si>
    <t>28/0130</t>
    <phoneticPr fontId="1"/>
  </si>
  <si>
    <t>01/0800</t>
    <phoneticPr fontId="1"/>
  </si>
  <si>
    <t>01/1430</t>
    <phoneticPr fontId="1"/>
  </si>
  <si>
    <t>01/1400</t>
    <phoneticPr fontId="1"/>
  </si>
  <si>
    <t>01/2300</t>
    <phoneticPr fontId="1"/>
  </si>
  <si>
    <t>01/1230</t>
    <phoneticPr fontId="1"/>
  </si>
  <si>
    <t>01/1830</t>
    <phoneticPr fontId="1"/>
  </si>
  <si>
    <t>02/0806</t>
    <phoneticPr fontId="1"/>
  </si>
  <si>
    <t>02/0318</t>
    <phoneticPr fontId="1"/>
  </si>
  <si>
    <t>02/1200</t>
    <phoneticPr fontId="1"/>
  </si>
  <si>
    <t>02/2230</t>
    <phoneticPr fontId="1"/>
  </si>
  <si>
    <t>01/1354</t>
    <phoneticPr fontId="1"/>
  </si>
  <si>
    <t>01/2000</t>
    <phoneticPr fontId="1"/>
  </si>
  <si>
    <t>02/1315</t>
    <phoneticPr fontId="1"/>
  </si>
  <si>
    <t>03/0830</t>
    <phoneticPr fontId="1"/>
  </si>
  <si>
    <t>04/0730</t>
    <phoneticPr fontId="1"/>
  </si>
  <si>
    <t>02/1118</t>
    <phoneticPr fontId="1"/>
  </si>
  <si>
    <t>Departed from dry dock on 02/1400.</t>
    <phoneticPr fontId="1"/>
  </si>
  <si>
    <t>DIRECT</t>
    <phoneticPr fontId="1"/>
  </si>
  <si>
    <t>11</t>
    <phoneticPr fontId="1"/>
  </si>
  <si>
    <t>398</t>
    <phoneticPr fontId="1"/>
  </si>
  <si>
    <t>505</t>
    <phoneticPr fontId="1"/>
  </si>
  <si>
    <t>From WK11, VH is CJ2 vessel as VH505E/W.</t>
  </si>
  <si>
    <t>From WK11, VH is CJ2 vessel as VH505E/W.</t>
    <phoneticPr fontId="1"/>
  </si>
  <si>
    <t>From WK11, HA is CJ1 vessel as HA398E/W.</t>
  </si>
  <si>
    <t>From WK11, HA is CJ1 vessel as HA398E/W.</t>
    <phoneticPr fontId="1"/>
  </si>
  <si>
    <t>A KEIGA</t>
    <phoneticPr fontId="1"/>
  </si>
  <si>
    <t>483</t>
    <phoneticPr fontId="1"/>
  </si>
  <si>
    <t>03/0542</t>
    <phoneticPr fontId="1"/>
  </si>
  <si>
    <t>04/0430</t>
    <phoneticPr fontId="1"/>
  </si>
  <si>
    <t>03/1300</t>
    <phoneticPr fontId="1"/>
  </si>
  <si>
    <t>02/1100</t>
    <phoneticPr fontId="1"/>
  </si>
  <si>
    <t>02/1650</t>
    <phoneticPr fontId="1"/>
  </si>
  <si>
    <t>04/0800</t>
    <phoneticPr fontId="1"/>
  </si>
  <si>
    <t>05/0600</t>
    <phoneticPr fontId="1"/>
  </si>
  <si>
    <t>05/0920</t>
    <phoneticPr fontId="1"/>
  </si>
  <si>
    <t>05/1150</t>
    <phoneticPr fontId="1"/>
  </si>
  <si>
    <t>05/1900</t>
    <phoneticPr fontId="1"/>
  </si>
  <si>
    <t>05/1300</t>
    <phoneticPr fontId="1"/>
  </si>
  <si>
    <t>05/1500</t>
    <phoneticPr fontId="1"/>
  </si>
  <si>
    <t>06/0300</t>
    <phoneticPr fontId="1"/>
  </si>
  <si>
    <t>06/0830</t>
    <phoneticPr fontId="1"/>
  </si>
  <si>
    <t>06/1500</t>
    <phoneticPr fontId="1"/>
  </si>
  <si>
    <t>NKS</t>
    <phoneticPr fontId="1"/>
  </si>
  <si>
    <t>EXTRA</t>
    <phoneticPr fontId="1"/>
  </si>
  <si>
    <t>06/2200</t>
    <phoneticPr fontId="1"/>
  </si>
  <si>
    <t>05/0500</t>
    <phoneticPr fontId="1"/>
  </si>
  <si>
    <t>07/0030</t>
    <phoneticPr fontId="1"/>
  </si>
  <si>
    <t>07/0530</t>
    <phoneticPr fontId="1"/>
  </si>
  <si>
    <t>08/0000</t>
    <phoneticPr fontId="1"/>
  </si>
  <si>
    <t>06/0306</t>
    <phoneticPr fontId="1"/>
  </si>
  <si>
    <t>06/1354</t>
    <phoneticPr fontId="1"/>
  </si>
  <si>
    <t>05/1754</t>
    <phoneticPr fontId="1"/>
  </si>
  <si>
    <t>04/1430</t>
    <phoneticPr fontId="1"/>
  </si>
  <si>
    <t>LM501, No WB service.</t>
    <phoneticPr fontId="1"/>
  </si>
  <si>
    <t>SKIP</t>
    <phoneticPr fontId="1"/>
  </si>
  <si>
    <t>After NKS, LM go to dry dock directly.</t>
    <phoneticPr fontId="1"/>
  </si>
  <si>
    <t>05/0000</t>
    <phoneticPr fontId="1"/>
  </si>
  <si>
    <t>08/0100</t>
    <phoneticPr fontId="1"/>
  </si>
  <si>
    <t>08/1130</t>
    <phoneticPr fontId="1"/>
  </si>
  <si>
    <t>08/1400</t>
    <phoneticPr fontId="1"/>
  </si>
  <si>
    <t>08/1930</t>
    <phoneticPr fontId="1"/>
  </si>
  <si>
    <t>08/2130</t>
    <phoneticPr fontId="1"/>
  </si>
  <si>
    <t>08/0800</t>
    <phoneticPr fontId="1"/>
  </si>
  <si>
    <t>08/1200</t>
    <phoneticPr fontId="1"/>
  </si>
  <si>
    <t>08/1630</t>
    <phoneticPr fontId="1"/>
  </si>
  <si>
    <t>08/0536</t>
    <phoneticPr fontId="1"/>
  </si>
  <si>
    <t>08/0620</t>
    <phoneticPr fontId="1"/>
  </si>
  <si>
    <t>09/0800</t>
    <phoneticPr fontId="1"/>
  </si>
  <si>
    <t>09/1230</t>
    <phoneticPr fontId="1"/>
  </si>
  <si>
    <t>Berth congestion @ HIJ</t>
    <phoneticPr fontId="1"/>
  </si>
  <si>
    <t>Berth congestion @ IWK</t>
    <phoneticPr fontId="1"/>
  </si>
  <si>
    <t>09/1400</t>
    <phoneticPr fontId="1"/>
  </si>
  <si>
    <t>Berth congestion @FKY</t>
    <phoneticPr fontId="1"/>
  </si>
  <si>
    <t>09/0700</t>
    <phoneticPr fontId="1"/>
  </si>
  <si>
    <t>10/1600</t>
    <phoneticPr fontId="1"/>
  </si>
  <si>
    <t>EXTRA</t>
    <phoneticPr fontId="1"/>
  </si>
  <si>
    <t>08/1310</t>
    <phoneticPr fontId="1"/>
  </si>
  <si>
    <t>10/2100</t>
    <phoneticPr fontId="1"/>
  </si>
  <si>
    <t>11/0800</t>
    <phoneticPr fontId="1"/>
  </si>
  <si>
    <t>11/1030</t>
    <phoneticPr fontId="1"/>
  </si>
  <si>
    <t>11/0730</t>
    <phoneticPr fontId="1"/>
  </si>
  <si>
    <t>11/1230</t>
    <phoneticPr fontId="1"/>
  </si>
  <si>
    <t>11/1300</t>
    <phoneticPr fontId="1"/>
  </si>
  <si>
    <t>12</t>
    <phoneticPr fontId="1"/>
  </si>
  <si>
    <t>399</t>
    <phoneticPr fontId="1"/>
  </si>
  <si>
    <t>HA399E/W is NO SERVICE.</t>
    <phoneticPr fontId="1"/>
  </si>
  <si>
    <t>IYM</t>
    <phoneticPr fontId="1"/>
  </si>
  <si>
    <t>SKIP</t>
    <phoneticPr fontId="1"/>
  </si>
  <si>
    <t>Next WK12, HA399E/W is NO SERVICE.</t>
    <phoneticPr fontId="1"/>
  </si>
  <si>
    <t>Schedule delayed from last voy (HA396E/W)</t>
    <phoneticPr fontId="1"/>
  </si>
  <si>
    <t>Because the schedule delayed from HA396E/W.</t>
    <phoneticPr fontId="1"/>
  </si>
  <si>
    <t>HA397E/W is NO SERVICE.</t>
    <phoneticPr fontId="1"/>
  </si>
  <si>
    <t>506</t>
    <phoneticPr fontId="1"/>
  </si>
  <si>
    <t>A KEIGA</t>
  </si>
  <si>
    <t>2212</t>
    <phoneticPr fontId="1"/>
  </si>
  <si>
    <t>HIJ (KAITA)</t>
    <phoneticPr fontId="1"/>
  </si>
  <si>
    <t>NO CALLING</t>
    <phoneticPr fontId="1"/>
  </si>
  <si>
    <t>09/0600</t>
    <phoneticPr fontId="1"/>
  </si>
  <si>
    <t>The rotation is DAL &gt; TXG &gt; QIN &gt; IMR</t>
    <phoneticPr fontId="1"/>
  </si>
  <si>
    <t>09/1430</t>
    <phoneticPr fontId="1"/>
  </si>
  <si>
    <t>09/2200</t>
    <phoneticPr fontId="1"/>
  </si>
  <si>
    <t>10/0220</t>
    <phoneticPr fontId="1"/>
  </si>
  <si>
    <t>09/1856</t>
    <phoneticPr fontId="1"/>
  </si>
  <si>
    <t>09/0130</t>
    <phoneticPr fontId="1"/>
  </si>
  <si>
    <t>09/1318</t>
    <phoneticPr fontId="1"/>
  </si>
  <si>
    <t>09/1655</t>
    <phoneticPr fontId="1"/>
  </si>
  <si>
    <t>10/0212</t>
    <phoneticPr fontId="1"/>
  </si>
  <si>
    <t>2nd calling.</t>
    <phoneticPr fontId="1"/>
  </si>
  <si>
    <t>10/0656</t>
    <phoneticPr fontId="1"/>
  </si>
  <si>
    <t>10/1540</t>
    <phoneticPr fontId="1"/>
  </si>
  <si>
    <t>10/1630</t>
    <phoneticPr fontId="1"/>
  </si>
  <si>
    <t>10/0818</t>
    <phoneticPr fontId="1"/>
  </si>
  <si>
    <t>10/1345</t>
    <phoneticPr fontId="1"/>
  </si>
  <si>
    <t>10/1030</t>
    <phoneticPr fontId="1"/>
  </si>
  <si>
    <t>10/1710</t>
    <phoneticPr fontId="1"/>
  </si>
  <si>
    <t>11/1230</t>
    <phoneticPr fontId="1"/>
  </si>
  <si>
    <t>10/1230</t>
    <phoneticPr fontId="1"/>
  </si>
  <si>
    <t>11/1120</t>
    <phoneticPr fontId="1"/>
  </si>
  <si>
    <t>12/0600</t>
    <phoneticPr fontId="1"/>
  </si>
  <si>
    <t>DIRECT</t>
    <phoneticPr fontId="1"/>
  </si>
  <si>
    <t>12/1100</t>
    <phoneticPr fontId="1"/>
  </si>
  <si>
    <t>14/0001</t>
    <phoneticPr fontId="1"/>
  </si>
  <si>
    <t>11/2224</t>
    <phoneticPr fontId="1"/>
  </si>
  <si>
    <t>12/0024</t>
    <phoneticPr fontId="1"/>
  </si>
  <si>
    <t>11/2124</t>
    <phoneticPr fontId="1"/>
  </si>
  <si>
    <t>14/0612</t>
    <phoneticPr fontId="1"/>
  </si>
  <si>
    <t>16/0400</t>
    <phoneticPr fontId="1"/>
  </si>
  <si>
    <t>13/0133</t>
    <phoneticPr fontId="1"/>
  </si>
  <si>
    <t>13/0624</t>
    <phoneticPr fontId="1"/>
  </si>
  <si>
    <t>13/2118</t>
    <phoneticPr fontId="1"/>
  </si>
  <si>
    <t>13/1500</t>
    <phoneticPr fontId="1"/>
  </si>
  <si>
    <t>Schedule delayed due to dence fog</t>
    <phoneticPr fontId="1"/>
  </si>
  <si>
    <t>16/2200</t>
    <phoneticPr fontId="1"/>
  </si>
  <si>
    <t>15/0103</t>
    <phoneticPr fontId="1"/>
  </si>
  <si>
    <t>14/1650</t>
    <phoneticPr fontId="1"/>
  </si>
  <si>
    <t>16/1015</t>
    <phoneticPr fontId="1"/>
  </si>
  <si>
    <t>16/0700</t>
    <phoneticPr fontId="1"/>
  </si>
  <si>
    <t>16/1215</t>
    <phoneticPr fontId="1"/>
  </si>
  <si>
    <t>16/1230</t>
    <phoneticPr fontId="1"/>
  </si>
  <si>
    <t>16/1815</t>
    <phoneticPr fontId="1"/>
  </si>
  <si>
    <t>16/2130</t>
    <phoneticPr fontId="1"/>
  </si>
  <si>
    <t>17/0530</t>
    <phoneticPr fontId="1"/>
  </si>
  <si>
    <t>17/1100</t>
    <phoneticPr fontId="1"/>
  </si>
  <si>
    <t>17/0600</t>
    <phoneticPr fontId="1"/>
  </si>
  <si>
    <t>16/1212</t>
    <phoneticPr fontId="1"/>
  </si>
  <si>
    <t>17/1054</t>
    <phoneticPr fontId="1"/>
  </si>
  <si>
    <t>18/1800</t>
    <phoneticPr fontId="1"/>
  </si>
  <si>
    <t>18/2100</t>
    <phoneticPr fontId="1"/>
  </si>
  <si>
    <t>19/1330</t>
    <phoneticPr fontId="1"/>
  </si>
  <si>
    <t>17/2306</t>
    <phoneticPr fontId="1"/>
  </si>
  <si>
    <t>17/1242</t>
    <phoneticPr fontId="1"/>
  </si>
  <si>
    <t>13</t>
    <phoneticPr fontId="1"/>
  </si>
  <si>
    <t>400</t>
    <phoneticPr fontId="1"/>
  </si>
  <si>
    <t>507</t>
    <phoneticPr fontId="1"/>
  </si>
  <si>
    <t>484</t>
    <phoneticPr fontId="1"/>
  </si>
  <si>
    <t>EXTRA CALLING</t>
    <phoneticPr fontId="1"/>
  </si>
  <si>
    <t>17/1750</t>
    <phoneticPr fontId="1"/>
  </si>
  <si>
    <t>18/1630</t>
    <phoneticPr fontId="1"/>
  </si>
  <si>
    <t>16/2300</t>
    <phoneticPr fontId="1"/>
  </si>
  <si>
    <t>17/1718</t>
    <phoneticPr fontId="1"/>
  </si>
  <si>
    <t>14/0612</t>
    <phoneticPr fontId="1"/>
  </si>
  <si>
    <t>15/1854</t>
    <phoneticPr fontId="1"/>
  </si>
  <si>
    <t>16/0342</t>
    <phoneticPr fontId="1"/>
  </si>
  <si>
    <t>20/1300</t>
    <phoneticPr fontId="1"/>
  </si>
  <si>
    <t>21/0200</t>
    <phoneticPr fontId="1"/>
  </si>
  <si>
    <t>19/1500</t>
    <phoneticPr fontId="1"/>
  </si>
  <si>
    <t>19/2000</t>
    <phoneticPr fontId="1"/>
  </si>
  <si>
    <t>20/0200</t>
    <phoneticPr fontId="1"/>
  </si>
  <si>
    <t>22/0800</t>
    <phoneticPr fontId="1"/>
  </si>
  <si>
    <t>22/1000</t>
    <phoneticPr fontId="1"/>
  </si>
  <si>
    <t>19/0500</t>
    <phoneticPr fontId="1"/>
  </si>
  <si>
    <t>19/1400</t>
    <phoneticPr fontId="1"/>
  </si>
  <si>
    <t>19/0630</t>
    <phoneticPr fontId="1"/>
  </si>
  <si>
    <t>21/1300</t>
    <phoneticPr fontId="1"/>
  </si>
  <si>
    <t>19/1030</t>
    <phoneticPr fontId="1"/>
  </si>
  <si>
    <t>21/1800</t>
    <phoneticPr fontId="1"/>
  </si>
  <si>
    <t>19/0000</t>
    <phoneticPr fontId="1"/>
  </si>
  <si>
    <t>21/1406</t>
    <phoneticPr fontId="1"/>
  </si>
  <si>
    <t>21/1535</t>
    <phoneticPr fontId="1"/>
  </si>
  <si>
    <t>21/1125</t>
    <phoneticPr fontId="1"/>
  </si>
  <si>
    <t>20/2015</t>
    <phoneticPr fontId="1"/>
  </si>
  <si>
    <t>21/0745</t>
    <phoneticPr fontId="1"/>
  </si>
  <si>
    <t>20/1354</t>
    <phoneticPr fontId="1"/>
  </si>
  <si>
    <t>21/1400</t>
    <phoneticPr fontId="1"/>
  </si>
  <si>
    <t>21/1506</t>
    <phoneticPr fontId="1"/>
  </si>
  <si>
    <t>22/0112</t>
    <phoneticPr fontId="1"/>
  </si>
  <si>
    <t>20/0556</t>
    <phoneticPr fontId="1"/>
  </si>
  <si>
    <t>20/0310</t>
    <phoneticPr fontId="1"/>
  </si>
  <si>
    <t>19/1725</t>
    <phoneticPr fontId="1"/>
  </si>
  <si>
    <t>23/1100</t>
    <phoneticPr fontId="1"/>
  </si>
  <si>
    <t>23/1330</t>
    <phoneticPr fontId="1"/>
  </si>
  <si>
    <t>23/1400</t>
    <phoneticPr fontId="1"/>
  </si>
  <si>
    <t>23/1700</t>
    <phoneticPr fontId="1"/>
  </si>
  <si>
    <t>24/1230</t>
    <phoneticPr fontId="1"/>
  </si>
  <si>
    <t>24/1030</t>
    <phoneticPr fontId="1"/>
  </si>
  <si>
    <t>24/1730</t>
    <phoneticPr fontId="1"/>
  </si>
  <si>
    <t>24/1430</t>
    <phoneticPr fontId="1"/>
  </si>
  <si>
    <t>24/1700</t>
    <phoneticPr fontId="1"/>
  </si>
  <si>
    <t>22/2300</t>
    <phoneticPr fontId="1"/>
  </si>
  <si>
    <t>SECOND CALLING</t>
    <phoneticPr fontId="1"/>
  </si>
  <si>
    <t>24/0700</t>
    <phoneticPr fontId="1"/>
  </si>
  <si>
    <t>21/2240</t>
    <phoneticPr fontId="1"/>
  </si>
  <si>
    <t>25/0630</t>
    <phoneticPr fontId="1"/>
  </si>
  <si>
    <t>25/1800</t>
    <phoneticPr fontId="1"/>
  </si>
  <si>
    <t>BERTH CONGESTION @ SHA</t>
    <phoneticPr fontId="1"/>
  </si>
  <si>
    <t>25/1100</t>
    <phoneticPr fontId="1"/>
  </si>
  <si>
    <t>24/0615</t>
    <phoneticPr fontId="1"/>
  </si>
  <si>
    <t>24/0206</t>
    <phoneticPr fontId="1"/>
  </si>
  <si>
    <t>24/1924</t>
    <phoneticPr fontId="1"/>
  </si>
  <si>
    <t>24/1000</t>
    <phoneticPr fontId="1"/>
  </si>
  <si>
    <t>23/1924</t>
    <phoneticPr fontId="1"/>
  </si>
  <si>
    <t>25/1500</t>
    <phoneticPr fontId="1"/>
  </si>
  <si>
    <t>25/1200</t>
    <phoneticPr fontId="1"/>
  </si>
  <si>
    <t>25/0030</t>
    <phoneticPr fontId="1"/>
  </si>
  <si>
    <t>25/2100</t>
    <phoneticPr fontId="1"/>
  </si>
  <si>
    <t>26/1000</t>
    <phoneticPr fontId="1"/>
  </si>
  <si>
    <t>24/2200</t>
    <phoneticPr fontId="1"/>
  </si>
  <si>
    <t>24/1648</t>
    <phoneticPr fontId="1"/>
  </si>
  <si>
    <t>26/2100</t>
    <phoneticPr fontId="1"/>
  </si>
  <si>
    <t>27/0300</t>
    <phoneticPr fontId="1"/>
  </si>
  <si>
    <t>27/1200</t>
    <phoneticPr fontId="1"/>
  </si>
  <si>
    <t>29/1800</t>
    <phoneticPr fontId="1"/>
  </si>
  <si>
    <t>14</t>
    <phoneticPr fontId="1"/>
  </si>
  <si>
    <t>401</t>
    <phoneticPr fontId="1"/>
  </si>
  <si>
    <t>508</t>
    <phoneticPr fontId="1"/>
  </si>
  <si>
    <t>2213</t>
    <phoneticPr fontId="1"/>
  </si>
  <si>
    <t>25/0818</t>
    <phoneticPr fontId="1"/>
  </si>
  <si>
    <t>27/2200</t>
    <phoneticPr fontId="1"/>
  </si>
  <si>
    <t>23/1200</t>
    <phoneticPr fontId="1"/>
  </si>
  <si>
    <t>24/0638</t>
    <phoneticPr fontId="1"/>
  </si>
  <si>
    <t>24/1201</t>
    <phoneticPr fontId="1"/>
  </si>
  <si>
    <t>25/0600</t>
    <phoneticPr fontId="1"/>
  </si>
  <si>
    <t>28/0900</t>
    <phoneticPr fontId="1"/>
  </si>
  <si>
    <t>26/0618</t>
    <phoneticPr fontId="1"/>
  </si>
  <si>
    <t>26/1730</t>
    <phoneticPr fontId="1"/>
  </si>
  <si>
    <t>27/0938</t>
    <phoneticPr fontId="1"/>
  </si>
  <si>
    <t>Delayed due to the accident with other barge</t>
    <phoneticPr fontId="1"/>
  </si>
  <si>
    <t>at SHA, after unberthing</t>
    <phoneticPr fontId="1"/>
  </si>
  <si>
    <t>29/0500</t>
    <phoneticPr fontId="1"/>
  </si>
  <si>
    <t>28/2200</t>
    <phoneticPr fontId="1"/>
  </si>
  <si>
    <t>30/0830</t>
    <phoneticPr fontId="1"/>
  </si>
  <si>
    <t>28/1254</t>
    <phoneticPr fontId="1"/>
  </si>
  <si>
    <t>29/0336</t>
    <phoneticPr fontId="1"/>
  </si>
  <si>
    <t>30/2330</t>
    <phoneticPr fontId="1"/>
  </si>
  <si>
    <t>31/0800</t>
    <phoneticPr fontId="1"/>
  </si>
  <si>
    <t>31/1030</t>
    <phoneticPr fontId="1"/>
  </si>
  <si>
    <t>31/1230</t>
    <phoneticPr fontId="1"/>
  </si>
  <si>
    <t>31/1300</t>
    <phoneticPr fontId="1"/>
  </si>
  <si>
    <t>31/1000</t>
    <phoneticPr fontId="1"/>
  </si>
  <si>
    <t>31/1500</t>
    <phoneticPr fontId="1"/>
  </si>
  <si>
    <t>31/2000</t>
    <phoneticPr fontId="1"/>
  </si>
  <si>
    <t>31/2300</t>
    <phoneticPr fontId="1"/>
  </si>
  <si>
    <t>01/0700</t>
    <phoneticPr fontId="1"/>
  </si>
  <si>
    <t>01/1700</t>
    <phoneticPr fontId="1"/>
  </si>
  <si>
    <t>31/1800</t>
    <phoneticPr fontId="1"/>
  </si>
  <si>
    <t>01/2200</t>
    <phoneticPr fontId="1"/>
  </si>
  <si>
    <t>29/2315</t>
    <phoneticPr fontId="1"/>
  </si>
  <si>
    <t>30/1440</t>
    <phoneticPr fontId="1"/>
  </si>
  <si>
    <t>01/1630</t>
    <phoneticPr fontId="1"/>
  </si>
  <si>
    <t>01/1600</t>
    <phoneticPr fontId="1"/>
  </si>
  <si>
    <t>01/1300</t>
    <phoneticPr fontId="1"/>
  </si>
  <si>
    <t>SKIP</t>
    <phoneticPr fontId="1"/>
  </si>
  <si>
    <t>31/1533</t>
    <phoneticPr fontId="1"/>
  </si>
  <si>
    <t>31/1730</t>
    <phoneticPr fontId="1"/>
  </si>
  <si>
    <t>31/0500</t>
    <phoneticPr fontId="1"/>
  </si>
  <si>
    <t>31/0540</t>
    <phoneticPr fontId="1"/>
  </si>
  <si>
    <t>31/1450</t>
    <phoneticPr fontId="1"/>
  </si>
  <si>
    <t>01/0900</t>
    <phoneticPr fontId="1"/>
  </si>
  <si>
    <t>NO SERVICE</t>
    <phoneticPr fontId="1"/>
  </si>
  <si>
    <t>15</t>
    <phoneticPr fontId="1"/>
  </si>
  <si>
    <t>485</t>
    <phoneticPr fontId="1"/>
  </si>
  <si>
    <t>29/1818</t>
    <phoneticPr fontId="1"/>
  </si>
  <si>
    <t>31/0054</t>
    <phoneticPr fontId="1"/>
  </si>
  <si>
    <t>31/1706</t>
    <phoneticPr fontId="1"/>
  </si>
  <si>
    <t>31/1743</t>
    <phoneticPr fontId="1"/>
  </si>
  <si>
    <t>01/0912</t>
    <phoneticPr fontId="1"/>
  </si>
  <si>
    <t>02/1500</t>
    <phoneticPr fontId="1"/>
  </si>
  <si>
    <t>02/2000</t>
    <phoneticPr fontId="1"/>
  </si>
  <si>
    <t>02/1030</t>
    <phoneticPr fontId="1"/>
  </si>
  <si>
    <t>04/0830</t>
    <phoneticPr fontId="1"/>
  </si>
  <si>
    <t>04/1130</t>
    <phoneticPr fontId="1"/>
  </si>
  <si>
    <t>04/1800</t>
    <phoneticPr fontId="1"/>
  </si>
  <si>
    <t>SKIP</t>
    <phoneticPr fontId="1"/>
  </si>
  <si>
    <t>EXTRA</t>
    <phoneticPr fontId="1"/>
  </si>
  <si>
    <t>05/0830</t>
    <phoneticPr fontId="1"/>
  </si>
  <si>
    <t>02/1530</t>
    <phoneticPr fontId="1"/>
  </si>
  <si>
    <t>02/2030</t>
    <phoneticPr fontId="1"/>
  </si>
  <si>
    <t>02/0900</t>
    <phoneticPr fontId="1"/>
  </si>
  <si>
    <t>02/1110</t>
    <phoneticPr fontId="1"/>
  </si>
  <si>
    <t>02/1520</t>
    <phoneticPr fontId="1"/>
  </si>
  <si>
    <t>02/0840</t>
    <phoneticPr fontId="1"/>
  </si>
  <si>
    <t>02/1055</t>
    <phoneticPr fontId="1"/>
  </si>
  <si>
    <t>02/1105</t>
    <phoneticPr fontId="1"/>
  </si>
  <si>
    <t>02/1255</t>
    <phoneticPr fontId="1"/>
  </si>
  <si>
    <t>01/2230</t>
    <phoneticPr fontId="1"/>
  </si>
  <si>
    <t>02/0706</t>
    <phoneticPr fontId="1"/>
  </si>
  <si>
    <t>02/0910</t>
    <phoneticPr fontId="1"/>
  </si>
  <si>
    <t>02/0600</t>
    <phoneticPr fontId="1"/>
  </si>
  <si>
    <t>02/0620</t>
    <phoneticPr fontId="1"/>
  </si>
  <si>
    <t>SKIP</t>
    <phoneticPr fontId="1"/>
  </si>
  <si>
    <t>05/1400</t>
    <phoneticPr fontId="1"/>
  </si>
  <si>
    <t>EXTRA</t>
    <phoneticPr fontId="1"/>
  </si>
  <si>
    <t>DIRECT</t>
    <phoneticPr fontId="1"/>
  </si>
  <si>
    <t>05/1830</t>
    <phoneticPr fontId="1"/>
  </si>
  <si>
    <t>05/2130</t>
    <phoneticPr fontId="1"/>
  </si>
  <si>
    <t>06/0800</t>
    <phoneticPr fontId="1"/>
  </si>
  <si>
    <t>07/0800</t>
    <phoneticPr fontId="1"/>
  </si>
  <si>
    <t>07/1030</t>
    <phoneticPr fontId="1"/>
  </si>
  <si>
    <t>08/0600</t>
    <phoneticPr fontId="1"/>
  </si>
  <si>
    <t>08/0830</t>
    <phoneticPr fontId="1"/>
  </si>
  <si>
    <t>08/1230</t>
    <phoneticPr fontId="1"/>
  </si>
  <si>
    <t>07/1330</t>
    <phoneticPr fontId="1"/>
  </si>
  <si>
    <t>DIRECT</t>
    <phoneticPr fontId="1"/>
  </si>
  <si>
    <t>07/1530</t>
    <phoneticPr fontId="1"/>
  </si>
  <si>
    <t>07/1830</t>
    <phoneticPr fontId="1"/>
  </si>
  <si>
    <t>08/0800</t>
    <phoneticPr fontId="1"/>
  </si>
  <si>
    <t>08/1200</t>
    <phoneticPr fontId="1"/>
  </si>
  <si>
    <t>08/1500</t>
    <phoneticPr fontId="1"/>
  </si>
  <si>
    <t>09/0800</t>
    <phoneticPr fontId="1"/>
  </si>
  <si>
    <t>09/1900</t>
    <phoneticPr fontId="1"/>
  </si>
  <si>
    <t>08/1800</t>
    <phoneticPr fontId="1"/>
  </si>
  <si>
    <t>09/0000</t>
    <phoneticPr fontId="1"/>
  </si>
  <si>
    <t>06/1324</t>
    <phoneticPr fontId="1"/>
  </si>
  <si>
    <t>06/1648</t>
    <phoneticPr fontId="1"/>
  </si>
  <si>
    <t>07/0100</t>
    <phoneticPr fontId="1"/>
  </si>
  <si>
    <t>06/1236</t>
    <phoneticPr fontId="1"/>
  </si>
  <si>
    <t>07/0730</t>
    <phoneticPr fontId="1"/>
  </si>
  <si>
    <t>06/1730</t>
    <phoneticPr fontId="1"/>
  </si>
  <si>
    <t>06/1824</t>
    <phoneticPr fontId="1"/>
  </si>
  <si>
    <t>06/2124</t>
    <phoneticPr fontId="1"/>
  </si>
  <si>
    <t xml:space="preserve">HAO AN </t>
    <phoneticPr fontId="1"/>
  </si>
  <si>
    <t>402</t>
    <phoneticPr fontId="1"/>
  </si>
  <si>
    <t>510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</si>
  <si>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</si>
  <si>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10/1706</t>
    <phoneticPr fontId="1"/>
  </si>
  <si>
    <t>09/2330</t>
    <phoneticPr fontId="1"/>
  </si>
  <si>
    <t>10/1010</t>
    <phoneticPr fontId="1"/>
  </si>
  <si>
    <t>11/1100</t>
    <phoneticPr fontId="1"/>
  </si>
  <si>
    <t>07/2045</t>
    <phoneticPr fontId="1"/>
  </si>
  <si>
    <t>07/2224</t>
    <phoneticPr fontId="1"/>
  </si>
  <si>
    <t>08/0924</t>
    <phoneticPr fontId="1"/>
  </si>
  <si>
    <t>12/2200</t>
    <phoneticPr fontId="1"/>
  </si>
  <si>
    <t>13/0800</t>
    <phoneticPr fontId="1"/>
  </si>
  <si>
    <t>13/1130</t>
    <phoneticPr fontId="1"/>
  </si>
  <si>
    <t>13/1400</t>
    <phoneticPr fontId="1"/>
  </si>
  <si>
    <t>DIRECT</t>
    <phoneticPr fontId="1"/>
  </si>
  <si>
    <t>FKY BERTH CONGETION</t>
    <phoneticPr fontId="1"/>
  </si>
  <si>
    <t>16</t>
    <phoneticPr fontId="1"/>
  </si>
  <si>
    <t>13/1800</t>
    <phoneticPr fontId="1"/>
  </si>
  <si>
    <t>13/2000</t>
    <phoneticPr fontId="1"/>
  </si>
  <si>
    <t>14/1300</t>
    <phoneticPr fontId="1"/>
  </si>
  <si>
    <t>14/1800</t>
    <phoneticPr fontId="1"/>
  </si>
  <si>
    <t>12/2000</t>
    <phoneticPr fontId="1"/>
  </si>
  <si>
    <t>14/0200</t>
    <phoneticPr fontId="1"/>
  </si>
  <si>
    <t>14/1400</t>
    <phoneticPr fontId="1"/>
  </si>
  <si>
    <t>16/1300</t>
    <phoneticPr fontId="1"/>
  </si>
  <si>
    <t>15/0000</t>
    <phoneticPr fontId="1"/>
  </si>
  <si>
    <t>15/0830</t>
    <phoneticPr fontId="1"/>
  </si>
  <si>
    <t>15/1230</t>
    <phoneticPr fontId="1"/>
  </si>
  <si>
    <t>15/1500</t>
    <phoneticPr fontId="1"/>
  </si>
  <si>
    <t>16/0830</t>
    <phoneticPr fontId="1"/>
  </si>
  <si>
    <t>16/1700</t>
    <phoneticPr fontId="1"/>
  </si>
  <si>
    <t>16/0730</t>
    <phoneticPr fontId="1"/>
  </si>
  <si>
    <t>486</t>
    <phoneticPr fontId="1"/>
  </si>
  <si>
    <t>403</t>
    <phoneticPr fontId="1"/>
  </si>
  <si>
    <t>FROM WK17, CJ1&amp; CJ2 ARE COMBINED</t>
    <phoneticPr fontId="1"/>
  </si>
  <si>
    <t>12/1430</t>
    <phoneticPr fontId="1"/>
  </si>
  <si>
    <t>12/1954</t>
    <phoneticPr fontId="1"/>
  </si>
  <si>
    <t>13/1406</t>
    <phoneticPr fontId="1"/>
  </si>
  <si>
    <t>14/0706</t>
    <phoneticPr fontId="1"/>
  </si>
  <si>
    <t>18/1000</t>
    <phoneticPr fontId="1"/>
  </si>
  <si>
    <t>19/0800</t>
    <phoneticPr fontId="1"/>
  </si>
  <si>
    <t>19/0600</t>
    <phoneticPr fontId="1"/>
  </si>
  <si>
    <t>18/1300</t>
    <phoneticPr fontId="1"/>
  </si>
  <si>
    <t>18/1730</t>
    <phoneticPr fontId="1"/>
  </si>
  <si>
    <t>18/2000</t>
    <phoneticPr fontId="1"/>
  </si>
  <si>
    <t>19/1700</t>
    <phoneticPr fontId="1"/>
  </si>
  <si>
    <t>19/1200</t>
    <phoneticPr fontId="1"/>
  </si>
  <si>
    <t>19/0900</t>
    <phoneticPr fontId="1"/>
  </si>
  <si>
    <t>18/0100</t>
    <phoneticPr fontId="1"/>
  </si>
  <si>
    <t>18/1200</t>
    <phoneticPr fontId="1"/>
  </si>
  <si>
    <t>18/2300</t>
    <phoneticPr fontId="1"/>
  </si>
  <si>
    <t>BUNKER @ MIZ</t>
    <phoneticPr fontId="1"/>
  </si>
  <si>
    <t>17/1205</t>
    <phoneticPr fontId="1"/>
  </si>
  <si>
    <t>17/1318</t>
    <phoneticPr fontId="1"/>
  </si>
  <si>
    <t>17/1505</t>
    <phoneticPr fontId="1"/>
  </si>
  <si>
    <t>16/1430</t>
    <phoneticPr fontId="1"/>
  </si>
  <si>
    <t>16/2033</t>
    <phoneticPr fontId="1"/>
  </si>
  <si>
    <t>17/0754</t>
    <phoneticPr fontId="1"/>
  </si>
  <si>
    <t>15/0600</t>
    <phoneticPr fontId="1"/>
  </si>
  <si>
    <t>15/2130</t>
    <phoneticPr fontId="1"/>
  </si>
  <si>
    <t>16/0510</t>
    <phoneticPr fontId="1"/>
  </si>
  <si>
    <t>17/2300</t>
    <phoneticPr fontId="1"/>
  </si>
  <si>
    <t>18/0330</t>
    <phoneticPr fontId="1"/>
  </si>
  <si>
    <t>17</t>
    <phoneticPr fontId="1"/>
  </si>
  <si>
    <t>18/0500</t>
    <phoneticPr fontId="1"/>
  </si>
  <si>
    <t>19/1040</t>
    <phoneticPr fontId="1"/>
  </si>
  <si>
    <t>19/1800</t>
    <phoneticPr fontId="1"/>
  </si>
  <si>
    <t>20/1400</t>
    <phoneticPr fontId="1"/>
  </si>
  <si>
    <t>19/1600</t>
    <phoneticPr fontId="1"/>
  </si>
  <si>
    <t>20/1300</t>
    <phoneticPr fontId="1"/>
  </si>
  <si>
    <t>20/0800</t>
    <phoneticPr fontId="1"/>
  </si>
  <si>
    <t>21/0000</t>
    <phoneticPr fontId="1"/>
  </si>
  <si>
    <t>BUNKER @ FKY</t>
    <phoneticPr fontId="1"/>
  </si>
  <si>
    <t>20/0700</t>
    <phoneticPr fontId="1"/>
  </si>
  <si>
    <t>DIRECT</t>
    <phoneticPr fontId="1"/>
  </si>
  <si>
    <t>21/0800</t>
    <phoneticPr fontId="1"/>
  </si>
  <si>
    <t>NIN</t>
    <phoneticPr fontId="1"/>
  </si>
  <si>
    <t>20/1900</t>
    <phoneticPr fontId="1"/>
  </si>
  <si>
    <t>20/2230</t>
    <phoneticPr fontId="1"/>
  </si>
  <si>
    <t>21/1330</t>
    <phoneticPr fontId="1"/>
  </si>
  <si>
    <t>21/1530</t>
    <phoneticPr fontId="1"/>
  </si>
  <si>
    <t>DIRECT</t>
    <phoneticPr fontId="1"/>
  </si>
  <si>
    <t>21/1800</t>
    <phoneticPr fontId="1"/>
  </si>
  <si>
    <t>22/0630</t>
    <phoneticPr fontId="1"/>
  </si>
  <si>
    <t>SECOND CALLING</t>
    <phoneticPr fontId="1"/>
  </si>
  <si>
    <t>22/1100</t>
    <phoneticPr fontId="1"/>
  </si>
  <si>
    <t>22/1600</t>
    <phoneticPr fontId="1"/>
  </si>
  <si>
    <t>18</t>
    <phoneticPr fontId="1"/>
  </si>
  <si>
    <t>511</t>
    <phoneticPr fontId="1"/>
  </si>
  <si>
    <t>21/0208</t>
    <phoneticPr fontId="1"/>
  </si>
  <si>
    <t>19/2254</t>
    <phoneticPr fontId="1"/>
  </si>
  <si>
    <t>20/0854</t>
    <phoneticPr fontId="1"/>
  </si>
  <si>
    <t>19/1918</t>
    <phoneticPr fontId="1"/>
  </si>
  <si>
    <t>DELAY DUE TO STRONG WIND</t>
    <phoneticPr fontId="1"/>
  </si>
  <si>
    <t>24/1016</t>
    <phoneticPr fontId="1"/>
  </si>
  <si>
    <t>PORT CLOSED DUE TO DENCE FOG</t>
    <phoneticPr fontId="1"/>
  </si>
  <si>
    <t>22/1812</t>
    <phoneticPr fontId="1"/>
  </si>
  <si>
    <t>23/1418</t>
    <phoneticPr fontId="1"/>
  </si>
  <si>
    <t>23/0600</t>
    <phoneticPr fontId="1"/>
  </si>
  <si>
    <t>23/1310</t>
    <phoneticPr fontId="1"/>
  </si>
  <si>
    <t>23/1710</t>
    <phoneticPr fontId="1"/>
  </si>
  <si>
    <t>24/2230</t>
    <phoneticPr fontId="1"/>
  </si>
  <si>
    <t>24/2300</t>
    <phoneticPr fontId="1"/>
  </si>
  <si>
    <t>26/0000</t>
    <phoneticPr fontId="1"/>
  </si>
  <si>
    <t>26/0930</t>
    <phoneticPr fontId="1"/>
  </si>
  <si>
    <t>26/1600</t>
    <phoneticPr fontId="1"/>
  </si>
  <si>
    <t>26/2242</t>
    <phoneticPr fontId="1"/>
  </si>
  <si>
    <t>28/1730</t>
    <phoneticPr fontId="1"/>
  </si>
  <si>
    <t>29/0800</t>
    <phoneticPr fontId="1"/>
  </si>
  <si>
    <t>29/1030</t>
    <phoneticPr fontId="1"/>
  </si>
  <si>
    <t>29/1100</t>
    <phoneticPr fontId="1"/>
  </si>
  <si>
    <t>1/1100</t>
    <phoneticPr fontId="1"/>
  </si>
  <si>
    <t>1/1300</t>
    <phoneticPr fontId="1"/>
  </si>
  <si>
    <t>1/1330</t>
    <phoneticPr fontId="1"/>
  </si>
  <si>
    <t>28/1700</t>
    <phoneticPr fontId="1"/>
  </si>
  <si>
    <t>29/1530</t>
    <phoneticPr fontId="1"/>
  </si>
  <si>
    <t>29/0430</t>
    <phoneticPr fontId="1"/>
  </si>
  <si>
    <t>29/1500</t>
    <phoneticPr fontId="1"/>
  </si>
  <si>
    <t>29/1900</t>
    <phoneticPr fontId="1"/>
  </si>
  <si>
    <t>29/2130</t>
    <phoneticPr fontId="1"/>
  </si>
  <si>
    <t>30/0800</t>
    <phoneticPr fontId="1"/>
  </si>
  <si>
    <t>1/0600</t>
    <phoneticPr fontId="1"/>
  </si>
  <si>
    <t>1/1700</t>
    <phoneticPr fontId="1"/>
  </si>
  <si>
    <t>2/0100</t>
    <phoneticPr fontId="1"/>
  </si>
  <si>
    <t>30/0600</t>
    <phoneticPr fontId="1"/>
  </si>
  <si>
    <t>30/1830</t>
    <phoneticPr fontId="1"/>
  </si>
  <si>
    <t>19</t>
    <phoneticPr fontId="1"/>
  </si>
  <si>
    <t>HAO AN</t>
    <phoneticPr fontId="1"/>
  </si>
  <si>
    <t>405</t>
    <phoneticPr fontId="1"/>
  </si>
  <si>
    <t>487</t>
    <phoneticPr fontId="1"/>
  </si>
  <si>
    <t>1/2200</t>
    <phoneticPr fontId="1"/>
  </si>
  <si>
    <t>BERTH CONGESTION</t>
    <phoneticPr fontId="1"/>
  </si>
  <si>
    <t>1/1800</t>
    <phoneticPr fontId="1"/>
  </si>
  <si>
    <t>2/0400</t>
    <phoneticPr fontId="1"/>
  </si>
  <si>
    <t>2/0800</t>
    <phoneticPr fontId="1"/>
  </si>
  <si>
    <t>2/1200</t>
    <phoneticPr fontId="1"/>
  </si>
  <si>
    <t>30/1500</t>
    <phoneticPr fontId="1"/>
  </si>
  <si>
    <t>30/2300</t>
    <phoneticPr fontId="1"/>
  </si>
  <si>
    <t>02/1200</t>
    <phoneticPr fontId="1"/>
  </si>
  <si>
    <t>27/1800</t>
    <phoneticPr fontId="1"/>
  </si>
  <si>
    <t>27/0006</t>
    <phoneticPr fontId="1"/>
  </si>
  <si>
    <t>27/0124</t>
    <phoneticPr fontId="1"/>
  </si>
  <si>
    <t>03/1000</t>
    <phoneticPr fontId="1"/>
  </si>
  <si>
    <t>03/0500</t>
    <phoneticPr fontId="1"/>
  </si>
  <si>
    <t>1/1400</t>
    <phoneticPr fontId="1"/>
  </si>
  <si>
    <t>2/0300</t>
    <phoneticPr fontId="1"/>
  </si>
  <si>
    <t>2/0700</t>
    <phoneticPr fontId="1"/>
  </si>
  <si>
    <t>2/1630</t>
    <phoneticPr fontId="1"/>
  </si>
  <si>
    <t>2/1700</t>
    <phoneticPr fontId="1"/>
  </si>
  <si>
    <t>2/1830</t>
    <phoneticPr fontId="1"/>
  </si>
  <si>
    <t>29/1350</t>
    <phoneticPr fontId="1"/>
  </si>
  <si>
    <t>29/1600</t>
    <phoneticPr fontId="1"/>
  </si>
  <si>
    <t>29/2020</t>
    <phoneticPr fontId="1"/>
  </si>
  <si>
    <t>27/1812</t>
    <phoneticPr fontId="1"/>
  </si>
  <si>
    <t>28/1412</t>
    <phoneticPr fontId="1"/>
  </si>
  <si>
    <t>03/1700</t>
    <phoneticPr fontId="1"/>
  </si>
  <si>
    <t>3/0300</t>
    <phoneticPr fontId="1"/>
  </si>
  <si>
    <t>3/0830</t>
    <phoneticPr fontId="1"/>
  </si>
  <si>
    <t>3/0800</t>
    <phoneticPr fontId="1"/>
  </si>
  <si>
    <t>3/1700</t>
    <phoneticPr fontId="1"/>
  </si>
  <si>
    <t>3/0100</t>
    <phoneticPr fontId="1"/>
  </si>
  <si>
    <t>6/0100</t>
    <phoneticPr fontId="1"/>
  </si>
  <si>
    <t>6/0730</t>
    <phoneticPr fontId="1"/>
  </si>
  <si>
    <t>6/0930</t>
    <phoneticPr fontId="1"/>
  </si>
  <si>
    <t>8/0700</t>
    <phoneticPr fontId="1"/>
  </si>
  <si>
    <t>5/0830</t>
    <phoneticPr fontId="1"/>
  </si>
  <si>
    <t>5/1130</t>
    <phoneticPr fontId="1"/>
  </si>
  <si>
    <t>6/0400</t>
    <phoneticPr fontId="1"/>
  </si>
  <si>
    <t>04/0100</t>
    <phoneticPr fontId="1"/>
  </si>
  <si>
    <t>4/0100</t>
    <phoneticPr fontId="1"/>
  </si>
  <si>
    <t>5/0942</t>
    <phoneticPr fontId="1"/>
  </si>
  <si>
    <t>5/1312</t>
    <phoneticPr fontId="1"/>
  </si>
  <si>
    <t>5/1318</t>
    <phoneticPr fontId="1"/>
  </si>
  <si>
    <t>5/1745</t>
    <phoneticPr fontId="1"/>
  </si>
  <si>
    <t>6/0830</t>
    <phoneticPr fontId="1"/>
  </si>
  <si>
    <t>6/1400</t>
    <phoneticPr fontId="1"/>
  </si>
  <si>
    <t>4/1412</t>
    <phoneticPr fontId="1"/>
  </si>
  <si>
    <t>4/1805</t>
    <phoneticPr fontId="1"/>
  </si>
  <si>
    <t>5/0654</t>
    <phoneticPr fontId="1"/>
  </si>
  <si>
    <t>04/1136</t>
    <phoneticPr fontId="1"/>
  </si>
  <si>
    <t>04/1650</t>
    <phoneticPr fontId="1"/>
  </si>
  <si>
    <t>5/0000</t>
    <phoneticPr fontId="1"/>
  </si>
  <si>
    <t>4/1124</t>
    <phoneticPr fontId="1"/>
  </si>
  <si>
    <t>4/1130</t>
    <phoneticPr fontId="1"/>
  </si>
  <si>
    <t>3/2242</t>
    <phoneticPr fontId="1"/>
  </si>
  <si>
    <t>4/0618</t>
    <phoneticPr fontId="1"/>
  </si>
  <si>
    <t>4/0805</t>
    <phoneticPr fontId="1"/>
  </si>
  <si>
    <t>3/1106</t>
    <phoneticPr fontId="1"/>
  </si>
  <si>
    <t>3/1330</t>
    <phoneticPr fontId="1"/>
  </si>
  <si>
    <t>4/0542</t>
    <phoneticPr fontId="1"/>
  </si>
  <si>
    <t>4/0815</t>
    <phoneticPr fontId="1"/>
  </si>
  <si>
    <t>20</t>
    <phoneticPr fontId="1"/>
  </si>
  <si>
    <t>512</t>
    <phoneticPr fontId="1"/>
  </si>
  <si>
    <t>5/2152</t>
    <phoneticPr fontId="1"/>
  </si>
  <si>
    <t>05/2300</t>
    <phoneticPr fontId="1"/>
  </si>
  <si>
    <t>08/0612</t>
    <phoneticPr fontId="1"/>
  </si>
  <si>
    <t>08/2148</t>
    <phoneticPr fontId="1"/>
  </si>
  <si>
    <t>07/2010</t>
    <phoneticPr fontId="1"/>
  </si>
  <si>
    <t>06/1818</t>
    <phoneticPr fontId="1"/>
  </si>
  <si>
    <t>07/0306</t>
    <phoneticPr fontId="1"/>
  </si>
  <si>
    <t>07/1954</t>
    <phoneticPr fontId="1"/>
  </si>
  <si>
    <t>08/1124</t>
    <phoneticPr fontId="1"/>
  </si>
  <si>
    <t>08/1736</t>
    <phoneticPr fontId="1"/>
  </si>
  <si>
    <t>09/1630</t>
    <phoneticPr fontId="1"/>
  </si>
  <si>
    <t>SKIP</t>
    <phoneticPr fontId="1"/>
  </si>
  <si>
    <t>10/0200</t>
    <phoneticPr fontId="1"/>
  </si>
  <si>
    <t>09/1200</t>
    <phoneticPr fontId="1"/>
  </si>
  <si>
    <t>10/0300</t>
    <phoneticPr fontId="1"/>
  </si>
  <si>
    <t>10/1000</t>
    <phoneticPr fontId="1"/>
  </si>
  <si>
    <t>11/2230</t>
    <phoneticPr fontId="1"/>
  </si>
  <si>
    <t>09/2306</t>
    <phoneticPr fontId="1"/>
  </si>
  <si>
    <t>12/0001</t>
    <phoneticPr fontId="1"/>
  </si>
  <si>
    <t>12/0900</t>
    <phoneticPr fontId="1"/>
  </si>
  <si>
    <t>12/1430</t>
    <phoneticPr fontId="1"/>
  </si>
  <si>
    <t>12/1500</t>
    <phoneticPr fontId="1"/>
  </si>
  <si>
    <t>12/1800</t>
    <phoneticPr fontId="1"/>
  </si>
  <si>
    <t>13/1700</t>
    <phoneticPr fontId="1"/>
  </si>
  <si>
    <t>DIRECT</t>
    <phoneticPr fontId="1"/>
  </si>
  <si>
    <t>DIRECT</t>
    <phoneticPr fontId="1"/>
  </si>
  <si>
    <t>13/0800</t>
    <phoneticPr fontId="1"/>
  </si>
  <si>
    <t>12/0700</t>
    <phoneticPr fontId="1"/>
  </si>
  <si>
    <t>12/0830</t>
    <phoneticPr fontId="1"/>
  </si>
  <si>
    <t>13/1200</t>
    <phoneticPr fontId="1"/>
  </si>
  <si>
    <t>14/1700</t>
    <phoneticPr fontId="1"/>
  </si>
  <si>
    <t>BUNKER @ MIZ</t>
    <phoneticPr fontId="1"/>
  </si>
  <si>
    <t>12/2030</t>
    <phoneticPr fontId="1"/>
  </si>
  <si>
    <t>13/1230</t>
    <phoneticPr fontId="1"/>
  </si>
  <si>
    <t>11/0850</t>
    <phoneticPr fontId="1"/>
  </si>
  <si>
    <t>10/1554</t>
    <phoneticPr fontId="1"/>
  </si>
  <si>
    <t>10/1106</t>
    <phoneticPr fontId="1"/>
  </si>
  <si>
    <t>12/0650</t>
    <phoneticPr fontId="1"/>
  </si>
  <si>
    <t>13/0200</t>
    <phoneticPr fontId="1"/>
  </si>
  <si>
    <t>13/0330</t>
    <phoneticPr fontId="1"/>
  </si>
  <si>
    <t>11/1006</t>
    <phoneticPr fontId="1"/>
  </si>
  <si>
    <t>12/0406</t>
    <phoneticPr fontId="1"/>
  </si>
  <si>
    <t>11/2100</t>
    <phoneticPr fontId="1"/>
  </si>
  <si>
    <t>11/2320</t>
    <phoneticPr fontId="1"/>
  </si>
  <si>
    <t>21</t>
    <phoneticPr fontId="1"/>
  </si>
  <si>
    <t>406</t>
    <phoneticPr fontId="1"/>
  </si>
  <si>
    <t>From WK17, CJ1&amp; CJ2 are combined.</t>
    <phoneticPr fontId="1"/>
  </si>
  <si>
    <t>488</t>
    <phoneticPr fontId="1"/>
  </si>
  <si>
    <t>13/1100</t>
    <phoneticPr fontId="1"/>
  </si>
  <si>
    <t>13/1430</t>
    <phoneticPr fontId="1"/>
  </si>
  <si>
    <t>12/2230</t>
    <phoneticPr fontId="1"/>
  </si>
  <si>
    <t>13/1600</t>
    <phoneticPr fontId="1"/>
  </si>
  <si>
    <t>12/2055</t>
    <phoneticPr fontId="1"/>
  </si>
  <si>
    <t>17/2100</t>
    <phoneticPr fontId="1"/>
  </si>
  <si>
    <t>15/1940</t>
    <phoneticPr fontId="1"/>
  </si>
  <si>
    <t>15/1200</t>
    <phoneticPr fontId="1"/>
  </si>
  <si>
    <t>15/1242</t>
    <phoneticPr fontId="1"/>
  </si>
  <si>
    <t>15/1030</t>
    <phoneticPr fontId="1"/>
  </si>
  <si>
    <t>15/0200</t>
    <phoneticPr fontId="1"/>
  </si>
  <si>
    <t>15/0836</t>
    <phoneticPr fontId="1"/>
  </si>
  <si>
    <t>14/1818</t>
    <phoneticPr fontId="1"/>
  </si>
  <si>
    <t>14/2010</t>
    <phoneticPr fontId="1"/>
  </si>
  <si>
    <t>14/0230</t>
    <phoneticPr fontId="1"/>
  </si>
  <si>
    <t>14/1130</t>
    <phoneticPr fontId="1"/>
  </si>
  <si>
    <t>13/1940</t>
    <phoneticPr fontId="1"/>
  </si>
  <si>
    <t>14/0155</t>
    <phoneticPr fontId="1"/>
  </si>
  <si>
    <t>14/0648</t>
    <phoneticPr fontId="1"/>
  </si>
  <si>
    <t>14/1655</t>
    <phoneticPr fontId="1"/>
  </si>
  <si>
    <t>14/1536</t>
    <phoneticPr fontId="1"/>
  </si>
  <si>
    <t>13/1918</t>
    <phoneticPr fontId="1"/>
  </si>
  <si>
    <t>14/0742</t>
    <phoneticPr fontId="1"/>
  </si>
  <si>
    <t>14/1050</t>
    <phoneticPr fontId="1"/>
  </si>
  <si>
    <t>13/2115</t>
    <phoneticPr fontId="1"/>
  </si>
  <si>
    <t>14/0018</t>
    <phoneticPr fontId="1"/>
  </si>
  <si>
    <t>14/0935</t>
    <phoneticPr fontId="1"/>
  </si>
  <si>
    <t>16/0500</t>
    <phoneticPr fontId="1"/>
  </si>
  <si>
    <t>16/1400</t>
    <phoneticPr fontId="1"/>
  </si>
  <si>
    <t>17/0300</t>
    <phoneticPr fontId="1"/>
  </si>
  <si>
    <t>16/0536</t>
    <phoneticPr fontId="1"/>
  </si>
  <si>
    <t>16/0942</t>
    <phoneticPr fontId="1"/>
  </si>
  <si>
    <t>17/0700</t>
    <phoneticPr fontId="1"/>
  </si>
  <si>
    <t>17/1300</t>
    <phoneticPr fontId="1"/>
  </si>
  <si>
    <t>17/1700</t>
    <phoneticPr fontId="1"/>
  </si>
  <si>
    <t>18/1800</t>
    <phoneticPr fontId="1"/>
  </si>
  <si>
    <t>18/0800</t>
    <phoneticPr fontId="1"/>
  </si>
  <si>
    <t>18/1200</t>
    <phoneticPr fontId="1"/>
  </si>
  <si>
    <t>EXTRA</t>
    <phoneticPr fontId="1"/>
  </si>
  <si>
    <t>17/2000</t>
    <phoneticPr fontId="1"/>
  </si>
  <si>
    <t>18/1400</t>
    <phoneticPr fontId="1"/>
  </si>
  <si>
    <t>DIRECT</t>
    <phoneticPr fontId="1"/>
  </si>
  <si>
    <t>17/1600</t>
    <phoneticPr fontId="1"/>
  </si>
  <si>
    <t>19/0000</t>
    <phoneticPr fontId="1"/>
  </si>
  <si>
    <t>19/0830</t>
    <phoneticPr fontId="1"/>
  </si>
  <si>
    <t>SKIP</t>
    <phoneticPr fontId="1"/>
  </si>
  <si>
    <t>EXTRA CALLING</t>
    <phoneticPr fontId="1"/>
  </si>
  <si>
    <t>19/0900</t>
    <phoneticPr fontId="1"/>
  </si>
  <si>
    <t>19/0930</t>
    <phoneticPr fontId="1"/>
  </si>
  <si>
    <t>19/1130</t>
    <phoneticPr fontId="1"/>
  </si>
  <si>
    <t>19/1400</t>
    <phoneticPr fontId="1"/>
  </si>
  <si>
    <t>20/1300</t>
    <phoneticPr fontId="1"/>
  </si>
  <si>
    <t>19/2130</t>
    <phoneticPr fontId="1"/>
  </si>
  <si>
    <t>20/0800</t>
    <phoneticPr fontId="1"/>
  </si>
  <si>
    <t>20/1000</t>
    <phoneticPr fontId="1"/>
  </si>
  <si>
    <t>DIRECT</t>
    <phoneticPr fontId="1"/>
  </si>
  <si>
    <t>20/1600</t>
    <phoneticPr fontId="1"/>
  </si>
  <si>
    <t>20/1900</t>
    <phoneticPr fontId="1"/>
  </si>
  <si>
    <t>21/0800</t>
    <phoneticPr fontId="1"/>
  </si>
  <si>
    <t>21/1300</t>
    <phoneticPr fontId="1"/>
  </si>
  <si>
    <t>20/0700</t>
    <phoneticPr fontId="1"/>
  </si>
  <si>
    <t>20/0830</t>
    <phoneticPr fontId="1"/>
  </si>
  <si>
    <t>21/0900</t>
    <phoneticPr fontId="1"/>
  </si>
  <si>
    <t>21/1200</t>
    <phoneticPr fontId="1"/>
  </si>
  <si>
    <t>21/1700</t>
    <phoneticPr fontId="1"/>
  </si>
  <si>
    <t>BERTH CONGESTION</t>
    <phoneticPr fontId="1"/>
  </si>
  <si>
    <t>22</t>
    <phoneticPr fontId="1"/>
  </si>
  <si>
    <t>LUNG MUN</t>
    <phoneticPr fontId="1"/>
  </si>
  <si>
    <t>511</t>
    <phoneticPr fontId="1"/>
  </si>
  <si>
    <t>513</t>
    <phoneticPr fontId="1"/>
  </si>
  <si>
    <t>18/0418</t>
    <phoneticPr fontId="1"/>
  </si>
  <si>
    <t>18/0542</t>
    <phoneticPr fontId="1"/>
  </si>
  <si>
    <t>15/1218</t>
    <phoneticPr fontId="1"/>
  </si>
  <si>
    <t>19/0400</t>
    <phoneticPr fontId="1"/>
  </si>
  <si>
    <t>19/2200</t>
    <phoneticPr fontId="1"/>
  </si>
  <si>
    <t>19/0700</t>
    <phoneticPr fontId="1"/>
  </si>
  <si>
    <t>20/1630</t>
    <phoneticPr fontId="1"/>
  </si>
  <si>
    <t>23/1300</t>
    <phoneticPr fontId="1"/>
  </si>
  <si>
    <t>21/0010</t>
    <phoneticPr fontId="1"/>
  </si>
  <si>
    <t>21/2000</t>
    <phoneticPr fontId="1"/>
  </si>
  <si>
    <t>DIRECT</t>
    <phoneticPr fontId="1"/>
  </si>
  <si>
    <t>23/2300</t>
    <phoneticPr fontId="1"/>
  </si>
  <si>
    <t>22/1730</t>
    <phoneticPr fontId="1"/>
  </si>
  <si>
    <t>BERTH CONGESTION</t>
    <phoneticPr fontId="1"/>
  </si>
  <si>
    <t>22/0100</t>
    <phoneticPr fontId="1"/>
  </si>
  <si>
    <t>22/0758</t>
    <phoneticPr fontId="1"/>
  </si>
  <si>
    <t>22/1624</t>
    <phoneticPr fontId="1"/>
  </si>
  <si>
    <t>23/0800</t>
    <phoneticPr fontId="1"/>
  </si>
  <si>
    <t>23/1200</t>
    <phoneticPr fontId="1"/>
  </si>
  <si>
    <t>20/1100</t>
    <phoneticPr fontId="1"/>
  </si>
  <si>
    <t>22/1554</t>
    <phoneticPr fontId="1"/>
  </si>
  <si>
    <t>24/2000</t>
    <phoneticPr fontId="1"/>
  </si>
  <si>
    <t>25/0800</t>
    <phoneticPr fontId="1"/>
  </si>
  <si>
    <t>25/1130</t>
    <phoneticPr fontId="1"/>
  </si>
  <si>
    <t>23/2300</t>
    <phoneticPr fontId="1"/>
  </si>
  <si>
    <t>25/2300</t>
    <phoneticPr fontId="1"/>
  </si>
  <si>
    <t>25/1430</t>
    <phoneticPr fontId="1"/>
  </si>
  <si>
    <t>26/0100</t>
    <phoneticPr fontId="1"/>
  </si>
  <si>
    <t>25/1900</t>
    <phoneticPr fontId="1"/>
  </si>
  <si>
    <t>24/1348</t>
    <phoneticPr fontId="1"/>
  </si>
  <si>
    <t>26/1400</t>
    <phoneticPr fontId="1"/>
  </si>
  <si>
    <t>27/1200</t>
    <phoneticPr fontId="1"/>
  </si>
  <si>
    <t>DIRECT</t>
    <phoneticPr fontId="1"/>
  </si>
  <si>
    <t>SKIP</t>
    <phoneticPr fontId="1"/>
  </si>
  <si>
    <t>DIRECT</t>
    <phoneticPr fontId="1"/>
  </si>
  <si>
    <t>29/0830</t>
    <phoneticPr fontId="1"/>
  </si>
  <si>
    <t>29/1130</t>
    <phoneticPr fontId="1"/>
  </si>
  <si>
    <t>27/0800</t>
    <phoneticPr fontId="1"/>
  </si>
  <si>
    <t>27/1130</t>
    <phoneticPr fontId="1"/>
  </si>
  <si>
    <t>27/1400</t>
    <phoneticPr fontId="1"/>
  </si>
  <si>
    <t>27/1330</t>
    <phoneticPr fontId="1"/>
  </si>
  <si>
    <t>25/0800</t>
    <phoneticPr fontId="1"/>
  </si>
  <si>
    <t>27/2200</t>
    <phoneticPr fontId="1"/>
  </si>
  <si>
    <t>28/1000</t>
    <phoneticPr fontId="1"/>
  </si>
  <si>
    <t>23</t>
    <phoneticPr fontId="1"/>
  </si>
  <si>
    <t>512</t>
    <phoneticPr fontId="1"/>
  </si>
  <si>
    <t>HAO AN</t>
    <phoneticPr fontId="1"/>
  </si>
  <si>
    <t>407</t>
    <phoneticPr fontId="1"/>
  </si>
  <si>
    <t>TAK</t>
  </si>
  <si>
    <t>IWK</t>
  </si>
  <si>
    <t>489</t>
    <phoneticPr fontId="1"/>
  </si>
  <si>
    <t>26/1748</t>
    <phoneticPr fontId="1"/>
  </si>
  <si>
    <t>25/1830</t>
    <phoneticPr fontId="1"/>
  </si>
  <si>
    <t>26/0042</t>
    <phoneticPr fontId="1"/>
  </si>
  <si>
    <t>26/1430</t>
    <phoneticPr fontId="1"/>
  </si>
  <si>
    <t>27/0805</t>
    <phoneticPr fontId="1"/>
  </si>
  <si>
    <t>26/2255</t>
    <phoneticPr fontId="1"/>
  </si>
  <si>
    <t>26/2215</t>
    <phoneticPr fontId="1"/>
  </si>
  <si>
    <t>26/0500</t>
    <phoneticPr fontId="1"/>
  </si>
  <si>
    <t>26/1840</t>
    <phoneticPr fontId="1"/>
  </si>
  <si>
    <t>27/1040</t>
    <phoneticPr fontId="1"/>
  </si>
  <si>
    <t>29/0030</t>
    <phoneticPr fontId="1"/>
  </si>
  <si>
    <t>30/1430</t>
    <phoneticPr fontId="1"/>
  </si>
  <si>
    <t>30/1900</t>
    <phoneticPr fontId="1"/>
  </si>
  <si>
    <t>28/1900</t>
    <phoneticPr fontId="1"/>
  </si>
  <si>
    <t>28/1718</t>
    <phoneticPr fontId="1"/>
  </si>
  <si>
    <t>28/1915</t>
    <phoneticPr fontId="1"/>
  </si>
  <si>
    <t>29/0230</t>
    <phoneticPr fontId="1"/>
  </si>
  <si>
    <t>28/0530</t>
    <phoneticPr fontId="1"/>
  </si>
  <si>
    <t>28/0710</t>
    <phoneticPr fontId="1"/>
  </si>
  <si>
    <t>28/1250</t>
    <phoneticPr fontId="1"/>
  </si>
  <si>
    <t>27/2012</t>
    <phoneticPr fontId="1"/>
  </si>
  <si>
    <t>28/0554</t>
    <phoneticPr fontId="1"/>
  </si>
  <si>
    <t>31/0100</t>
    <phoneticPr fontId="1"/>
  </si>
  <si>
    <t>01/2100</t>
    <phoneticPr fontId="1"/>
  </si>
  <si>
    <t>31/2157</t>
    <phoneticPr fontId="1"/>
  </si>
  <si>
    <t>31/2327</t>
    <phoneticPr fontId="1"/>
  </si>
  <si>
    <t>01/0357</t>
    <phoneticPr fontId="1"/>
  </si>
  <si>
    <t>31/1842</t>
    <phoneticPr fontId="1"/>
  </si>
  <si>
    <t>01/0536</t>
    <phoneticPr fontId="1"/>
  </si>
  <si>
    <t>31/2306</t>
    <phoneticPr fontId="1"/>
  </si>
  <si>
    <t>01/1200</t>
    <phoneticPr fontId="1"/>
  </si>
  <si>
    <t>01/1700</t>
    <phoneticPr fontId="1"/>
  </si>
  <si>
    <t>BERTH CONGESTION</t>
    <phoneticPr fontId="1"/>
  </si>
  <si>
    <t>01/1930</t>
    <phoneticPr fontId="1"/>
  </si>
  <si>
    <t>02/1200</t>
    <phoneticPr fontId="1"/>
  </si>
  <si>
    <t>02/1700</t>
    <phoneticPr fontId="1"/>
  </si>
  <si>
    <t>03/0100</t>
    <phoneticPr fontId="1"/>
  </si>
  <si>
    <t>31/1254</t>
    <phoneticPr fontId="1"/>
  </si>
  <si>
    <t>31/1354</t>
    <phoneticPr fontId="1"/>
  </si>
  <si>
    <t>31/2112</t>
    <phoneticPr fontId="1"/>
  </si>
  <si>
    <t>30/2215</t>
    <phoneticPr fontId="1"/>
  </si>
  <si>
    <t>31/0800</t>
    <phoneticPr fontId="1"/>
  </si>
  <si>
    <t>31/1740</t>
    <phoneticPr fontId="1"/>
  </si>
  <si>
    <t>31/2330</t>
    <phoneticPr fontId="1"/>
  </si>
  <si>
    <t>01/0730</t>
    <phoneticPr fontId="1"/>
  </si>
  <si>
    <t>01/1030</t>
    <phoneticPr fontId="1"/>
  </si>
  <si>
    <t>01/1330</t>
    <phoneticPr fontId="1"/>
  </si>
  <si>
    <t>01/1400</t>
    <phoneticPr fontId="1"/>
  </si>
  <si>
    <t>01/1900</t>
    <phoneticPr fontId="1"/>
  </si>
  <si>
    <t>01/2130</t>
    <phoneticPr fontId="1"/>
  </si>
  <si>
    <t>02/0800</t>
    <phoneticPr fontId="1"/>
  </si>
  <si>
    <t>02/1900</t>
    <phoneticPr fontId="1"/>
  </si>
  <si>
    <t>02/2130</t>
    <phoneticPr fontId="1"/>
  </si>
  <si>
    <t>02/1930</t>
    <phoneticPr fontId="1"/>
  </si>
  <si>
    <t>BERTH CONGESTION,BUNKER @MIZ</t>
    <phoneticPr fontId="1"/>
  </si>
  <si>
    <t xml:space="preserve">03/0830 </t>
    <phoneticPr fontId="1"/>
  </si>
  <si>
    <t>03/1200</t>
    <phoneticPr fontId="1"/>
  </si>
  <si>
    <t>03/0830</t>
    <phoneticPr fontId="1"/>
  </si>
  <si>
    <t>03/1230</t>
    <phoneticPr fontId="1"/>
  </si>
  <si>
    <t>03/1430</t>
    <phoneticPr fontId="1"/>
  </si>
  <si>
    <t>03/1500</t>
    <phoneticPr fontId="1"/>
  </si>
  <si>
    <t>03/1700</t>
    <phoneticPr fontId="1"/>
  </si>
  <si>
    <t>BUNKER @ MIZ</t>
    <phoneticPr fontId="1"/>
  </si>
  <si>
    <t>03/0730</t>
    <phoneticPr fontId="1"/>
  </si>
  <si>
    <t>02/1205</t>
    <phoneticPr fontId="1"/>
  </si>
  <si>
    <t xml:space="preserve">DIRECT </t>
    <phoneticPr fontId="1"/>
  </si>
  <si>
    <t>24</t>
    <phoneticPr fontId="1"/>
  </si>
  <si>
    <t>408</t>
    <phoneticPr fontId="1"/>
  </si>
  <si>
    <t>514</t>
    <phoneticPr fontId="1"/>
  </si>
  <si>
    <t>01/2044</t>
    <phoneticPr fontId="1"/>
  </si>
  <si>
    <t>01/2118</t>
    <phoneticPr fontId="1"/>
  </si>
  <si>
    <t>02/2200</t>
    <phoneticPr fontId="1"/>
  </si>
  <si>
    <t>03/1900</t>
    <phoneticPr fontId="1"/>
  </si>
  <si>
    <t>04/1500</t>
    <phoneticPr fontId="1"/>
  </si>
  <si>
    <t>PORT CLOSE DUE TO DENCE FOG</t>
    <phoneticPr fontId="1"/>
  </si>
  <si>
    <t>CJ1&amp; CJ2 are combined.</t>
    <phoneticPr fontId="1"/>
  </si>
  <si>
    <t>06/1552</t>
    <phoneticPr fontId="1"/>
  </si>
  <si>
    <t>06/1654</t>
    <phoneticPr fontId="1"/>
  </si>
  <si>
    <t>06/1700</t>
    <phoneticPr fontId="1"/>
  </si>
  <si>
    <t>04/0645</t>
    <phoneticPr fontId="1"/>
  </si>
  <si>
    <t>04/1220</t>
    <phoneticPr fontId="1"/>
  </si>
  <si>
    <t>04/0925</t>
    <phoneticPr fontId="1"/>
  </si>
  <si>
    <t>03/2030</t>
    <phoneticPr fontId="1"/>
  </si>
  <si>
    <t>05/1500</t>
    <phoneticPr fontId="1"/>
  </si>
  <si>
    <t>05/2100</t>
    <phoneticPr fontId="1"/>
  </si>
  <si>
    <t>03/1924</t>
    <phoneticPr fontId="1"/>
  </si>
  <si>
    <t>04/0718</t>
    <phoneticPr fontId="1"/>
  </si>
  <si>
    <t>04/1052</t>
    <phoneticPr fontId="1"/>
  </si>
  <si>
    <t>04/1730</t>
    <phoneticPr fontId="1"/>
  </si>
  <si>
    <t>4/1500</t>
    <phoneticPr fontId="1"/>
  </si>
  <si>
    <t>06/0800</t>
    <phoneticPr fontId="1"/>
  </si>
  <si>
    <t>09/2200</t>
    <phoneticPr fontId="1"/>
  </si>
  <si>
    <t>CRANE MAINTENANCE @ IMR</t>
    <phoneticPr fontId="1"/>
  </si>
  <si>
    <t>06/1000</t>
    <phoneticPr fontId="1"/>
  </si>
  <si>
    <t>08/0500</t>
    <phoneticPr fontId="1"/>
  </si>
  <si>
    <t>05/2317</t>
    <phoneticPr fontId="1"/>
  </si>
  <si>
    <t>06/1609</t>
    <phoneticPr fontId="1"/>
  </si>
  <si>
    <t>07/1845</t>
    <phoneticPr fontId="1"/>
  </si>
  <si>
    <t>10/0800</t>
    <phoneticPr fontId="1"/>
  </si>
  <si>
    <t>10/0930</t>
    <phoneticPr fontId="1"/>
  </si>
  <si>
    <t>10/1030</t>
    <phoneticPr fontId="1"/>
  </si>
  <si>
    <t>10/1700</t>
    <phoneticPr fontId="1"/>
  </si>
  <si>
    <t>DIRECT</t>
    <phoneticPr fontId="1"/>
  </si>
  <si>
    <t>10/1930</t>
    <phoneticPr fontId="1"/>
  </si>
  <si>
    <t>11/0430</t>
    <phoneticPr fontId="1"/>
  </si>
  <si>
    <t>11/0700</t>
    <phoneticPr fontId="1"/>
  </si>
  <si>
    <t>11/1000</t>
    <phoneticPr fontId="1"/>
  </si>
  <si>
    <t>11/1300</t>
    <phoneticPr fontId="1"/>
  </si>
  <si>
    <t>DIRECT</t>
    <phoneticPr fontId="1"/>
  </si>
  <si>
    <t>09/2200</t>
    <phoneticPr fontId="1"/>
  </si>
  <si>
    <t>10/1100</t>
    <phoneticPr fontId="1"/>
  </si>
  <si>
    <t>10/1400</t>
    <phoneticPr fontId="1"/>
  </si>
  <si>
    <t>10/2100</t>
    <phoneticPr fontId="1"/>
  </si>
  <si>
    <t>11/0130</t>
    <phoneticPr fontId="1"/>
  </si>
  <si>
    <t>11/0400</t>
    <phoneticPr fontId="1"/>
  </si>
  <si>
    <t>11/0800</t>
    <phoneticPr fontId="1"/>
  </si>
  <si>
    <t>11/0930</t>
    <phoneticPr fontId="1"/>
  </si>
  <si>
    <t>11/1200</t>
    <phoneticPr fontId="1"/>
  </si>
  <si>
    <t>25</t>
    <phoneticPr fontId="1"/>
  </si>
  <si>
    <t>409</t>
    <phoneticPr fontId="1"/>
  </si>
  <si>
    <t>490</t>
    <phoneticPr fontId="1"/>
  </si>
  <si>
    <t>13/1430</t>
    <phoneticPr fontId="1"/>
  </si>
  <si>
    <t>14/0600</t>
    <phoneticPr fontId="1"/>
  </si>
  <si>
    <t>12/2118</t>
    <phoneticPr fontId="1"/>
  </si>
  <si>
    <t>13/0324</t>
    <phoneticPr fontId="1"/>
  </si>
  <si>
    <t>12/1700</t>
    <phoneticPr fontId="1"/>
  </si>
  <si>
    <t>12/1818</t>
    <phoneticPr fontId="1"/>
  </si>
  <si>
    <t>12/1830</t>
    <phoneticPr fontId="1"/>
  </si>
  <si>
    <t>12/2240</t>
    <phoneticPr fontId="1"/>
  </si>
  <si>
    <t>12/0010</t>
    <phoneticPr fontId="1"/>
  </si>
  <si>
    <t>12/0650</t>
    <phoneticPr fontId="1"/>
  </si>
  <si>
    <t>11/1645</t>
    <phoneticPr fontId="1"/>
  </si>
  <si>
    <t>15/1300</t>
    <phoneticPr fontId="1"/>
  </si>
  <si>
    <t>11/1900</t>
    <phoneticPr fontId="1"/>
  </si>
  <si>
    <t>11/2058</t>
    <phoneticPr fontId="1"/>
  </si>
  <si>
    <t>12/0730</t>
    <phoneticPr fontId="1"/>
  </si>
  <si>
    <t>12/1200</t>
    <phoneticPr fontId="1"/>
  </si>
  <si>
    <t>07/2300</t>
    <phoneticPr fontId="1"/>
  </si>
  <si>
    <t>13/1900</t>
    <phoneticPr fontId="1"/>
  </si>
  <si>
    <t>10/2206</t>
    <phoneticPr fontId="1"/>
  </si>
  <si>
    <t>11/0312</t>
    <phoneticPr fontId="1"/>
  </si>
  <si>
    <t>10/1312</t>
    <phoneticPr fontId="1"/>
  </si>
  <si>
    <t>09/1524</t>
    <phoneticPr fontId="1"/>
  </si>
  <si>
    <t>08/1406</t>
    <phoneticPr fontId="1"/>
  </si>
  <si>
    <t>08/1754</t>
    <phoneticPr fontId="1"/>
  </si>
  <si>
    <t>07/1430</t>
    <phoneticPr fontId="1"/>
  </si>
  <si>
    <t>07/2042</t>
    <phoneticPr fontId="1"/>
  </si>
  <si>
    <t>15/1200</t>
    <phoneticPr fontId="1"/>
  </si>
  <si>
    <t>14/0800</t>
    <phoneticPr fontId="1"/>
  </si>
  <si>
    <t>14/2300</t>
    <phoneticPr fontId="1"/>
  </si>
  <si>
    <t>14/1700</t>
    <phoneticPr fontId="1"/>
  </si>
  <si>
    <t>14/1300</t>
    <phoneticPr fontId="1"/>
  </si>
  <si>
    <t>14/1130</t>
    <phoneticPr fontId="1"/>
  </si>
  <si>
    <t>14/1500</t>
    <phoneticPr fontId="1"/>
  </si>
  <si>
    <t>DIRECT</t>
    <phoneticPr fontId="1"/>
  </si>
  <si>
    <t>14/1630</t>
    <phoneticPr fontId="1"/>
  </si>
  <si>
    <t>13/2100</t>
    <phoneticPr fontId="1"/>
  </si>
  <si>
    <t>14/2000</t>
    <phoneticPr fontId="1"/>
  </si>
  <si>
    <t>15/1400</t>
    <phoneticPr fontId="1"/>
  </si>
  <si>
    <t>15/2300</t>
    <phoneticPr fontId="1"/>
  </si>
  <si>
    <t>15/0630</t>
    <phoneticPr fontId="1"/>
  </si>
  <si>
    <t>16/0900</t>
    <phoneticPr fontId="1"/>
  </si>
  <si>
    <t>16/1100</t>
    <phoneticPr fontId="1"/>
  </si>
  <si>
    <t>15/1700</t>
    <phoneticPr fontId="1"/>
  </si>
  <si>
    <t>16/0100</t>
    <phoneticPr fontId="1"/>
  </si>
  <si>
    <t>15/0730</t>
    <phoneticPr fontId="1"/>
  </si>
  <si>
    <t>15/1030</t>
    <phoneticPr fontId="1"/>
  </si>
  <si>
    <t>16/0430</t>
    <phoneticPr fontId="1"/>
  </si>
  <si>
    <t>16/0800</t>
    <phoneticPr fontId="1"/>
  </si>
  <si>
    <t>SKIP</t>
    <phoneticPr fontId="1"/>
  </si>
  <si>
    <t>16/1500</t>
    <phoneticPr fontId="1"/>
  </si>
  <si>
    <t>17/0700</t>
    <phoneticPr fontId="1"/>
  </si>
  <si>
    <t>DIRECT</t>
    <phoneticPr fontId="1"/>
  </si>
  <si>
    <t>17/1200</t>
    <phoneticPr fontId="1"/>
  </si>
  <si>
    <t>15/1200</t>
    <phoneticPr fontId="1"/>
  </si>
  <si>
    <t>17/0430</t>
    <phoneticPr fontId="1"/>
  </si>
  <si>
    <t>DIRECT</t>
    <phoneticPr fontId="1"/>
  </si>
  <si>
    <t>17/0930</t>
    <phoneticPr fontId="1"/>
  </si>
  <si>
    <t>DIRECT</t>
    <phoneticPr fontId="1"/>
  </si>
  <si>
    <t>17/2200</t>
    <phoneticPr fontId="1"/>
  </si>
  <si>
    <t>18/0030</t>
    <phoneticPr fontId="1"/>
  </si>
  <si>
    <t>18/0700</t>
    <phoneticPr fontId="1"/>
  </si>
  <si>
    <t>18/0800</t>
    <phoneticPr fontId="1"/>
  </si>
  <si>
    <t>18/1100</t>
    <phoneticPr fontId="1"/>
  </si>
  <si>
    <t>DIRECT</t>
    <phoneticPr fontId="1"/>
  </si>
  <si>
    <t>410</t>
    <phoneticPr fontId="1"/>
  </si>
  <si>
    <t>26</t>
    <phoneticPr fontId="1"/>
  </si>
  <si>
    <t>515</t>
    <phoneticPr fontId="1"/>
  </si>
  <si>
    <t>20/2100</t>
    <phoneticPr fontId="1"/>
  </si>
  <si>
    <t>20/0030</t>
    <phoneticPr fontId="1"/>
  </si>
  <si>
    <t>20/0645</t>
    <phoneticPr fontId="1"/>
  </si>
  <si>
    <t>18/2336</t>
    <phoneticPr fontId="1"/>
  </si>
  <si>
    <t>19/0750</t>
    <phoneticPr fontId="1"/>
  </si>
  <si>
    <t>19/1450</t>
    <phoneticPr fontId="1"/>
  </si>
  <si>
    <t>18/0150</t>
    <phoneticPr fontId="1"/>
  </si>
  <si>
    <t>18/0019</t>
    <phoneticPr fontId="1"/>
  </si>
  <si>
    <t>18/0106</t>
    <phoneticPr fontId="1"/>
  </si>
  <si>
    <t>18/0630</t>
    <phoneticPr fontId="1"/>
  </si>
  <si>
    <t>16/1020</t>
    <phoneticPr fontId="1"/>
  </si>
  <si>
    <t>16/2318</t>
    <phoneticPr fontId="1"/>
  </si>
  <si>
    <t>15/0854</t>
    <phoneticPr fontId="1"/>
  </si>
  <si>
    <t>21/1030</t>
    <phoneticPr fontId="1"/>
  </si>
  <si>
    <t>18/1830</t>
    <phoneticPr fontId="1"/>
  </si>
  <si>
    <t>DIRECT</t>
    <phoneticPr fontId="1"/>
  </si>
  <si>
    <t>21/0700</t>
  </si>
  <si>
    <t>21/1000</t>
  </si>
  <si>
    <t>21/1300</t>
  </si>
  <si>
    <t>22/0500</t>
  </si>
  <si>
    <t>21/0300</t>
  </si>
  <si>
    <t>21/0800</t>
  </si>
  <si>
    <t>18/0100</t>
  </si>
  <si>
    <t>19/1618</t>
    <phoneticPr fontId="1"/>
  </si>
  <si>
    <t>22/1700</t>
    <phoneticPr fontId="1"/>
  </si>
  <si>
    <t>22/1930</t>
    <phoneticPr fontId="1"/>
  </si>
  <si>
    <t>23/2000</t>
    <phoneticPr fontId="1"/>
  </si>
  <si>
    <t>21/1615</t>
    <phoneticPr fontId="1"/>
  </si>
  <si>
    <t>22/0730</t>
    <phoneticPr fontId="1"/>
  </si>
  <si>
    <t>22/2000</t>
    <phoneticPr fontId="1"/>
  </si>
  <si>
    <t>22/0454</t>
    <phoneticPr fontId="1"/>
  </si>
  <si>
    <t>21/1712</t>
    <phoneticPr fontId="1"/>
  </si>
  <si>
    <t>22/2342</t>
    <phoneticPr fontId="1"/>
  </si>
  <si>
    <t>22/0715</t>
    <phoneticPr fontId="1"/>
  </si>
  <si>
    <t>21/1715</t>
    <phoneticPr fontId="1"/>
  </si>
  <si>
    <t>21/1936</t>
    <phoneticPr fontId="1"/>
  </si>
  <si>
    <t>21/1942</t>
    <phoneticPr fontId="1"/>
  </si>
  <si>
    <t>21/2110</t>
    <phoneticPr fontId="1"/>
  </si>
  <si>
    <t>21/1825</t>
    <phoneticPr fontId="1"/>
  </si>
  <si>
    <t>21/2050</t>
    <phoneticPr fontId="1"/>
  </si>
  <si>
    <t>24/0730</t>
    <phoneticPr fontId="1"/>
  </si>
  <si>
    <t>24/0830</t>
    <phoneticPr fontId="1"/>
  </si>
  <si>
    <t>24/1100</t>
    <phoneticPr fontId="1"/>
  </si>
  <si>
    <t>24/0700</t>
    <phoneticPr fontId="1"/>
  </si>
  <si>
    <t>26/2100</t>
    <phoneticPr fontId="1"/>
  </si>
  <si>
    <t>24/0730</t>
    <phoneticPr fontId="1"/>
  </si>
  <si>
    <t>24/1000</t>
    <phoneticPr fontId="1"/>
  </si>
  <si>
    <t>24/1200</t>
    <phoneticPr fontId="1"/>
  </si>
  <si>
    <t>DIRECT</t>
    <phoneticPr fontId="1"/>
  </si>
  <si>
    <t>24/1500</t>
    <phoneticPr fontId="1"/>
  </si>
  <si>
    <t>24/1830</t>
    <phoneticPr fontId="1"/>
  </si>
  <si>
    <t>25/0800</t>
    <phoneticPr fontId="1"/>
  </si>
  <si>
    <t>27/0500</t>
    <phoneticPr fontId="1"/>
  </si>
  <si>
    <t>27/1400</t>
    <phoneticPr fontId="1"/>
  </si>
  <si>
    <t>24/1600</t>
    <phoneticPr fontId="1"/>
  </si>
  <si>
    <t>26/0513</t>
    <phoneticPr fontId="1"/>
  </si>
  <si>
    <t>21/1424</t>
    <phoneticPr fontId="1"/>
  </si>
  <si>
    <t>21/2024</t>
    <phoneticPr fontId="1"/>
  </si>
  <si>
    <t>22/1418</t>
    <phoneticPr fontId="1"/>
  </si>
  <si>
    <t>ANCORAGE @ QIN DUE TO DENCE FOG</t>
    <phoneticPr fontId="1"/>
  </si>
  <si>
    <t>24/2000</t>
    <phoneticPr fontId="1"/>
  </si>
  <si>
    <t>25/1242</t>
    <phoneticPr fontId="1"/>
  </si>
  <si>
    <t>26/1812</t>
    <phoneticPr fontId="1"/>
  </si>
  <si>
    <t>411</t>
    <phoneticPr fontId="1"/>
  </si>
  <si>
    <t>515</t>
    <phoneticPr fontId="1"/>
  </si>
  <si>
    <t>491</t>
    <phoneticPr fontId="1"/>
  </si>
  <si>
    <t>BERTH CONGESTION @ SHA</t>
    <phoneticPr fontId="1"/>
  </si>
  <si>
    <t>SKIP</t>
    <phoneticPr fontId="1"/>
  </si>
  <si>
    <t>25/0930</t>
    <phoneticPr fontId="1"/>
  </si>
  <si>
    <t>25/1520</t>
    <phoneticPr fontId="1"/>
  </si>
  <si>
    <t>26/0605</t>
    <phoneticPr fontId="1"/>
  </si>
  <si>
    <t>26/1900</t>
    <phoneticPr fontId="1"/>
  </si>
  <si>
    <t>28/2000</t>
    <phoneticPr fontId="1"/>
  </si>
  <si>
    <t>29/0300</t>
    <phoneticPr fontId="1"/>
  </si>
  <si>
    <t>26/1118</t>
    <phoneticPr fontId="1"/>
  </si>
  <si>
    <t>26/2030</t>
    <phoneticPr fontId="1"/>
  </si>
  <si>
    <t>29/0612</t>
    <phoneticPr fontId="1"/>
  </si>
  <si>
    <t>29/0600</t>
    <phoneticPr fontId="1"/>
  </si>
  <si>
    <t>29/1800</t>
    <phoneticPr fontId="1"/>
  </si>
  <si>
    <t>30/0100</t>
    <phoneticPr fontId="1"/>
  </si>
  <si>
    <t>1/1200</t>
    <phoneticPr fontId="1"/>
  </si>
  <si>
    <t>30/1500</t>
    <phoneticPr fontId="1"/>
  </si>
  <si>
    <t>30/1530</t>
    <phoneticPr fontId="1"/>
  </si>
  <si>
    <t>30/1930</t>
    <phoneticPr fontId="1"/>
  </si>
  <si>
    <t>30/2200</t>
    <phoneticPr fontId="1"/>
  </si>
  <si>
    <t>1/0700</t>
    <phoneticPr fontId="1"/>
  </si>
  <si>
    <t>BUNKER @ TAK</t>
    <phoneticPr fontId="1"/>
  </si>
  <si>
    <t>29/1754</t>
    <phoneticPr fontId="1"/>
  </si>
  <si>
    <t>30/0636</t>
    <phoneticPr fontId="1"/>
  </si>
  <si>
    <t>30/1200</t>
    <phoneticPr fontId="1"/>
  </si>
  <si>
    <t>4/1900</t>
    <phoneticPr fontId="1"/>
  </si>
  <si>
    <t>2/0100</t>
    <phoneticPr fontId="1"/>
  </si>
  <si>
    <t>SKIP</t>
    <phoneticPr fontId="1"/>
  </si>
  <si>
    <t>DIRECT</t>
    <phoneticPr fontId="1"/>
  </si>
  <si>
    <t>4/0700</t>
    <phoneticPr fontId="1"/>
  </si>
  <si>
    <t>28</t>
    <phoneticPr fontId="1"/>
  </si>
  <si>
    <t>412</t>
    <phoneticPr fontId="1"/>
  </si>
  <si>
    <t>516</t>
    <phoneticPr fontId="1"/>
  </si>
  <si>
    <t>28/0945</t>
    <phoneticPr fontId="1"/>
  </si>
  <si>
    <t>28/1110</t>
    <phoneticPr fontId="1"/>
  </si>
  <si>
    <t>28/1624</t>
    <phoneticPr fontId="1"/>
  </si>
  <si>
    <t>01/0148</t>
    <phoneticPr fontId="1"/>
  </si>
  <si>
    <t>01/0818</t>
    <phoneticPr fontId="1"/>
  </si>
  <si>
    <t>01/0254</t>
    <phoneticPr fontId="1"/>
  </si>
  <si>
    <t>29/0900</t>
    <phoneticPr fontId="1"/>
  </si>
  <si>
    <t>02/0200</t>
    <phoneticPr fontId="1"/>
  </si>
  <si>
    <t>USD@JPY136.75-</t>
    <phoneticPr fontId="1"/>
  </si>
  <si>
    <t>RMB@JPY20.34-</t>
    <phoneticPr fontId="1"/>
  </si>
  <si>
    <t>04/0600</t>
    <phoneticPr fontId="1"/>
  </si>
  <si>
    <t>04/1200</t>
    <phoneticPr fontId="1"/>
  </si>
  <si>
    <t>DELAY DUE TO DENCE FOG</t>
    <phoneticPr fontId="1"/>
  </si>
  <si>
    <t>02/1330</t>
    <phoneticPr fontId="1"/>
  </si>
  <si>
    <t>03/0636</t>
    <phoneticPr fontId="1"/>
  </si>
  <si>
    <t>03/1145</t>
    <phoneticPr fontId="1"/>
  </si>
  <si>
    <t>03/1345</t>
    <phoneticPr fontId="1"/>
  </si>
  <si>
    <t>2/1648</t>
    <phoneticPr fontId="1"/>
  </si>
  <si>
    <t>2/2220</t>
    <phoneticPr fontId="1"/>
  </si>
  <si>
    <t>3/0600</t>
    <phoneticPr fontId="1"/>
  </si>
  <si>
    <t>BERTH CONGESTION @ NKS</t>
    <phoneticPr fontId="1"/>
  </si>
  <si>
    <t>2/0948</t>
    <phoneticPr fontId="1"/>
  </si>
  <si>
    <t>2/1035</t>
    <phoneticPr fontId="1"/>
  </si>
  <si>
    <t>1/1818</t>
    <phoneticPr fontId="1"/>
  </si>
  <si>
    <t>1/1818</t>
    <phoneticPr fontId="1"/>
  </si>
  <si>
    <t>3/2000</t>
    <phoneticPr fontId="1"/>
  </si>
  <si>
    <t>04/0736</t>
    <phoneticPr fontId="1"/>
  </si>
  <si>
    <t>03/2323</t>
    <phoneticPr fontId="1"/>
  </si>
  <si>
    <t>04/0018</t>
    <phoneticPr fontId="1"/>
  </si>
  <si>
    <t>1/1136</t>
    <phoneticPr fontId="1"/>
  </si>
  <si>
    <t>4/1248</t>
    <phoneticPr fontId="1"/>
  </si>
  <si>
    <t>05/0212</t>
    <phoneticPr fontId="1"/>
  </si>
  <si>
    <t>04/1542</t>
    <phoneticPr fontId="1"/>
  </si>
  <si>
    <t>04/1942</t>
    <phoneticPr fontId="1"/>
  </si>
  <si>
    <t>DIRECT</t>
    <phoneticPr fontId="1"/>
  </si>
  <si>
    <t>07/1830</t>
    <phoneticPr fontId="1"/>
  </si>
  <si>
    <t>SKIP</t>
    <phoneticPr fontId="1"/>
  </si>
  <si>
    <t>08/0430</t>
    <phoneticPr fontId="1"/>
  </si>
  <si>
    <t>06/1642</t>
    <phoneticPr fontId="1"/>
  </si>
  <si>
    <t>06/2006</t>
    <phoneticPr fontId="1"/>
  </si>
  <si>
    <t>08/0830</t>
    <phoneticPr fontId="1"/>
  </si>
  <si>
    <t>08/1200</t>
    <phoneticPr fontId="1"/>
  </si>
  <si>
    <t>09/0400</t>
    <phoneticPr fontId="1"/>
  </si>
  <si>
    <t>08/0030</t>
    <phoneticPr fontId="1"/>
  </si>
  <si>
    <t>08/0800</t>
    <phoneticPr fontId="1"/>
  </si>
  <si>
    <t>08/1030</t>
    <phoneticPr fontId="1"/>
  </si>
  <si>
    <t>09/0700</t>
    <phoneticPr fontId="1"/>
  </si>
  <si>
    <t>DIRECT</t>
    <phoneticPr fontId="1"/>
  </si>
  <si>
    <t>08/1330</t>
    <phoneticPr fontId="1"/>
  </si>
  <si>
    <t>08/1400</t>
    <phoneticPr fontId="1"/>
  </si>
  <si>
    <t>08/1730</t>
    <phoneticPr fontId="1"/>
  </si>
  <si>
    <t>08/2000</t>
    <phoneticPr fontId="1"/>
  </si>
  <si>
    <t>07/1605</t>
    <phoneticPr fontId="1"/>
  </si>
  <si>
    <t>07/0130</t>
    <phoneticPr fontId="1"/>
  </si>
  <si>
    <t>07/0654</t>
    <phoneticPr fontId="1"/>
  </si>
  <si>
    <t>06/2152</t>
    <phoneticPr fontId="1"/>
  </si>
  <si>
    <t>07/0736</t>
    <phoneticPr fontId="1"/>
  </si>
  <si>
    <t>07/1220</t>
    <phoneticPr fontId="1"/>
  </si>
  <si>
    <t>07/1450</t>
    <phoneticPr fontId="1"/>
  </si>
  <si>
    <t>29</t>
    <phoneticPr fontId="1"/>
  </si>
  <si>
    <t>413</t>
    <phoneticPr fontId="1"/>
  </si>
  <si>
    <t>517</t>
    <phoneticPr fontId="1"/>
  </si>
  <si>
    <t>492</t>
    <phoneticPr fontId="1"/>
  </si>
  <si>
    <t>07/1948</t>
    <phoneticPr fontId="1"/>
  </si>
  <si>
    <t>08/0336</t>
    <phoneticPr fontId="1"/>
  </si>
  <si>
    <t>USD@JPY137.04-</t>
    <phoneticPr fontId="1"/>
  </si>
  <si>
    <t>RMB@JPY20.37-</t>
    <phoneticPr fontId="1"/>
  </si>
  <si>
    <t>09/1500</t>
    <phoneticPr fontId="1"/>
  </si>
  <si>
    <t>09/1800</t>
    <phoneticPr fontId="1"/>
  </si>
  <si>
    <t>10/0030</t>
    <phoneticPr fontId="1"/>
  </si>
  <si>
    <t>08/2030</t>
    <phoneticPr fontId="1"/>
  </si>
  <si>
    <t>09/1618</t>
    <phoneticPr fontId="1"/>
  </si>
  <si>
    <t>10/1554</t>
    <phoneticPr fontId="1"/>
  </si>
  <si>
    <t>10/0642</t>
    <phoneticPr fontId="1"/>
  </si>
  <si>
    <t>10/1250</t>
    <phoneticPr fontId="1"/>
  </si>
  <si>
    <t>12/0030</t>
    <phoneticPr fontId="1"/>
  </si>
  <si>
    <t>09/1035</t>
    <phoneticPr fontId="1"/>
  </si>
  <si>
    <t>09/1754</t>
    <phoneticPr fontId="1"/>
  </si>
  <si>
    <t>10/0215</t>
    <phoneticPr fontId="1"/>
  </si>
  <si>
    <t>11/1515</t>
    <phoneticPr fontId="1"/>
  </si>
  <si>
    <t>12/1900</t>
    <phoneticPr fontId="1"/>
  </si>
  <si>
    <t>11/1800</t>
    <phoneticPr fontId="1"/>
  </si>
  <si>
    <t>11/2050</t>
    <phoneticPr fontId="1"/>
  </si>
  <si>
    <t>11/1310</t>
    <phoneticPr fontId="1"/>
  </si>
  <si>
    <t>11/1550</t>
    <phoneticPr fontId="1"/>
  </si>
  <si>
    <t>06/0600</t>
    <phoneticPr fontId="1"/>
  </si>
  <si>
    <t>06/1118</t>
    <phoneticPr fontId="1"/>
  </si>
  <si>
    <t>06/2318</t>
    <phoneticPr fontId="1"/>
  </si>
  <si>
    <t>08/1700</t>
    <phoneticPr fontId="1"/>
  </si>
  <si>
    <t>11/2000</t>
    <phoneticPr fontId="1"/>
  </si>
  <si>
    <t>12/0800</t>
    <phoneticPr fontId="1"/>
  </si>
  <si>
    <t>14/0700</t>
    <phoneticPr fontId="1"/>
  </si>
  <si>
    <t>14/2000</t>
    <phoneticPr fontId="1"/>
  </si>
  <si>
    <t>12/2036</t>
    <phoneticPr fontId="1"/>
  </si>
  <si>
    <t>SKIP</t>
    <phoneticPr fontId="1"/>
  </si>
  <si>
    <t>DIRECT</t>
    <phoneticPr fontId="1"/>
  </si>
  <si>
    <t>EXTRA</t>
    <phoneticPr fontId="1"/>
  </si>
  <si>
    <t>15/0230</t>
    <phoneticPr fontId="1"/>
  </si>
  <si>
    <t>15/0600</t>
    <phoneticPr fontId="1"/>
  </si>
  <si>
    <t>15/0930</t>
    <phoneticPr fontId="1"/>
  </si>
  <si>
    <t>IMR</t>
    <phoneticPr fontId="1"/>
  </si>
  <si>
    <t>MIZ</t>
    <phoneticPr fontId="1"/>
  </si>
  <si>
    <t>15/2100</t>
    <phoneticPr fontId="1"/>
  </si>
  <si>
    <t>FKY</t>
    <phoneticPr fontId="1"/>
  </si>
  <si>
    <t>15/2300</t>
    <phoneticPr fontId="1"/>
  </si>
  <si>
    <t>TAK</t>
    <phoneticPr fontId="1"/>
  </si>
  <si>
    <t>16/1500</t>
    <phoneticPr fontId="1"/>
  </si>
  <si>
    <t>16/1900</t>
    <phoneticPr fontId="1"/>
  </si>
  <si>
    <t>30</t>
    <phoneticPr fontId="1"/>
  </si>
  <si>
    <t>414</t>
    <phoneticPr fontId="1"/>
  </si>
  <si>
    <t>518</t>
    <phoneticPr fontId="1"/>
  </si>
  <si>
    <t>517</t>
    <phoneticPr fontId="1"/>
  </si>
  <si>
    <t>USD@JPY140.08-</t>
  </si>
  <si>
    <t>RMB@JPY20.65-</t>
  </si>
  <si>
    <t>15/1430</t>
    <phoneticPr fontId="1"/>
  </si>
  <si>
    <t>due to temporary military</t>
  </si>
  <si>
    <t>Ship need to deviate  prohibit area</t>
    <phoneticPr fontId="1"/>
  </si>
  <si>
    <t>13/2140</t>
    <phoneticPr fontId="1"/>
  </si>
  <si>
    <t>14/1602</t>
    <phoneticPr fontId="1"/>
  </si>
  <si>
    <t>12/0706</t>
    <phoneticPr fontId="1"/>
  </si>
  <si>
    <t>13/0415</t>
    <phoneticPr fontId="1"/>
  </si>
  <si>
    <t>14/1330</t>
    <phoneticPr fontId="1"/>
  </si>
  <si>
    <t>14/1412</t>
    <phoneticPr fontId="1"/>
  </si>
  <si>
    <t>16/0600</t>
    <phoneticPr fontId="1"/>
  </si>
  <si>
    <t>16/1130</t>
    <phoneticPr fontId="1"/>
  </si>
  <si>
    <t>18/0400</t>
    <phoneticPr fontId="1"/>
  </si>
  <si>
    <t>18/1740</t>
    <phoneticPr fontId="1"/>
  </si>
  <si>
    <t>19/1000</t>
    <phoneticPr fontId="1"/>
  </si>
  <si>
    <t>18/1400</t>
    <phoneticPr fontId="1"/>
  </si>
  <si>
    <t>18/1436</t>
    <phoneticPr fontId="1"/>
  </si>
  <si>
    <t>18/1036</t>
    <phoneticPr fontId="1"/>
  </si>
  <si>
    <t>18/1240</t>
    <phoneticPr fontId="1"/>
  </si>
  <si>
    <t>18/0704</t>
    <phoneticPr fontId="1"/>
  </si>
  <si>
    <t>18/1118</t>
    <phoneticPr fontId="1"/>
  </si>
  <si>
    <t>18/2400</t>
    <phoneticPr fontId="1"/>
  </si>
  <si>
    <t>18/0815</t>
    <phoneticPr fontId="1"/>
  </si>
  <si>
    <t>18/0545</t>
    <phoneticPr fontId="1"/>
  </si>
  <si>
    <t>18/0624</t>
    <phoneticPr fontId="1"/>
  </si>
  <si>
    <t>17/1045</t>
    <phoneticPr fontId="1"/>
  </si>
  <si>
    <t>17/1115</t>
    <phoneticPr fontId="1"/>
  </si>
  <si>
    <t>17/1848</t>
    <phoneticPr fontId="1"/>
  </si>
  <si>
    <t>17/0600</t>
    <phoneticPr fontId="1"/>
  </si>
  <si>
    <t>17/0806</t>
    <phoneticPr fontId="1"/>
  </si>
  <si>
    <t>17/1112</t>
    <phoneticPr fontId="1"/>
  </si>
  <si>
    <t>16/0200</t>
    <phoneticPr fontId="1"/>
  </si>
  <si>
    <t>16/1520</t>
    <phoneticPr fontId="1"/>
  </si>
  <si>
    <t>16/2110</t>
    <phoneticPr fontId="1"/>
  </si>
  <si>
    <t>Strong Wind</t>
    <phoneticPr fontId="1"/>
  </si>
  <si>
    <t>16/1540</t>
    <phoneticPr fontId="1"/>
  </si>
  <si>
    <t>16/2240</t>
    <phoneticPr fontId="1"/>
  </si>
  <si>
    <t>16/0424</t>
    <phoneticPr fontId="1"/>
  </si>
  <si>
    <t>16/0800</t>
    <phoneticPr fontId="1"/>
  </si>
  <si>
    <t>15/1340</t>
    <phoneticPr fontId="1"/>
  </si>
  <si>
    <t>15/1500</t>
    <phoneticPr fontId="1"/>
  </si>
  <si>
    <t>19/1630</t>
    <phoneticPr fontId="1"/>
  </si>
  <si>
    <t>20/0230</t>
    <phoneticPr fontId="1"/>
  </si>
  <si>
    <t>20/1400</t>
    <phoneticPr fontId="1"/>
  </si>
  <si>
    <t>DIRECT</t>
    <phoneticPr fontId="1"/>
  </si>
  <si>
    <t>20/2000</t>
    <phoneticPr fontId="1"/>
  </si>
  <si>
    <t>20/0730</t>
    <phoneticPr fontId="1"/>
  </si>
  <si>
    <t>20/1100</t>
    <phoneticPr fontId="1"/>
  </si>
  <si>
    <t>21/0800</t>
    <phoneticPr fontId="1"/>
  </si>
  <si>
    <t>21/1200</t>
    <phoneticPr fontId="1"/>
  </si>
  <si>
    <t>20/1800</t>
    <phoneticPr fontId="1"/>
  </si>
  <si>
    <t>21/0430</t>
    <phoneticPr fontId="1"/>
  </si>
  <si>
    <t>BERTH CONGESTION</t>
    <phoneticPr fontId="1"/>
  </si>
  <si>
    <t>22/0830</t>
    <phoneticPr fontId="1"/>
  </si>
  <si>
    <t>22/1130</t>
    <phoneticPr fontId="1"/>
  </si>
  <si>
    <t>20/2200</t>
    <phoneticPr fontId="1"/>
  </si>
  <si>
    <t>21/2000</t>
    <phoneticPr fontId="1"/>
  </si>
  <si>
    <t>22/1830</t>
    <phoneticPr fontId="1"/>
  </si>
  <si>
    <t>22/2100</t>
    <phoneticPr fontId="1"/>
  </si>
  <si>
    <t>22/0530</t>
    <phoneticPr fontId="1"/>
  </si>
  <si>
    <t>22/0700</t>
    <phoneticPr fontId="1"/>
  </si>
  <si>
    <t>23/0900</t>
    <phoneticPr fontId="1"/>
  </si>
  <si>
    <t>31</t>
    <phoneticPr fontId="1"/>
  </si>
  <si>
    <t>519</t>
    <phoneticPr fontId="1"/>
  </si>
  <si>
    <t>493</t>
    <phoneticPr fontId="1"/>
  </si>
  <si>
    <t>USD@JPY138.40-</t>
  </si>
  <si>
    <t>RMB@JPY20.47-</t>
  </si>
  <si>
    <t>21/1806</t>
    <phoneticPr fontId="1"/>
  </si>
  <si>
    <t>21/2130</t>
    <phoneticPr fontId="1"/>
  </si>
  <si>
    <t>20/1736</t>
    <phoneticPr fontId="1"/>
  </si>
  <si>
    <t>20/2154</t>
    <phoneticPr fontId="1"/>
  </si>
  <si>
    <t>21/0400</t>
    <phoneticPr fontId="1"/>
  </si>
  <si>
    <t>SKIP</t>
    <phoneticPr fontId="1"/>
  </si>
  <si>
    <t>TAK</t>
    <phoneticPr fontId="1"/>
  </si>
  <si>
    <t>SKIP</t>
    <phoneticPr fontId="1"/>
  </si>
  <si>
    <t>25/1200</t>
    <phoneticPr fontId="1"/>
  </si>
  <si>
    <t>25/0630</t>
    <phoneticPr fontId="1"/>
  </si>
  <si>
    <t>25/0830</t>
    <phoneticPr fontId="1"/>
  </si>
  <si>
    <t>24/1500</t>
    <phoneticPr fontId="1"/>
  </si>
  <si>
    <t>DIRECT</t>
    <phoneticPr fontId="1"/>
  </si>
  <si>
    <t>22/1030</t>
    <phoneticPr fontId="1"/>
  </si>
  <si>
    <t>23/1100</t>
    <phoneticPr fontId="1"/>
  </si>
  <si>
    <t>23/1700</t>
    <phoneticPr fontId="1"/>
  </si>
  <si>
    <t>25/1000</t>
    <phoneticPr fontId="1"/>
  </si>
  <si>
    <t>25/1330</t>
    <phoneticPr fontId="1"/>
  </si>
  <si>
    <t>23/1800</t>
    <phoneticPr fontId="1"/>
  </si>
  <si>
    <t>24/1530</t>
    <phoneticPr fontId="1"/>
  </si>
  <si>
    <t>24/1900</t>
    <phoneticPr fontId="1"/>
  </si>
  <si>
    <t>25/0400</t>
    <phoneticPr fontId="1"/>
  </si>
  <si>
    <t>DIRECT</t>
    <phoneticPr fontId="1"/>
  </si>
  <si>
    <t>22/1120</t>
    <phoneticPr fontId="1"/>
  </si>
  <si>
    <t>22/1320</t>
    <phoneticPr fontId="1"/>
  </si>
  <si>
    <t>DIRECT</t>
    <phoneticPr fontId="1"/>
  </si>
  <si>
    <t>22/1800</t>
    <phoneticPr fontId="1"/>
  </si>
  <si>
    <t>23/2200</t>
    <phoneticPr fontId="1"/>
  </si>
  <si>
    <t>24/0800</t>
    <phoneticPr fontId="1"/>
  </si>
  <si>
    <t>23/2330</t>
    <phoneticPr fontId="1"/>
  </si>
  <si>
    <t>26/1500</t>
    <phoneticPr fontId="1"/>
  </si>
  <si>
    <t>22/2030</t>
    <phoneticPr fontId="1"/>
  </si>
  <si>
    <t>25/1600</t>
    <phoneticPr fontId="1"/>
  </si>
  <si>
    <t>25/1500</t>
    <phoneticPr fontId="1"/>
  </si>
  <si>
    <t>25/1548</t>
    <phoneticPr fontId="1"/>
  </si>
  <si>
    <t>25/1746</t>
    <phoneticPr fontId="1"/>
  </si>
  <si>
    <t>BERTH CONGESTION</t>
    <phoneticPr fontId="1"/>
  </si>
  <si>
    <t>26/0230</t>
    <phoneticPr fontId="1"/>
  </si>
  <si>
    <t>27/0600</t>
    <phoneticPr fontId="1"/>
  </si>
  <si>
    <t>27/0800</t>
    <phoneticPr fontId="1"/>
  </si>
  <si>
    <t>27/1100</t>
    <phoneticPr fontId="1"/>
  </si>
  <si>
    <t>27/1330</t>
    <phoneticPr fontId="1"/>
  </si>
  <si>
    <t>27/1900</t>
    <phoneticPr fontId="1"/>
  </si>
  <si>
    <t>28/0400</t>
    <phoneticPr fontId="1"/>
  </si>
  <si>
    <t>26/2200</t>
    <phoneticPr fontId="1"/>
  </si>
  <si>
    <t>25/1200</t>
    <phoneticPr fontId="1"/>
  </si>
  <si>
    <t>EXTRA</t>
    <phoneticPr fontId="1"/>
  </si>
  <si>
    <t>28/1200</t>
    <phoneticPr fontId="1"/>
  </si>
  <si>
    <t>28/1800</t>
    <phoneticPr fontId="1"/>
  </si>
  <si>
    <t>29/0800</t>
    <phoneticPr fontId="1"/>
  </si>
  <si>
    <t>29/0900</t>
    <phoneticPr fontId="1"/>
  </si>
  <si>
    <t>29/1900</t>
    <phoneticPr fontId="1"/>
  </si>
  <si>
    <t>28/0830</t>
    <phoneticPr fontId="1"/>
  </si>
  <si>
    <t>26/2236</t>
    <phoneticPr fontId="1"/>
  </si>
  <si>
    <t>26/1336</t>
    <phoneticPr fontId="1"/>
  </si>
  <si>
    <t>26/1930</t>
    <phoneticPr fontId="1"/>
  </si>
  <si>
    <t>27/1430</t>
    <phoneticPr fontId="1"/>
  </si>
  <si>
    <t>29/0630</t>
    <phoneticPr fontId="1"/>
  </si>
  <si>
    <t>29/1600</t>
    <phoneticPr fontId="1"/>
  </si>
  <si>
    <t>DIRECT</t>
    <phoneticPr fontId="1"/>
  </si>
  <si>
    <t>29/2000</t>
    <phoneticPr fontId="1"/>
  </si>
  <si>
    <t>29/2300</t>
    <phoneticPr fontId="1"/>
  </si>
  <si>
    <t>DIRECT</t>
    <phoneticPr fontId="1"/>
  </si>
  <si>
    <t>30/0100</t>
    <phoneticPr fontId="1"/>
  </si>
  <si>
    <t>30/0300</t>
    <phoneticPr fontId="1"/>
  </si>
  <si>
    <t>32</t>
    <phoneticPr fontId="1"/>
  </si>
  <si>
    <t>USD@JPY135.30-</t>
  </si>
  <si>
    <t>RMB@JPY19.99-</t>
  </si>
  <si>
    <t>520</t>
    <phoneticPr fontId="1"/>
  </si>
  <si>
    <t>BOYA</t>
    <phoneticPr fontId="1"/>
  </si>
  <si>
    <t>2232</t>
    <phoneticPr fontId="1"/>
  </si>
  <si>
    <t>26/1555</t>
    <phoneticPr fontId="1"/>
  </si>
  <si>
    <t>26/2000</t>
    <phoneticPr fontId="1"/>
  </si>
  <si>
    <t>30/0100</t>
    <phoneticPr fontId="1"/>
  </si>
  <si>
    <t>30/0800</t>
    <phoneticPr fontId="1"/>
  </si>
  <si>
    <t>30/1200</t>
    <phoneticPr fontId="1"/>
  </si>
  <si>
    <t>BUNKER @ HIJ</t>
    <phoneticPr fontId="1"/>
  </si>
  <si>
    <t>BAD WEATHER</t>
    <phoneticPr fontId="1"/>
  </si>
  <si>
    <t>ANCHORAGE @ HIJ DUE TO TYPHOON</t>
    <phoneticPr fontId="1"/>
  </si>
  <si>
    <t>30/2006</t>
    <phoneticPr fontId="1"/>
  </si>
  <si>
    <t>31/0600</t>
    <phoneticPr fontId="1"/>
  </si>
  <si>
    <t>31/1615</t>
    <phoneticPr fontId="1"/>
  </si>
  <si>
    <t>30/2130</t>
    <phoneticPr fontId="1"/>
  </si>
  <si>
    <t>31/0148</t>
    <phoneticPr fontId="1"/>
  </si>
  <si>
    <t>31/1154</t>
    <phoneticPr fontId="1"/>
  </si>
  <si>
    <t>27/1218</t>
    <phoneticPr fontId="1"/>
  </si>
  <si>
    <t>28/0113</t>
    <phoneticPr fontId="1"/>
  </si>
  <si>
    <t>30/1038</t>
    <phoneticPr fontId="1"/>
  </si>
  <si>
    <t>ANCOURAGE @ QIN DUE TO BAD WEATHER</t>
    <phoneticPr fontId="1"/>
  </si>
  <si>
    <t>ANCOURAGE @ SHA DUE TO BAD WEATHER</t>
    <phoneticPr fontId="1"/>
  </si>
  <si>
    <t>31/1100</t>
    <phoneticPr fontId="1"/>
  </si>
  <si>
    <t>31/1630</t>
    <phoneticPr fontId="1"/>
  </si>
  <si>
    <t>02/0630</t>
    <phoneticPr fontId="1"/>
  </si>
  <si>
    <t>03/0400</t>
    <phoneticPr fontId="1"/>
  </si>
  <si>
    <t>03/1300</t>
    <phoneticPr fontId="1"/>
  </si>
  <si>
    <t>SKIP</t>
    <phoneticPr fontId="1"/>
  </si>
  <si>
    <t>03/0630</t>
    <phoneticPr fontId="1"/>
  </si>
  <si>
    <t>03/0930</t>
    <phoneticPr fontId="1"/>
  </si>
  <si>
    <t>03/1130</t>
    <phoneticPr fontId="1"/>
  </si>
  <si>
    <t>DIRECT</t>
    <phoneticPr fontId="1"/>
  </si>
  <si>
    <t>03/1700</t>
    <phoneticPr fontId="1"/>
  </si>
  <si>
    <t>DIRECT</t>
    <phoneticPr fontId="1"/>
  </si>
  <si>
    <t>03/2200</t>
    <phoneticPr fontId="1"/>
  </si>
  <si>
    <t>04/0700</t>
    <phoneticPr fontId="1"/>
  </si>
  <si>
    <t>03/1030</t>
    <phoneticPr fontId="1"/>
  </si>
  <si>
    <t>DIRECT</t>
    <phoneticPr fontId="1"/>
  </si>
  <si>
    <t>04/1900</t>
    <phoneticPr fontId="1"/>
  </si>
  <si>
    <t>04/2100</t>
    <phoneticPr fontId="1"/>
  </si>
  <si>
    <t>05/0700</t>
    <phoneticPr fontId="1"/>
  </si>
  <si>
    <t>05/1200</t>
    <phoneticPr fontId="1"/>
  </si>
  <si>
    <t>05/1430</t>
    <phoneticPr fontId="1"/>
  </si>
  <si>
    <t>DIRECT</t>
    <phoneticPr fontId="1"/>
  </si>
  <si>
    <t>05/1900</t>
    <phoneticPr fontId="1"/>
  </si>
  <si>
    <t>03/1648</t>
    <phoneticPr fontId="1"/>
  </si>
  <si>
    <t>6/0430</t>
    <phoneticPr fontId="1"/>
  </si>
  <si>
    <t>6/0630</t>
    <phoneticPr fontId="1"/>
  </si>
  <si>
    <t>6/0900</t>
    <phoneticPr fontId="1"/>
  </si>
  <si>
    <t>6/1200</t>
    <phoneticPr fontId="1"/>
  </si>
  <si>
    <t>33</t>
    <phoneticPr fontId="1"/>
  </si>
  <si>
    <t>521</t>
    <phoneticPr fontId="1"/>
  </si>
  <si>
    <t>2233</t>
    <phoneticPr fontId="1"/>
  </si>
  <si>
    <t>494</t>
    <phoneticPr fontId="1"/>
  </si>
  <si>
    <t>USD@JPY133.93-</t>
  </si>
  <si>
    <t>RMB@JPY19.77-</t>
  </si>
  <si>
    <t>04/1620</t>
    <phoneticPr fontId="1"/>
  </si>
  <si>
    <t>04/1748</t>
    <phoneticPr fontId="1"/>
  </si>
  <si>
    <t>04/1748</t>
    <phoneticPr fontId="1"/>
  </si>
  <si>
    <t>05/0015</t>
    <phoneticPr fontId="1"/>
  </si>
  <si>
    <t>03/2054</t>
    <phoneticPr fontId="1"/>
  </si>
  <si>
    <t>03/2248</t>
    <phoneticPr fontId="1"/>
  </si>
  <si>
    <t>04/1206</t>
    <phoneticPr fontId="1"/>
  </si>
  <si>
    <t>02/1900</t>
    <phoneticPr fontId="1"/>
  </si>
  <si>
    <t>03/0330</t>
    <phoneticPr fontId="1"/>
  </si>
  <si>
    <t>07/0200</t>
    <phoneticPr fontId="1"/>
  </si>
  <si>
    <t>6/1900</t>
    <phoneticPr fontId="1"/>
  </si>
  <si>
    <t>06/1400</t>
    <phoneticPr fontId="1"/>
  </si>
  <si>
    <t>DIRECT</t>
    <phoneticPr fontId="1"/>
  </si>
  <si>
    <t>06/1600</t>
    <phoneticPr fontId="1"/>
  </si>
  <si>
    <t>08/1430</t>
    <phoneticPr fontId="1"/>
  </si>
  <si>
    <t>3/2330</t>
    <phoneticPr fontId="1"/>
  </si>
  <si>
    <t>3/0730</t>
    <phoneticPr fontId="1"/>
  </si>
  <si>
    <t>3/1218</t>
    <phoneticPr fontId="1"/>
  </si>
  <si>
    <t>BUNKER</t>
    <phoneticPr fontId="1"/>
  </si>
  <si>
    <t>06/0500</t>
    <phoneticPr fontId="1"/>
  </si>
  <si>
    <t xml:space="preserve">06/0800 </t>
    <phoneticPr fontId="1"/>
  </si>
  <si>
    <t>06/1030</t>
    <phoneticPr fontId="1"/>
  </si>
  <si>
    <t>07/0624</t>
    <phoneticPr fontId="1"/>
  </si>
  <si>
    <t>08/0730</t>
    <phoneticPr fontId="1"/>
  </si>
  <si>
    <t>07/0430</t>
    <phoneticPr fontId="1"/>
  </si>
  <si>
    <t>07/0856</t>
    <phoneticPr fontId="1"/>
  </si>
  <si>
    <t>7/0030</t>
    <phoneticPr fontId="1"/>
  </si>
  <si>
    <t>7/1225</t>
    <phoneticPr fontId="1"/>
  </si>
  <si>
    <t>05/2250</t>
    <phoneticPr fontId="1"/>
  </si>
  <si>
    <t>06/0650</t>
    <phoneticPr fontId="1"/>
  </si>
  <si>
    <t>08/0315</t>
    <phoneticPr fontId="1"/>
  </si>
  <si>
    <t>9/1300</t>
    <phoneticPr fontId="1"/>
  </si>
  <si>
    <t>9/1330</t>
    <phoneticPr fontId="1"/>
  </si>
  <si>
    <t>9/2000</t>
    <phoneticPr fontId="1"/>
  </si>
  <si>
    <t>9/2230</t>
    <phoneticPr fontId="1"/>
  </si>
  <si>
    <t>10/0700</t>
    <phoneticPr fontId="1"/>
  </si>
  <si>
    <t>09/0354</t>
    <phoneticPr fontId="1"/>
  </si>
  <si>
    <t>09/0605</t>
    <phoneticPr fontId="1"/>
  </si>
  <si>
    <t>10/0600</t>
    <phoneticPr fontId="1"/>
  </si>
  <si>
    <t>DIRECT</t>
    <phoneticPr fontId="1"/>
  </si>
  <si>
    <t>11/1800</t>
    <phoneticPr fontId="1"/>
  </si>
  <si>
    <t>12/1000</t>
    <phoneticPr fontId="1"/>
  </si>
  <si>
    <t>12/2000</t>
    <phoneticPr fontId="1"/>
  </si>
  <si>
    <t>12/0800</t>
    <phoneticPr fontId="1"/>
  </si>
  <si>
    <t>9/2110</t>
    <phoneticPr fontId="1"/>
  </si>
  <si>
    <t>9/1550</t>
    <phoneticPr fontId="1"/>
  </si>
  <si>
    <t>9/1812</t>
    <phoneticPr fontId="1"/>
  </si>
  <si>
    <t>09/1830</t>
    <phoneticPr fontId="1"/>
  </si>
  <si>
    <t>BERTH CONGESTION</t>
    <phoneticPr fontId="1"/>
  </si>
  <si>
    <t>13/0500</t>
    <phoneticPr fontId="1"/>
  </si>
  <si>
    <t>13/1100</t>
    <phoneticPr fontId="1"/>
  </si>
  <si>
    <t>10/1115</t>
    <phoneticPr fontId="1"/>
  </si>
  <si>
    <t>10/1906</t>
    <phoneticPr fontId="1"/>
  </si>
  <si>
    <t>11/0020</t>
    <phoneticPr fontId="1"/>
  </si>
  <si>
    <t>11/0142</t>
    <phoneticPr fontId="1"/>
  </si>
  <si>
    <t>11/1224</t>
    <phoneticPr fontId="1"/>
  </si>
  <si>
    <t>10/2000</t>
    <phoneticPr fontId="1"/>
  </si>
  <si>
    <t>11/0812</t>
    <phoneticPr fontId="1"/>
  </si>
  <si>
    <t>11/1115</t>
    <phoneticPr fontId="1"/>
  </si>
  <si>
    <t>11/1212</t>
    <phoneticPr fontId="1"/>
  </si>
  <si>
    <t>11/1810</t>
    <phoneticPr fontId="1"/>
  </si>
  <si>
    <t>34</t>
    <phoneticPr fontId="1"/>
  </si>
  <si>
    <t>USD@JPY133.92-</t>
  </si>
  <si>
    <t>RMB@JPY19.78-</t>
  </si>
  <si>
    <t>522</t>
    <phoneticPr fontId="1"/>
  </si>
  <si>
    <t>SKIP</t>
    <phoneticPr fontId="1"/>
  </si>
  <si>
    <t>2234</t>
    <phoneticPr fontId="1"/>
  </si>
  <si>
    <t>11/1330</t>
    <phoneticPr fontId="1"/>
  </si>
  <si>
    <t>12/0440</t>
    <phoneticPr fontId="1"/>
  </si>
  <si>
    <t>10/1038</t>
    <phoneticPr fontId="1"/>
  </si>
  <si>
    <t>10/1942</t>
    <phoneticPr fontId="1"/>
  </si>
  <si>
    <t>09/1458</t>
    <phoneticPr fontId="1"/>
  </si>
  <si>
    <t>13/1530</t>
    <phoneticPr fontId="1"/>
  </si>
  <si>
    <t>13/1000</t>
    <phoneticPr fontId="1"/>
  </si>
  <si>
    <t>DIRECT</t>
    <phoneticPr fontId="1"/>
  </si>
  <si>
    <t>15/1100</t>
    <phoneticPr fontId="1"/>
  </si>
  <si>
    <t>14/1000</t>
    <phoneticPr fontId="1"/>
  </si>
  <si>
    <t>13/1600</t>
    <phoneticPr fontId="1"/>
  </si>
  <si>
    <t>14/0500</t>
    <phoneticPr fontId="1"/>
  </si>
  <si>
    <t>SKIP</t>
    <phoneticPr fontId="1"/>
  </si>
  <si>
    <t>15/0800</t>
    <phoneticPr fontId="1"/>
  </si>
  <si>
    <t>15/0130</t>
    <phoneticPr fontId="1"/>
  </si>
  <si>
    <t>15/0530</t>
    <phoneticPr fontId="1"/>
  </si>
  <si>
    <t>13/2230</t>
    <phoneticPr fontId="1"/>
  </si>
  <si>
    <t>14/1205</t>
    <phoneticPr fontId="1"/>
  </si>
  <si>
    <t>14/0640</t>
    <phoneticPr fontId="1"/>
  </si>
  <si>
    <t>14/0824</t>
    <phoneticPr fontId="1"/>
  </si>
  <si>
    <t>14/0836</t>
    <phoneticPr fontId="1"/>
  </si>
  <si>
    <t>14/1800</t>
    <phoneticPr fontId="1"/>
  </si>
  <si>
    <t>13/1936</t>
    <phoneticPr fontId="1"/>
  </si>
  <si>
    <t>13/1524</t>
    <phoneticPr fontId="1"/>
  </si>
  <si>
    <t>13/1700</t>
    <phoneticPr fontId="1"/>
  </si>
  <si>
    <t>16/1900</t>
    <phoneticPr fontId="1"/>
  </si>
  <si>
    <t>17/1500</t>
    <phoneticPr fontId="1"/>
  </si>
  <si>
    <t>17/0730</t>
    <phoneticPr fontId="1"/>
  </si>
  <si>
    <t>18/0300</t>
    <phoneticPr fontId="1"/>
  </si>
  <si>
    <t>18/0700</t>
    <phoneticPr fontId="1"/>
  </si>
  <si>
    <t>18/1030</t>
    <phoneticPr fontId="1"/>
  </si>
  <si>
    <t>18/1200</t>
    <phoneticPr fontId="1"/>
  </si>
  <si>
    <t>18/1300</t>
    <phoneticPr fontId="1"/>
  </si>
  <si>
    <t>BERTH CONGESTION</t>
    <phoneticPr fontId="1"/>
  </si>
  <si>
    <t>18/2000</t>
    <phoneticPr fontId="1"/>
  </si>
  <si>
    <t>16/2100</t>
    <phoneticPr fontId="1"/>
  </si>
  <si>
    <t>17/1400</t>
    <phoneticPr fontId="1"/>
  </si>
  <si>
    <t>17/1430</t>
    <phoneticPr fontId="1"/>
  </si>
  <si>
    <t>17/1900</t>
    <phoneticPr fontId="1"/>
  </si>
  <si>
    <t>16/0900</t>
    <phoneticPr fontId="1"/>
  </si>
  <si>
    <t>16/1600</t>
    <phoneticPr fontId="1"/>
  </si>
  <si>
    <t>16/1630</t>
    <phoneticPr fontId="1"/>
  </si>
  <si>
    <t>16/2000</t>
    <phoneticPr fontId="1"/>
  </si>
  <si>
    <t>17/0800</t>
    <phoneticPr fontId="1"/>
  </si>
  <si>
    <t>15/1230</t>
    <phoneticPr fontId="1"/>
  </si>
  <si>
    <t>16/0304</t>
    <phoneticPr fontId="1"/>
  </si>
  <si>
    <t>15/2230</t>
    <phoneticPr fontId="1"/>
  </si>
  <si>
    <t>16/0050</t>
    <phoneticPr fontId="1"/>
  </si>
  <si>
    <t>17/1245</t>
    <phoneticPr fontId="1"/>
  </si>
  <si>
    <t>17/1130</t>
    <phoneticPr fontId="1"/>
  </si>
  <si>
    <t>18/1600</t>
    <phoneticPr fontId="1"/>
  </si>
  <si>
    <t>17/1525</t>
    <phoneticPr fontId="1"/>
  </si>
  <si>
    <t>17/1915</t>
    <phoneticPr fontId="1"/>
  </si>
  <si>
    <t>35</t>
    <phoneticPr fontId="1"/>
  </si>
  <si>
    <t>USD@JPY136.92-</t>
  </si>
  <si>
    <t>RMB@JPY20.09-</t>
  </si>
  <si>
    <t>523</t>
    <phoneticPr fontId="1"/>
  </si>
  <si>
    <t>2235</t>
    <phoneticPr fontId="1"/>
  </si>
  <si>
    <t>19/0212</t>
    <phoneticPr fontId="1"/>
  </si>
  <si>
    <t>SHA</t>
    <phoneticPr fontId="1"/>
  </si>
  <si>
    <t>IWK</t>
    <phoneticPr fontId="1"/>
  </si>
  <si>
    <t>HIJ (DEJIMA)</t>
    <phoneticPr fontId="1"/>
  </si>
  <si>
    <t>19/1500</t>
    <phoneticPr fontId="1"/>
  </si>
  <si>
    <t>19/0700</t>
    <phoneticPr fontId="1"/>
  </si>
  <si>
    <t>17/1218</t>
  </si>
  <si>
    <t>17/1636</t>
    <phoneticPr fontId="1"/>
  </si>
  <si>
    <t>18/0924</t>
    <phoneticPr fontId="1"/>
  </si>
  <si>
    <t>15/1548</t>
    <phoneticPr fontId="1"/>
  </si>
  <si>
    <t>16/1406</t>
    <phoneticPr fontId="1"/>
  </si>
  <si>
    <t>16/2006</t>
    <phoneticPr fontId="1"/>
  </si>
  <si>
    <t>20/1500</t>
    <phoneticPr fontId="1"/>
  </si>
  <si>
    <t>Bunker @ HIJ</t>
    <phoneticPr fontId="1"/>
  </si>
  <si>
    <t>Crane Maintenance and Repair @ IYM</t>
    <phoneticPr fontId="1"/>
  </si>
  <si>
    <t>21/0700</t>
    <phoneticPr fontId="1"/>
  </si>
  <si>
    <t>DIRECT</t>
    <phoneticPr fontId="1"/>
  </si>
  <si>
    <t>20/2000</t>
    <phoneticPr fontId="1"/>
  </si>
  <si>
    <t>21/0800</t>
    <phoneticPr fontId="1"/>
  </si>
  <si>
    <t>22/0630</t>
    <phoneticPr fontId="1"/>
  </si>
  <si>
    <t>22/0830</t>
    <phoneticPr fontId="1"/>
  </si>
  <si>
    <t>21/2300</t>
    <phoneticPr fontId="1"/>
  </si>
  <si>
    <t>TXG</t>
    <phoneticPr fontId="1"/>
  </si>
  <si>
    <t>20/0500</t>
    <phoneticPr fontId="1"/>
  </si>
  <si>
    <t>21/2330</t>
    <phoneticPr fontId="1"/>
  </si>
  <si>
    <t>22/0612</t>
    <phoneticPr fontId="1"/>
  </si>
  <si>
    <t>23/0330</t>
    <phoneticPr fontId="1"/>
  </si>
  <si>
    <t>22/2124</t>
    <phoneticPr fontId="1"/>
  </si>
  <si>
    <t>22/1512</t>
    <phoneticPr fontId="1"/>
  </si>
  <si>
    <t>23/0450</t>
    <phoneticPr fontId="1"/>
  </si>
  <si>
    <t>23/1115</t>
    <phoneticPr fontId="1"/>
  </si>
  <si>
    <t>23/1110</t>
    <phoneticPr fontId="1"/>
  </si>
  <si>
    <t>23/1720</t>
    <phoneticPr fontId="1"/>
  </si>
  <si>
    <t>24/1700</t>
    <phoneticPr fontId="1"/>
  </si>
  <si>
    <t>25/0100</t>
    <phoneticPr fontId="1"/>
  </si>
  <si>
    <t>23/1620</t>
    <phoneticPr fontId="1"/>
  </si>
  <si>
    <t>23/1830</t>
    <phoneticPr fontId="1"/>
  </si>
  <si>
    <t>23/2355</t>
    <phoneticPr fontId="1"/>
  </si>
  <si>
    <t>23/2212</t>
    <phoneticPr fontId="1"/>
  </si>
  <si>
    <t>24/0406</t>
    <phoneticPr fontId="1"/>
  </si>
  <si>
    <t>21/0712</t>
    <phoneticPr fontId="1"/>
  </si>
  <si>
    <t>25/0300</t>
    <phoneticPr fontId="1"/>
  </si>
  <si>
    <t>24/2130</t>
    <phoneticPr fontId="1"/>
  </si>
  <si>
    <t>25/1400</t>
    <phoneticPr fontId="1"/>
  </si>
  <si>
    <t>25/1230</t>
    <phoneticPr fontId="1"/>
  </si>
  <si>
    <t>25/0800</t>
    <phoneticPr fontId="1"/>
  </si>
  <si>
    <t>23/2006</t>
    <phoneticPr fontId="1"/>
  </si>
  <si>
    <t>24/0636</t>
    <phoneticPr fontId="1"/>
  </si>
  <si>
    <t>24/1050</t>
    <phoneticPr fontId="1"/>
  </si>
  <si>
    <t>24/0720</t>
    <phoneticPr fontId="1"/>
  </si>
  <si>
    <t>24/1425</t>
    <phoneticPr fontId="1"/>
  </si>
  <si>
    <t>24/1548</t>
    <phoneticPr fontId="1"/>
  </si>
  <si>
    <t>26/1800</t>
    <phoneticPr fontId="1"/>
  </si>
  <si>
    <t>24/1848</t>
    <phoneticPr fontId="1"/>
  </si>
  <si>
    <t>24/2040</t>
    <phoneticPr fontId="1"/>
  </si>
  <si>
    <t>36</t>
    <phoneticPr fontId="1"/>
  </si>
  <si>
    <t>HAO AN</t>
    <phoneticPr fontId="1"/>
  </si>
  <si>
    <t>419</t>
    <phoneticPr fontId="1"/>
  </si>
  <si>
    <t>25/2000</t>
    <phoneticPr fontId="1"/>
  </si>
  <si>
    <t>USD@JPY137.55-</t>
  </si>
  <si>
    <t>RMB@JPY20.01-</t>
  </si>
  <si>
    <t>PROVIDENCE</t>
    <phoneticPr fontId="1"/>
  </si>
  <si>
    <t>SHA</t>
    <phoneticPr fontId="1"/>
  </si>
  <si>
    <t>24/2030</t>
    <phoneticPr fontId="1"/>
  </si>
  <si>
    <t>25/1500</t>
    <phoneticPr fontId="1"/>
  </si>
  <si>
    <t>26/1130</t>
    <phoneticPr fontId="1"/>
  </si>
  <si>
    <t>23/2212</t>
    <phoneticPr fontId="1"/>
  </si>
  <si>
    <t>24/0406</t>
    <phoneticPr fontId="1"/>
  </si>
  <si>
    <t>25/2300</t>
    <phoneticPr fontId="1"/>
  </si>
  <si>
    <t>26/0900</t>
    <phoneticPr fontId="1"/>
  </si>
  <si>
    <t>29/0000</t>
    <phoneticPr fontId="1"/>
  </si>
  <si>
    <t>IMR</t>
    <phoneticPr fontId="1"/>
  </si>
  <si>
    <t>27/0030</t>
    <phoneticPr fontId="1"/>
  </si>
  <si>
    <t>27/1400</t>
    <phoneticPr fontId="1"/>
  </si>
  <si>
    <t>28/1300</t>
    <phoneticPr fontId="1"/>
  </si>
  <si>
    <t>28/0500</t>
    <phoneticPr fontId="1"/>
  </si>
  <si>
    <t>29/1030</t>
    <phoneticPr fontId="1"/>
  </si>
  <si>
    <t>29/1230</t>
    <phoneticPr fontId="1"/>
  </si>
  <si>
    <t>29/1730</t>
    <phoneticPr fontId="1"/>
  </si>
  <si>
    <t>29/2030</t>
    <phoneticPr fontId="1"/>
  </si>
  <si>
    <t>29/2330</t>
    <phoneticPr fontId="1"/>
  </si>
  <si>
    <t>30/0700</t>
    <phoneticPr fontId="1"/>
  </si>
  <si>
    <t>29/0330</t>
    <phoneticPr fontId="1"/>
  </si>
  <si>
    <t>28/1806</t>
    <phoneticPr fontId="1"/>
  </si>
  <si>
    <t>29/0730</t>
    <phoneticPr fontId="1"/>
  </si>
  <si>
    <t>27/0210</t>
    <phoneticPr fontId="1"/>
  </si>
  <si>
    <t>27/0655</t>
    <phoneticPr fontId="1"/>
  </si>
  <si>
    <t>30/1100</t>
    <phoneticPr fontId="1"/>
  </si>
  <si>
    <t>31/0630</t>
    <phoneticPr fontId="1"/>
  </si>
  <si>
    <t>31/1400</t>
    <phoneticPr fontId="1"/>
  </si>
  <si>
    <t>31/1930</t>
    <phoneticPr fontId="1"/>
  </si>
  <si>
    <t>31/0730</t>
    <phoneticPr fontId="1"/>
  </si>
  <si>
    <t>31/1130</t>
    <phoneticPr fontId="1"/>
  </si>
  <si>
    <t>31/1430</t>
    <phoneticPr fontId="1"/>
  </si>
  <si>
    <t>1/0300</t>
    <phoneticPr fontId="1"/>
  </si>
  <si>
    <t>30/1040</t>
    <phoneticPr fontId="1"/>
  </si>
  <si>
    <t>30/1242</t>
    <phoneticPr fontId="1"/>
  </si>
  <si>
    <t>30/2045</t>
    <phoneticPr fontId="1"/>
  </si>
  <si>
    <t>30/1836</t>
    <phoneticPr fontId="1"/>
  </si>
  <si>
    <t>30/1645</t>
    <phoneticPr fontId="1"/>
  </si>
  <si>
    <t>30/1730</t>
    <phoneticPr fontId="1"/>
  </si>
  <si>
    <t>30/1455</t>
    <phoneticPr fontId="1"/>
  </si>
  <si>
    <t>31/0824</t>
    <phoneticPr fontId="1"/>
  </si>
  <si>
    <t>30/0130</t>
    <phoneticPr fontId="1"/>
  </si>
  <si>
    <t>01/0830</t>
    <phoneticPr fontId="1"/>
  </si>
  <si>
    <t>1/1430</t>
    <phoneticPr fontId="1"/>
  </si>
  <si>
    <t>01/1130</t>
    <phoneticPr fontId="1"/>
  </si>
  <si>
    <t>DIRECT</t>
    <phoneticPr fontId="1"/>
  </si>
  <si>
    <t>1/1800</t>
    <phoneticPr fontId="1"/>
  </si>
  <si>
    <t>DIRECT</t>
    <phoneticPr fontId="1"/>
  </si>
  <si>
    <t>01/1830</t>
    <phoneticPr fontId="1"/>
  </si>
  <si>
    <t>01/2000</t>
    <phoneticPr fontId="1"/>
  </si>
  <si>
    <t>2/1400</t>
    <phoneticPr fontId="1"/>
  </si>
  <si>
    <t>37</t>
    <phoneticPr fontId="1"/>
  </si>
  <si>
    <t>420</t>
    <phoneticPr fontId="1"/>
  </si>
  <si>
    <t>USD@JPY141.26-</t>
  </si>
  <si>
    <t>RMB@JPY20.36-</t>
  </si>
  <si>
    <t>524</t>
    <phoneticPr fontId="1"/>
  </si>
  <si>
    <t>2236</t>
    <phoneticPr fontId="1"/>
  </si>
  <si>
    <t>HIJ (DEJIMA)</t>
    <phoneticPr fontId="1"/>
  </si>
  <si>
    <t>02/0618</t>
    <phoneticPr fontId="1"/>
  </si>
  <si>
    <t>31/1520</t>
    <phoneticPr fontId="1"/>
  </si>
  <si>
    <t>31/1800</t>
    <phoneticPr fontId="1"/>
  </si>
  <si>
    <t>01/1112</t>
    <phoneticPr fontId="1"/>
  </si>
  <si>
    <t>30/1000</t>
    <phoneticPr fontId="1"/>
  </si>
  <si>
    <t>2/1800</t>
    <phoneticPr fontId="1"/>
  </si>
  <si>
    <t>03/0800</t>
    <phoneticPr fontId="1"/>
  </si>
  <si>
    <t>03/1000</t>
    <phoneticPr fontId="1"/>
  </si>
  <si>
    <t>03/1700</t>
    <phoneticPr fontId="1"/>
  </si>
  <si>
    <t>04/0800</t>
    <phoneticPr fontId="1"/>
  </si>
  <si>
    <t>04/1200</t>
    <phoneticPr fontId="1"/>
  </si>
  <si>
    <t>BERTH CONGESTION @ HIJ</t>
    <phoneticPr fontId="1"/>
  </si>
  <si>
    <t>02/2130</t>
    <phoneticPr fontId="1"/>
  </si>
  <si>
    <t>02/2200</t>
    <phoneticPr fontId="1"/>
  </si>
  <si>
    <t>03/0600</t>
    <phoneticPr fontId="1"/>
  </si>
  <si>
    <t>02/0712</t>
    <phoneticPr fontId="1"/>
  </si>
  <si>
    <t>02/1048</t>
    <phoneticPr fontId="1"/>
  </si>
  <si>
    <t>04/1730</t>
    <phoneticPr fontId="1"/>
  </si>
  <si>
    <t>02/0424</t>
    <phoneticPr fontId="1"/>
  </si>
  <si>
    <t>03/0238</t>
    <phoneticPr fontId="1"/>
  </si>
  <si>
    <t>03/1636</t>
    <phoneticPr fontId="1"/>
  </si>
  <si>
    <t>ANCORAGE @ TXG</t>
    <phoneticPr fontId="1"/>
  </si>
  <si>
    <t>ANCORAGE @ KANMON</t>
    <phoneticPr fontId="1"/>
  </si>
  <si>
    <t>8/1400</t>
    <phoneticPr fontId="1"/>
  </si>
  <si>
    <t xml:space="preserve"> RESUMING SAILING 06/0742</t>
    <phoneticPr fontId="1"/>
  </si>
  <si>
    <t>07/2000</t>
    <phoneticPr fontId="1"/>
  </si>
  <si>
    <t>EXPECTED RESUMING SAILING 06/0743</t>
    <phoneticPr fontId="1"/>
  </si>
  <si>
    <t>NKS</t>
    <phoneticPr fontId="1"/>
  </si>
  <si>
    <t>DIRECT</t>
    <phoneticPr fontId="1"/>
  </si>
  <si>
    <t>08/1130</t>
    <phoneticPr fontId="1"/>
  </si>
  <si>
    <t>08/1300</t>
    <phoneticPr fontId="1"/>
  </si>
  <si>
    <t>TAK</t>
    <phoneticPr fontId="1"/>
  </si>
  <si>
    <t>09/0500</t>
    <phoneticPr fontId="1"/>
  </si>
  <si>
    <t>09/0830</t>
    <phoneticPr fontId="1"/>
  </si>
  <si>
    <t>07/2330</t>
    <phoneticPr fontId="1"/>
  </si>
  <si>
    <t>9/1230</t>
    <phoneticPr fontId="1"/>
  </si>
  <si>
    <t>9/2330</t>
    <phoneticPr fontId="1"/>
  </si>
  <si>
    <t>09/0630</t>
    <phoneticPr fontId="1"/>
  </si>
  <si>
    <t>10/0400</t>
    <phoneticPr fontId="1"/>
  </si>
  <si>
    <t>08/1830</t>
    <phoneticPr fontId="1"/>
  </si>
  <si>
    <t>08/2018</t>
    <phoneticPr fontId="1"/>
  </si>
  <si>
    <t>09/0006</t>
    <phoneticPr fontId="1"/>
  </si>
  <si>
    <t>09/0530</t>
    <phoneticPr fontId="1"/>
  </si>
  <si>
    <t>08/2000</t>
    <phoneticPr fontId="1"/>
  </si>
  <si>
    <t>HIJ (KAITA)</t>
    <phoneticPr fontId="1"/>
  </si>
  <si>
    <t>07/2018</t>
    <phoneticPr fontId="1"/>
  </si>
  <si>
    <t>10/1200</t>
    <phoneticPr fontId="1"/>
  </si>
  <si>
    <t>11/0900</t>
    <phoneticPr fontId="1"/>
  </si>
  <si>
    <t>10/0800</t>
    <phoneticPr fontId="1"/>
  </si>
  <si>
    <t>10/1800</t>
    <phoneticPr fontId="1"/>
  </si>
  <si>
    <t>DIRECT</t>
    <phoneticPr fontId="1"/>
  </si>
  <si>
    <t>12/0300</t>
    <phoneticPr fontId="1"/>
  </si>
  <si>
    <t>12/1230</t>
    <phoneticPr fontId="1"/>
  </si>
  <si>
    <t>12/2330</t>
    <phoneticPr fontId="1"/>
  </si>
  <si>
    <t>13/0800</t>
    <phoneticPr fontId="1"/>
  </si>
  <si>
    <t>11/1830</t>
    <phoneticPr fontId="1"/>
  </si>
  <si>
    <t>11/2310</t>
    <phoneticPr fontId="1"/>
  </si>
  <si>
    <t>11/0030</t>
    <phoneticPr fontId="1"/>
  </si>
  <si>
    <t>11/0712</t>
    <phoneticPr fontId="1"/>
  </si>
  <si>
    <t>11/1240</t>
    <phoneticPr fontId="1"/>
  </si>
  <si>
    <t>\</t>
    <phoneticPr fontId="1"/>
  </si>
  <si>
    <t>12/1530</t>
    <phoneticPr fontId="1"/>
  </si>
  <si>
    <t>12/2100</t>
    <phoneticPr fontId="1"/>
  </si>
  <si>
    <t>12/1720</t>
    <phoneticPr fontId="1"/>
  </si>
  <si>
    <t>12/1752</t>
    <phoneticPr fontId="1"/>
  </si>
  <si>
    <t>14/0800</t>
    <phoneticPr fontId="1"/>
  </si>
  <si>
    <t>13/1830</t>
    <phoneticPr fontId="1"/>
  </si>
  <si>
    <t>14/1500</t>
    <phoneticPr fontId="1"/>
  </si>
  <si>
    <t>14/0042</t>
    <phoneticPr fontId="1"/>
  </si>
  <si>
    <t>13/1135</t>
    <phoneticPr fontId="1"/>
  </si>
  <si>
    <t>ANCHORAGE @ KANMON</t>
    <phoneticPr fontId="1"/>
  </si>
  <si>
    <t>ANCHORAGE @ ZHOUSHAN</t>
    <phoneticPr fontId="1"/>
  </si>
  <si>
    <t>ANCHORAGE @ QIN</t>
    <phoneticPr fontId="1"/>
  </si>
  <si>
    <t>15/1530</t>
    <phoneticPr fontId="1"/>
  </si>
  <si>
    <t>15/1000</t>
    <phoneticPr fontId="1"/>
  </si>
  <si>
    <t>14/2240</t>
    <phoneticPr fontId="1"/>
  </si>
  <si>
    <t>14/1540</t>
    <phoneticPr fontId="1"/>
  </si>
  <si>
    <t>14/1145</t>
    <phoneticPr fontId="1"/>
  </si>
  <si>
    <t>17/0500</t>
    <phoneticPr fontId="1"/>
  </si>
  <si>
    <t>VICTORY HONOR</t>
    <phoneticPr fontId="1"/>
  </si>
  <si>
    <t>23/1230</t>
    <phoneticPr fontId="1"/>
  </si>
  <si>
    <t>22/1400</t>
    <phoneticPr fontId="1"/>
  </si>
  <si>
    <t>25/1215</t>
    <phoneticPr fontId="1"/>
  </si>
  <si>
    <t>29/0400</t>
    <phoneticPr fontId="1"/>
  </si>
  <si>
    <t>27/0730</t>
    <phoneticPr fontId="1"/>
  </si>
  <si>
    <t>29/1700</t>
    <phoneticPr fontId="1"/>
  </si>
  <si>
    <t>01/1500</t>
    <phoneticPr fontId="1"/>
  </si>
  <si>
    <t>02/0000</t>
    <phoneticPr fontId="1"/>
  </si>
  <si>
    <t>01/0100</t>
    <phoneticPr fontId="1"/>
  </si>
  <si>
    <t>02/1630</t>
    <phoneticPr fontId="1"/>
  </si>
  <si>
    <t>03/1100</t>
    <phoneticPr fontId="1"/>
  </si>
  <si>
    <t>06/1300</t>
    <phoneticPr fontId="1"/>
  </si>
  <si>
    <t>07/1000</t>
    <phoneticPr fontId="1"/>
  </si>
  <si>
    <t>06/1830</t>
    <phoneticPr fontId="1"/>
  </si>
  <si>
    <t>529</t>
    <phoneticPr fontId="1"/>
  </si>
  <si>
    <t>09/1530</t>
    <phoneticPr fontId="1"/>
  </si>
  <si>
    <t>Berth congestion</t>
    <phoneticPr fontId="1"/>
  </si>
  <si>
    <t>09/1300</t>
    <phoneticPr fontId="1"/>
  </si>
  <si>
    <t>14/1830</t>
    <phoneticPr fontId="1"/>
  </si>
  <si>
    <t>06/1800</t>
    <phoneticPr fontId="1"/>
  </si>
  <si>
    <t>FROM WK17, CJ1&amp; CJ2 ARE COMBINED</t>
    <phoneticPr fontId="1"/>
  </si>
  <si>
    <t>15/0500</t>
    <phoneticPr fontId="1"/>
  </si>
  <si>
    <t>USD@JPY148.30-</t>
  </si>
  <si>
    <t>17/1330</t>
    <phoneticPr fontId="1"/>
  </si>
  <si>
    <t>20/0100</t>
    <phoneticPr fontId="1"/>
  </si>
  <si>
    <t>20/1700</t>
    <phoneticPr fontId="1"/>
  </si>
  <si>
    <t>531</t>
    <phoneticPr fontId="1"/>
  </si>
  <si>
    <t>25/1300</t>
    <phoneticPr fontId="1"/>
  </si>
  <si>
    <t>24/1630</t>
    <phoneticPr fontId="1"/>
  </si>
  <si>
    <t>27/0930</t>
    <phoneticPr fontId="1"/>
  </si>
  <si>
    <t>28/1230</t>
    <phoneticPr fontId="1"/>
  </si>
  <si>
    <t>27/1406</t>
    <phoneticPr fontId="1"/>
  </si>
  <si>
    <t>532</t>
    <phoneticPr fontId="1"/>
  </si>
  <si>
    <t>29/1300</t>
    <phoneticPr fontId="1"/>
  </si>
  <si>
    <t>31/2120</t>
    <phoneticPr fontId="1"/>
  </si>
  <si>
    <t>02/1400</t>
    <phoneticPr fontId="1"/>
  </si>
  <si>
    <t>02/1600</t>
    <phoneticPr fontId="1"/>
  </si>
  <si>
    <t>05/0100</t>
    <phoneticPr fontId="1"/>
  </si>
  <si>
    <t>533</t>
    <phoneticPr fontId="1"/>
  </si>
  <si>
    <t>05/1600</t>
    <phoneticPr fontId="1"/>
  </si>
  <si>
    <t>09/0730</t>
    <phoneticPr fontId="1"/>
  </si>
  <si>
    <t>09/1100</t>
    <phoneticPr fontId="1"/>
  </si>
  <si>
    <t>10/1430</t>
    <phoneticPr fontId="1"/>
  </si>
  <si>
    <t>10/1130</t>
    <phoneticPr fontId="1"/>
  </si>
  <si>
    <t>11/1500</t>
    <phoneticPr fontId="1"/>
  </si>
  <si>
    <t>534</t>
    <phoneticPr fontId="1"/>
  </si>
  <si>
    <t>12/0712</t>
    <phoneticPr fontId="1"/>
  </si>
  <si>
    <t>11/0200</t>
    <phoneticPr fontId="1"/>
  </si>
  <si>
    <t>14/0700</t>
    <phoneticPr fontId="1"/>
  </si>
  <si>
    <t>17/1000</t>
    <phoneticPr fontId="1"/>
  </si>
  <si>
    <t>18/1900</t>
    <phoneticPr fontId="1"/>
  </si>
  <si>
    <t>535</t>
    <phoneticPr fontId="1"/>
  </si>
  <si>
    <t>SECOND CALLING</t>
    <phoneticPr fontId="1"/>
  </si>
  <si>
    <t>22/1230</t>
    <phoneticPr fontId="1"/>
  </si>
  <si>
    <t>23/1030</t>
    <phoneticPr fontId="1"/>
  </si>
  <si>
    <t>23/1140</t>
    <phoneticPr fontId="1"/>
  </si>
  <si>
    <t>23/0830</t>
    <phoneticPr fontId="1"/>
  </si>
  <si>
    <t>BOYA</t>
    <phoneticPr fontId="1"/>
  </si>
  <si>
    <t>RMB@JPY19.45-</t>
  </si>
  <si>
    <t>30/2000</t>
    <phoneticPr fontId="1"/>
  </si>
  <si>
    <t>02/1800</t>
    <phoneticPr fontId="1"/>
  </si>
  <si>
    <t>02/1300</t>
    <phoneticPr fontId="1"/>
  </si>
  <si>
    <t>537</t>
    <phoneticPr fontId="1"/>
  </si>
  <si>
    <t>RMB@JPY19.24-</t>
  </si>
  <si>
    <t>07/0230</t>
    <phoneticPr fontId="1"/>
  </si>
  <si>
    <t>05/1330</t>
    <phoneticPr fontId="1"/>
  </si>
  <si>
    <t>05/0130</t>
    <phoneticPr fontId="1"/>
  </si>
  <si>
    <t>07/1130</t>
    <phoneticPr fontId="1"/>
  </si>
  <si>
    <t>538</t>
    <phoneticPr fontId="1"/>
  </si>
  <si>
    <t>13/1300</t>
    <phoneticPr fontId="1"/>
  </si>
  <si>
    <t>13/1720</t>
    <phoneticPr fontId="1"/>
  </si>
  <si>
    <t>14/0400</t>
    <phoneticPr fontId="1"/>
  </si>
  <si>
    <t>13/2200</t>
    <phoneticPr fontId="1"/>
  </si>
  <si>
    <t>17/1630</t>
    <phoneticPr fontId="1"/>
  </si>
  <si>
    <t>VICTORY HONOR</t>
    <phoneticPr fontId="1"/>
  </si>
  <si>
    <t>RMB@JPY19.82-</t>
  </si>
  <si>
    <t>539</t>
    <phoneticPr fontId="1"/>
  </si>
  <si>
    <t>20/1530</t>
    <phoneticPr fontId="1"/>
  </si>
  <si>
    <t>20/0400</t>
    <phoneticPr fontId="1"/>
  </si>
  <si>
    <t>21/0306</t>
    <phoneticPr fontId="1"/>
  </si>
  <si>
    <t>21/1112</t>
    <phoneticPr fontId="1"/>
  </si>
  <si>
    <t>22/0300</t>
    <phoneticPr fontId="1"/>
  </si>
  <si>
    <t>ETD ANCHORAGE 24TH0700LT.</t>
  </si>
  <si>
    <t>53</t>
    <phoneticPr fontId="1"/>
  </si>
  <si>
    <t>540</t>
    <phoneticPr fontId="1"/>
  </si>
  <si>
    <t>435</t>
    <phoneticPr fontId="1"/>
  </si>
  <si>
    <t>2244</t>
    <phoneticPr fontId="1"/>
  </si>
  <si>
    <t>USD@JPY133.46-</t>
  </si>
  <si>
    <t>RMB@JPY19.00-</t>
  </si>
  <si>
    <t xml:space="preserve">SHELTERING @ SETO NEIKAI </t>
  </si>
  <si>
    <t>26/1700</t>
    <phoneticPr fontId="1"/>
  </si>
  <si>
    <t>25/0148</t>
    <phoneticPr fontId="1"/>
  </si>
  <si>
    <t>26/1200</t>
    <phoneticPr fontId="1"/>
  </si>
  <si>
    <t>27/0125</t>
    <phoneticPr fontId="1"/>
  </si>
  <si>
    <t>27/1930</t>
    <phoneticPr fontId="1"/>
  </si>
  <si>
    <t>28/0340</t>
    <phoneticPr fontId="1"/>
  </si>
  <si>
    <t>541</t>
    <phoneticPr fontId="1"/>
  </si>
  <si>
    <t>USD@JPY134.53-</t>
  </si>
  <si>
    <t>436</t>
    <phoneticPr fontId="1"/>
  </si>
  <si>
    <t>SKIP</t>
    <phoneticPr fontId="1"/>
  </si>
  <si>
    <t>SKIP</t>
    <phoneticPr fontId="1"/>
  </si>
  <si>
    <t>01</t>
    <phoneticPr fontId="1"/>
  </si>
  <si>
    <t>29/0745</t>
    <phoneticPr fontId="1"/>
  </si>
  <si>
    <t>29/1130</t>
    <phoneticPr fontId="1"/>
  </si>
  <si>
    <t>29/0630</t>
    <phoneticPr fontId="1"/>
  </si>
  <si>
    <t>04/0800</t>
    <phoneticPr fontId="1"/>
  </si>
  <si>
    <t>anchorage at HIJ till 03/0800.</t>
    <phoneticPr fontId="1"/>
  </si>
  <si>
    <t>SKIP</t>
    <phoneticPr fontId="1"/>
  </si>
  <si>
    <t>04/0550</t>
    <phoneticPr fontId="1"/>
  </si>
  <si>
    <t>02/0300</t>
    <phoneticPr fontId="1"/>
  </si>
  <si>
    <t>02/0724</t>
    <phoneticPr fontId="1"/>
  </si>
  <si>
    <t>02/1950</t>
    <phoneticPr fontId="1"/>
  </si>
  <si>
    <t>The rotation not fixed.</t>
    <phoneticPr fontId="1"/>
  </si>
  <si>
    <t>02/0706</t>
    <phoneticPr fontId="1"/>
  </si>
  <si>
    <t>02/1942</t>
    <phoneticPr fontId="1"/>
  </si>
  <si>
    <t>29/1335</t>
    <phoneticPr fontId="1"/>
  </si>
  <si>
    <t>29/1950</t>
    <phoneticPr fontId="1"/>
  </si>
  <si>
    <t>30/0616</t>
    <phoneticPr fontId="1"/>
  </si>
  <si>
    <t>30/0840</t>
    <phoneticPr fontId="1"/>
  </si>
  <si>
    <t>30/1520</t>
    <phoneticPr fontId="1"/>
  </si>
  <si>
    <t>30/2020</t>
    <phoneticPr fontId="1"/>
  </si>
  <si>
    <t>31/0835</t>
    <phoneticPr fontId="1"/>
  </si>
  <si>
    <t>31/1010</t>
    <phoneticPr fontId="1"/>
  </si>
  <si>
    <t>30/0935</t>
    <phoneticPr fontId="1"/>
  </si>
  <si>
    <t>30/1445</t>
    <phoneticPr fontId="1"/>
  </si>
  <si>
    <t>After unberthing from HIJ at 30/1445,</t>
    <phoneticPr fontId="1"/>
  </si>
  <si>
    <t>03/1800</t>
    <phoneticPr fontId="1"/>
  </si>
  <si>
    <t>05/0500</t>
    <phoneticPr fontId="1"/>
  </si>
  <si>
    <t>04/1018</t>
    <phoneticPr fontId="1"/>
  </si>
  <si>
    <t>04/1112</t>
    <phoneticPr fontId="1"/>
  </si>
  <si>
    <t>04/1454</t>
    <phoneticPr fontId="1"/>
  </si>
  <si>
    <t>04/1630</t>
    <phoneticPr fontId="1"/>
  </si>
  <si>
    <t>04/1706</t>
    <phoneticPr fontId="1"/>
  </si>
  <si>
    <t>04/2054</t>
    <phoneticPr fontId="1"/>
  </si>
  <si>
    <t>04/2000</t>
    <phoneticPr fontId="1"/>
  </si>
  <si>
    <t>05/0030</t>
    <phoneticPr fontId="1"/>
  </si>
  <si>
    <t>05/0630</t>
    <phoneticPr fontId="1"/>
  </si>
  <si>
    <t>05/1000</t>
    <phoneticPr fontId="1"/>
  </si>
  <si>
    <t>05/1230</t>
    <phoneticPr fontId="1"/>
  </si>
  <si>
    <t>05/1300</t>
    <phoneticPr fontId="1"/>
  </si>
  <si>
    <t>05/1445</t>
    <phoneticPr fontId="1"/>
  </si>
  <si>
    <t>06/0800</t>
    <phoneticPr fontId="1"/>
  </si>
  <si>
    <t>08/1200</t>
    <phoneticPr fontId="1"/>
  </si>
  <si>
    <t>07/0230</t>
    <phoneticPr fontId="1"/>
  </si>
  <si>
    <t>DIRECT</t>
    <phoneticPr fontId="1"/>
  </si>
  <si>
    <t>07/0800</t>
    <phoneticPr fontId="1"/>
  </si>
  <si>
    <t>05/1630</t>
    <phoneticPr fontId="1"/>
  </si>
  <si>
    <t>06/1400</t>
    <phoneticPr fontId="1"/>
  </si>
  <si>
    <t>06/1430</t>
    <phoneticPr fontId="1"/>
  </si>
  <si>
    <t>06/1700</t>
    <phoneticPr fontId="1"/>
  </si>
  <si>
    <t>06/2000</t>
    <phoneticPr fontId="1"/>
  </si>
  <si>
    <t>07/0700</t>
    <phoneticPr fontId="1"/>
  </si>
  <si>
    <t>07/0900</t>
    <phoneticPr fontId="1"/>
  </si>
  <si>
    <t>07/1530</t>
    <phoneticPr fontId="1"/>
  </si>
  <si>
    <t>07/1600</t>
    <phoneticPr fontId="1"/>
  </si>
  <si>
    <t>07/2200</t>
    <phoneticPr fontId="1"/>
  </si>
  <si>
    <t>BUNKER @ FKY</t>
    <phoneticPr fontId="1"/>
  </si>
  <si>
    <t>02</t>
    <phoneticPr fontId="1"/>
  </si>
  <si>
    <t>USD@JPY134.47-</t>
  </si>
  <si>
    <t>542</t>
    <phoneticPr fontId="1"/>
  </si>
  <si>
    <t>437</t>
    <phoneticPr fontId="1"/>
  </si>
  <si>
    <t>2245</t>
    <phoneticPr fontId="1"/>
  </si>
  <si>
    <t>07/1900</t>
    <phoneticPr fontId="1"/>
  </si>
  <si>
    <t>05/1430</t>
    <phoneticPr fontId="1"/>
  </si>
  <si>
    <t>05/1530</t>
    <phoneticPr fontId="1"/>
  </si>
  <si>
    <t>06/0045</t>
    <phoneticPr fontId="1"/>
  </si>
  <si>
    <t>05/1657</t>
    <phoneticPr fontId="1"/>
  </si>
  <si>
    <t>05/1945</t>
    <phoneticPr fontId="1"/>
  </si>
  <si>
    <t>06/0230</t>
    <phoneticPr fontId="1"/>
  </si>
  <si>
    <t>04/1530</t>
    <phoneticPr fontId="1"/>
  </si>
  <si>
    <t>05/0924</t>
    <phoneticPr fontId="1"/>
  </si>
  <si>
    <t>05/1525</t>
    <phoneticPr fontId="1"/>
  </si>
  <si>
    <t>05/1040</t>
    <phoneticPr fontId="1"/>
  </si>
  <si>
    <t>SKIP</t>
    <phoneticPr fontId="1"/>
  </si>
  <si>
    <t>08/0400</t>
    <phoneticPr fontId="1"/>
  </si>
  <si>
    <t>08/0900</t>
    <phoneticPr fontId="1"/>
  </si>
  <si>
    <t>08/1200</t>
    <phoneticPr fontId="1"/>
  </si>
  <si>
    <t>09/0700</t>
    <phoneticPr fontId="1"/>
  </si>
  <si>
    <t>09/0930</t>
    <phoneticPr fontId="1"/>
  </si>
  <si>
    <t>06/0100</t>
    <phoneticPr fontId="1"/>
  </si>
  <si>
    <t>06/0712</t>
    <phoneticPr fontId="1"/>
  </si>
  <si>
    <t>06/1115</t>
    <phoneticPr fontId="1"/>
  </si>
  <si>
    <t>08/1500</t>
    <phoneticPr fontId="1"/>
  </si>
  <si>
    <t>09/2230</t>
    <phoneticPr fontId="1"/>
  </si>
  <si>
    <t>09/1536</t>
    <phoneticPr fontId="1"/>
  </si>
  <si>
    <t>10/0400</t>
    <phoneticPr fontId="1"/>
  </si>
  <si>
    <t>10/1730</t>
    <phoneticPr fontId="1"/>
  </si>
  <si>
    <t>08/1859</t>
    <phoneticPr fontId="1"/>
  </si>
  <si>
    <t>09/1132</t>
    <phoneticPr fontId="1"/>
  </si>
  <si>
    <t>09/1212</t>
    <phoneticPr fontId="1"/>
  </si>
  <si>
    <t>08/0910</t>
    <phoneticPr fontId="1"/>
  </si>
  <si>
    <t>09/0354</t>
    <phoneticPr fontId="1"/>
  </si>
  <si>
    <t>10/0100</t>
    <phoneticPr fontId="1"/>
  </si>
  <si>
    <t>10/1506</t>
    <phoneticPr fontId="1"/>
  </si>
  <si>
    <t>12/1000</t>
    <phoneticPr fontId="1"/>
  </si>
  <si>
    <t>10/1006</t>
    <phoneticPr fontId="1"/>
  </si>
  <si>
    <t>10/1854</t>
    <phoneticPr fontId="1"/>
  </si>
  <si>
    <t>13/1100</t>
    <phoneticPr fontId="1"/>
  </si>
  <si>
    <t>13/1600</t>
    <phoneticPr fontId="1"/>
  </si>
  <si>
    <t>13/1800</t>
    <phoneticPr fontId="1"/>
  </si>
  <si>
    <t>14/1330</t>
    <phoneticPr fontId="1"/>
  </si>
  <si>
    <t>14/1100</t>
    <phoneticPr fontId="1"/>
  </si>
  <si>
    <t>14/0700</t>
    <phoneticPr fontId="1"/>
  </si>
  <si>
    <t>DIRECT</t>
    <phoneticPr fontId="1"/>
  </si>
  <si>
    <t>DIRECT</t>
    <phoneticPr fontId="1"/>
  </si>
  <si>
    <t>14/1730</t>
    <phoneticPr fontId="1"/>
  </si>
  <si>
    <t>15/0130</t>
    <phoneticPr fontId="1"/>
  </si>
  <si>
    <t>11/2030</t>
    <phoneticPr fontId="1"/>
  </si>
  <si>
    <t>11/2120</t>
    <phoneticPr fontId="1"/>
  </si>
  <si>
    <t>11/1327</t>
    <phoneticPr fontId="1"/>
  </si>
  <si>
    <t>11/1850</t>
    <phoneticPr fontId="1"/>
  </si>
  <si>
    <t>15/</t>
    <phoneticPr fontId="1"/>
  </si>
  <si>
    <t>12/1642</t>
    <phoneticPr fontId="1"/>
  </si>
  <si>
    <t>13/0520</t>
    <phoneticPr fontId="1"/>
  </si>
  <si>
    <t>12/1006</t>
    <phoneticPr fontId="1"/>
  </si>
  <si>
    <t>12/1015</t>
    <phoneticPr fontId="1"/>
  </si>
  <si>
    <t>12/1151</t>
    <phoneticPr fontId="1"/>
  </si>
  <si>
    <t>12/1435</t>
    <phoneticPr fontId="1"/>
  </si>
  <si>
    <t>12/1720</t>
    <phoneticPr fontId="1"/>
  </si>
  <si>
    <t>12/1745</t>
    <phoneticPr fontId="1"/>
  </si>
  <si>
    <t>12/2235</t>
    <phoneticPr fontId="1"/>
  </si>
  <si>
    <t>13/0730</t>
    <phoneticPr fontId="1"/>
  </si>
  <si>
    <t>13/1000</t>
    <phoneticPr fontId="1"/>
  </si>
  <si>
    <t>13/0524</t>
    <phoneticPr fontId="1"/>
  </si>
  <si>
    <t>12/1028</t>
    <phoneticPr fontId="1"/>
  </si>
  <si>
    <t>12/1618</t>
    <phoneticPr fontId="1"/>
  </si>
  <si>
    <t>USD@JPY130.36-</t>
  </si>
  <si>
    <t>RMB@JPY19.27-</t>
  </si>
  <si>
    <t>543</t>
    <phoneticPr fontId="1"/>
  </si>
  <si>
    <t>438</t>
    <phoneticPr fontId="1"/>
  </si>
  <si>
    <t>VICTORY HONOR</t>
    <phoneticPr fontId="1"/>
  </si>
  <si>
    <t>530</t>
    <phoneticPr fontId="1"/>
  </si>
  <si>
    <t>TXG</t>
    <phoneticPr fontId="1"/>
  </si>
  <si>
    <t>15/0400</t>
    <phoneticPr fontId="1"/>
  </si>
  <si>
    <t>15/0800</t>
    <phoneticPr fontId="1"/>
  </si>
  <si>
    <t>15/1030</t>
    <phoneticPr fontId="1"/>
  </si>
  <si>
    <t>15/1730</t>
    <phoneticPr fontId="1"/>
  </si>
  <si>
    <t>16/0900</t>
    <phoneticPr fontId="1"/>
  </si>
  <si>
    <t>14/2000</t>
    <phoneticPr fontId="1"/>
  </si>
  <si>
    <t>16/0730</t>
    <phoneticPr fontId="1"/>
  </si>
  <si>
    <t>14/0000</t>
    <phoneticPr fontId="1"/>
  </si>
  <si>
    <t>13/0400</t>
    <phoneticPr fontId="1"/>
  </si>
  <si>
    <t>13/0512</t>
    <phoneticPr fontId="1"/>
  </si>
  <si>
    <t>15/2215</t>
    <phoneticPr fontId="1"/>
  </si>
  <si>
    <t>16/1530</t>
    <phoneticPr fontId="1"/>
  </si>
  <si>
    <t>16/0652</t>
    <phoneticPr fontId="1"/>
  </si>
  <si>
    <t>FOR SHELTER</t>
  </si>
  <si>
    <t>14/0624</t>
    <phoneticPr fontId="1"/>
  </si>
  <si>
    <t>14/1154</t>
    <phoneticPr fontId="1"/>
  </si>
  <si>
    <t>SCHEDULE DELAY DUE TO ROUGH WEATHER</t>
    <phoneticPr fontId="1"/>
  </si>
  <si>
    <t>ANCORAGED @ IMR DUE TO ROUGH WEATHER</t>
    <phoneticPr fontId="1"/>
  </si>
  <si>
    <t>ANCORAGED @ IMR DUE TO ROUGH WEATHER</t>
    <phoneticPr fontId="1"/>
  </si>
  <si>
    <t>18/0001</t>
    <phoneticPr fontId="1"/>
  </si>
  <si>
    <t>16/1906</t>
    <phoneticPr fontId="1"/>
  </si>
  <si>
    <t>16/2356</t>
    <phoneticPr fontId="1"/>
  </si>
  <si>
    <t>16/1830</t>
    <phoneticPr fontId="1"/>
  </si>
  <si>
    <t>16/1900</t>
    <phoneticPr fontId="1"/>
  </si>
  <si>
    <t>17/0030</t>
    <phoneticPr fontId="1"/>
  </si>
  <si>
    <t>18/0700</t>
    <phoneticPr fontId="1"/>
  </si>
  <si>
    <t>18/0800</t>
    <phoneticPr fontId="1"/>
  </si>
  <si>
    <t>18/1030</t>
    <phoneticPr fontId="1"/>
  </si>
  <si>
    <t>18/1200</t>
    <phoneticPr fontId="1"/>
  </si>
  <si>
    <t>19/0700</t>
    <phoneticPr fontId="1"/>
  </si>
  <si>
    <t>19/1130</t>
    <phoneticPr fontId="1"/>
  </si>
  <si>
    <t>19/1230</t>
    <phoneticPr fontId="1"/>
  </si>
  <si>
    <t>19/1530</t>
    <phoneticPr fontId="1"/>
  </si>
  <si>
    <t>19/1830</t>
    <phoneticPr fontId="1"/>
  </si>
  <si>
    <t>18/1418</t>
    <phoneticPr fontId="1"/>
  </si>
  <si>
    <t>18/1912</t>
    <phoneticPr fontId="1"/>
  </si>
  <si>
    <t>18/2300</t>
    <phoneticPr fontId="1"/>
  </si>
  <si>
    <t>18/0902</t>
    <phoneticPr fontId="1"/>
  </si>
  <si>
    <t>18/1050</t>
    <phoneticPr fontId="1"/>
  </si>
  <si>
    <t>18/1830</t>
    <phoneticPr fontId="1"/>
  </si>
  <si>
    <t>19/0230</t>
    <phoneticPr fontId="1"/>
  </si>
  <si>
    <t>20/0730</t>
    <phoneticPr fontId="1"/>
  </si>
  <si>
    <t>DIRECT</t>
    <phoneticPr fontId="1"/>
  </si>
  <si>
    <t>20/2000</t>
    <phoneticPr fontId="1"/>
  </si>
  <si>
    <t>TAK</t>
    <phoneticPr fontId="1"/>
  </si>
  <si>
    <t>21/1300</t>
    <phoneticPr fontId="1"/>
  </si>
  <si>
    <t>21/1430</t>
    <phoneticPr fontId="1"/>
  </si>
  <si>
    <t>20/2300</t>
    <phoneticPr fontId="1"/>
  </si>
  <si>
    <t>21/0630</t>
    <phoneticPr fontId="1"/>
  </si>
  <si>
    <t>21/0830</t>
    <phoneticPr fontId="1"/>
  </si>
  <si>
    <t>21/1130</t>
    <phoneticPr fontId="1"/>
  </si>
  <si>
    <t>DIRECT</t>
    <phoneticPr fontId="1"/>
  </si>
  <si>
    <t>19/2200</t>
    <phoneticPr fontId="1"/>
  </si>
  <si>
    <t>04</t>
    <phoneticPr fontId="1"/>
  </si>
  <si>
    <t>544</t>
    <phoneticPr fontId="1"/>
  </si>
  <si>
    <t>439</t>
    <phoneticPr fontId="1"/>
  </si>
  <si>
    <t>2246</t>
    <phoneticPr fontId="1"/>
  </si>
  <si>
    <t>USD@JPY129.47-</t>
  </si>
  <si>
    <t>21/1530</t>
    <phoneticPr fontId="1"/>
  </si>
  <si>
    <t>19/0730</t>
    <phoneticPr fontId="1"/>
  </si>
  <si>
    <t>19/1048</t>
    <phoneticPr fontId="1"/>
  </si>
  <si>
    <t>20/0900</t>
    <phoneticPr fontId="1"/>
  </si>
  <si>
    <t>20/1154</t>
    <phoneticPr fontId="1"/>
  </si>
  <si>
    <t>20/0736</t>
    <phoneticPr fontId="1"/>
  </si>
  <si>
    <t>20/1310</t>
    <phoneticPr fontId="1"/>
  </si>
  <si>
    <t>21/0500</t>
    <phoneticPr fontId="1"/>
  </si>
  <si>
    <t>BUNKER @ IYM</t>
    <phoneticPr fontId="1"/>
  </si>
  <si>
    <t>23/1030</t>
    <phoneticPr fontId="1"/>
  </si>
  <si>
    <t>23/0800</t>
    <phoneticPr fontId="1"/>
  </si>
  <si>
    <t>23/1300</t>
    <phoneticPr fontId="1"/>
  </si>
  <si>
    <t>23/1500</t>
    <phoneticPr fontId="1"/>
  </si>
  <si>
    <t>23/2200</t>
    <phoneticPr fontId="1"/>
  </si>
  <si>
    <t>BERTH CONGESTION @ NKS</t>
    <phoneticPr fontId="1"/>
  </si>
  <si>
    <t>21/1000</t>
    <phoneticPr fontId="1"/>
  </si>
  <si>
    <t>23/0800</t>
    <phoneticPr fontId="1"/>
  </si>
  <si>
    <t>23/1000</t>
    <phoneticPr fontId="1"/>
  </si>
  <si>
    <t>NKS</t>
    <phoneticPr fontId="1"/>
  </si>
  <si>
    <t>EXTRA</t>
    <phoneticPr fontId="1"/>
  </si>
  <si>
    <t>22/1454</t>
    <phoneticPr fontId="1"/>
  </si>
  <si>
    <t>22/1400</t>
    <phoneticPr fontId="1"/>
  </si>
  <si>
    <t>22/1730</t>
    <phoneticPr fontId="1"/>
  </si>
  <si>
    <t>22/2325</t>
    <phoneticPr fontId="1"/>
  </si>
  <si>
    <t>22/0008</t>
    <phoneticPr fontId="1"/>
  </si>
  <si>
    <t>22/1138</t>
    <phoneticPr fontId="1"/>
  </si>
  <si>
    <t>HIJ (DEJIMA)</t>
    <phoneticPr fontId="1"/>
  </si>
  <si>
    <t>=ACTUAL MOVEMENT</t>
    <phoneticPr fontId="1"/>
  </si>
  <si>
    <t>23/1900</t>
    <phoneticPr fontId="1"/>
  </si>
  <si>
    <t>24/0800</t>
    <phoneticPr fontId="1"/>
  </si>
  <si>
    <t>SHELTER @ HIJ DUE TO BAD WEATHER</t>
    <phoneticPr fontId="1"/>
  </si>
  <si>
    <t>24/1705</t>
    <phoneticPr fontId="1"/>
  </si>
  <si>
    <t>STRONG WIND @ IMR</t>
    <phoneticPr fontId="1"/>
  </si>
  <si>
    <t>24/1230</t>
    <phoneticPr fontId="1"/>
  </si>
  <si>
    <t>24/1030</t>
    <phoneticPr fontId="1"/>
  </si>
  <si>
    <t>25/1900</t>
    <phoneticPr fontId="1"/>
  </si>
  <si>
    <t>25/0600</t>
    <phoneticPr fontId="1"/>
  </si>
  <si>
    <t>STRONG WIND @ TAK</t>
    <phoneticPr fontId="1"/>
  </si>
  <si>
    <t>25/1700</t>
    <phoneticPr fontId="1"/>
  </si>
  <si>
    <t>STRONG SNOW STORM @ FKY</t>
    <phoneticPr fontId="1"/>
  </si>
  <si>
    <t>25/1200</t>
    <phoneticPr fontId="1"/>
  </si>
  <si>
    <t>26/1030</t>
    <phoneticPr fontId="1"/>
  </si>
  <si>
    <t>25/2200</t>
    <phoneticPr fontId="1"/>
  </si>
  <si>
    <t>26/1000</t>
    <phoneticPr fontId="1"/>
  </si>
  <si>
    <t>24/1800</t>
    <phoneticPr fontId="1"/>
  </si>
  <si>
    <t>25/0816</t>
    <phoneticPr fontId="1"/>
  </si>
  <si>
    <t>25/1450</t>
    <phoneticPr fontId="1"/>
  </si>
  <si>
    <t>25/2045</t>
    <phoneticPr fontId="1"/>
  </si>
  <si>
    <t>Bunkering at MIZ.</t>
    <phoneticPr fontId="1"/>
  </si>
  <si>
    <t>26/2000</t>
    <phoneticPr fontId="1"/>
  </si>
  <si>
    <t>27/1300</t>
    <phoneticPr fontId="1"/>
  </si>
  <si>
    <t>27/1700</t>
    <phoneticPr fontId="1"/>
  </si>
  <si>
    <t>Berth congestion @HIJ.</t>
    <phoneticPr fontId="1"/>
  </si>
  <si>
    <t>28/0100</t>
    <phoneticPr fontId="1"/>
  </si>
  <si>
    <t>05</t>
    <phoneticPr fontId="1"/>
  </si>
  <si>
    <t>545</t>
    <phoneticPr fontId="1"/>
  </si>
  <si>
    <t>440</t>
    <phoneticPr fontId="1"/>
  </si>
  <si>
    <t>VICTORY HONOR</t>
    <phoneticPr fontId="1"/>
  </si>
  <si>
    <t>SKIP</t>
    <phoneticPr fontId="1"/>
  </si>
  <si>
    <t>WK05's CJ3 is no service.</t>
    <phoneticPr fontId="1"/>
  </si>
  <si>
    <t>19/1600</t>
    <phoneticPr fontId="1"/>
  </si>
  <si>
    <t>On Jan.28th, it is rough weather.</t>
    <phoneticPr fontId="1"/>
  </si>
  <si>
    <t>On Jan.28th &amp; 29th, CY &amp; berth is unavailable @ FKY.</t>
    <phoneticPr fontId="1"/>
  </si>
  <si>
    <t>26/0236</t>
    <phoneticPr fontId="1"/>
  </si>
  <si>
    <t>26/0830</t>
    <phoneticPr fontId="1"/>
  </si>
  <si>
    <t>26/1400</t>
    <phoneticPr fontId="1"/>
  </si>
  <si>
    <t>WK04's CJ1 is no service.</t>
    <phoneticPr fontId="1"/>
  </si>
  <si>
    <t>26/1148</t>
    <phoneticPr fontId="1"/>
  </si>
  <si>
    <t>26/1428</t>
    <phoneticPr fontId="1"/>
  </si>
  <si>
    <t>26/1920</t>
    <phoneticPr fontId="1"/>
  </si>
  <si>
    <t>25/1730</t>
    <phoneticPr fontId="1"/>
  </si>
  <si>
    <t>26/1130</t>
    <phoneticPr fontId="1"/>
  </si>
  <si>
    <t>26/1815</t>
    <phoneticPr fontId="1"/>
  </si>
  <si>
    <t>26/2040</t>
    <phoneticPr fontId="1"/>
  </si>
  <si>
    <t>USD@JPY131.19-</t>
    <phoneticPr fontId="1"/>
  </si>
  <si>
    <t>RMB@JPY19.23-</t>
    <phoneticPr fontId="1"/>
  </si>
  <si>
    <t>27/0518</t>
    <phoneticPr fontId="1"/>
  </si>
  <si>
    <t>28/0730</t>
    <phoneticPr fontId="1"/>
  </si>
  <si>
    <t>28/1200</t>
    <phoneticPr fontId="1"/>
  </si>
  <si>
    <t>27/1340</t>
    <phoneticPr fontId="1"/>
  </si>
  <si>
    <t>30/0820</t>
    <phoneticPr fontId="1"/>
  </si>
  <si>
    <t>30/1600</t>
    <phoneticPr fontId="1"/>
  </si>
  <si>
    <t>30/1200</t>
    <phoneticPr fontId="1"/>
  </si>
  <si>
    <t>ANCORAGE @ ZHOUSHAN</t>
    <phoneticPr fontId="1"/>
  </si>
  <si>
    <t>28/1850</t>
    <phoneticPr fontId="1"/>
  </si>
  <si>
    <t>28/1415</t>
    <phoneticPr fontId="1"/>
  </si>
  <si>
    <t>28/1424</t>
    <phoneticPr fontId="1"/>
  </si>
  <si>
    <t>28/0010</t>
    <phoneticPr fontId="1"/>
  </si>
  <si>
    <t>28/0826</t>
    <phoneticPr fontId="1"/>
  </si>
  <si>
    <t>28/1455</t>
    <phoneticPr fontId="1"/>
  </si>
  <si>
    <t>28/1910</t>
    <phoneticPr fontId="1"/>
  </si>
  <si>
    <t>30/2100</t>
    <phoneticPr fontId="1"/>
  </si>
  <si>
    <t>31/1700</t>
    <phoneticPr fontId="1"/>
  </si>
  <si>
    <t>31/0612</t>
    <phoneticPr fontId="1"/>
  </si>
  <si>
    <t>30/1312</t>
    <phoneticPr fontId="1"/>
  </si>
  <si>
    <t>30/1514</t>
    <phoneticPr fontId="1"/>
  </si>
  <si>
    <t>31/1330</t>
    <phoneticPr fontId="1"/>
  </si>
  <si>
    <t>01/1130</t>
    <phoneticPr fontId="1"/>
  </si>
  <si>
    <t>01/1230</t>
    <phoneticPr fontId="1"/>
  </si>
  <si>
    <t>31/2300</t>
    <phoneticPr fontId="1"/>
  </si>
  <si>
    <t>01/0800</t>
    <phoneticPr fontId="1"/>
  </si>
  <si>
    <t>31/0254</t>
    <phoneticPr fontId="1"/>
  </si>
  <si>
    <t>31/0827</t>
    <phoneticPr fontId="1"/>
  </si>
  <si>
    <t>2/1300</t>
    <phoneticPr fontId="1"/>
  </si>
  <si>
    <t>2/1530</t>
    <phoneticPr fontId="1"/>
  </si>
  <si>
    <t>02/1400</t>
    <phoneticPr fontId="1"/>
  </si>
  <si>
    <t>31/1600</t>
    <phoneticPr fontId="1"/>
  </si>
  <si>
    <t>31/1830</t>
    <phoneticPr fontId="1"/>
  </si>
  <si>
    <t>01/2102</t>
    <phoneticPr fontId="1"/>
  </si>
  <si>
    <t>01/1308</t>
    <phoneticPr fontId="1"/>
  </si>
  <si>
    <t>01/1705</t>
    <phoneticPr fontId="1"/>
  </si>
  <si>
    <t>03/0900</t>
    <phoneticPr fontId="1"/>
  </si>
  <si>
    <t>3/1330</t>
    <phoneticPr fontId="1"/>
  </si>
  <si>
    <t>3/1430</t>
    <phoneticPr fontId="1"/>
  </si>
  <si>
    <t>03/0200</t>
    <phoneticPr fontId="1"/>
  </si>
  <si>
    <t>03/1730</t>
    <phoneticPr fontId="1"/>
  </si>
  <si>
    <t>546</t>
    <phoneticPr fontId="1"/>
  </si>
  <si>
    <t>USD@JPY129.71-</t>
  </si>
  <si>
    <t>RMB@JPY19.16-</t>
  </si>
  <si>
    <t>441</t>
    <phoneticPr fontId="1"/>
  </si>
  <si>
    <t>HIJ (DEJIMA)</t>
    <phoneticPr fontId="1"/>
  </si>
  <si>
    <t>2247</t>
    <phoneticPr fontId="1"/>
  </si>
  <si>
    <t>02/1754</t>
    <phoneticPr fontId="1"/>
  </si>
  <si>
    <t>03/0306</t>
    <phoneticPr fontId="1"/>
  </si>
  <si>
    <t>03/1900</t>
    <phoneticPr fontId="1"/>
  </si>
  <si>
    <t>04/0700</t>
    <phoneticPr fontId="1"/>
  </si>
  <si>
    <t>04/1030</t>
    <phoneticPr fontId="1"/>
  </si>
  <si>
    <t>04/1630</t>
    <phoneticPr fontId="1"/>
  </si>
  <si>
    <t>5/0400</t>
    <phoneticPr fontId="1"/>
  </si>
  <si>
    <t>07/0500</t>
    <phoneticPr fontId="1"/>
  </si>
  <si>
    <t>03/0848</t>
    <phoneticPr fontId="1"/>
  </si>
  <si>
    <t>3/1155</t>
    <phoneticPr fontId="1"/>
  </si>
  <si>
    <t>03/1425</t>
    <phoneticPr fontId="1"/>
  </si>
  <si>
    <t>06/0830</t>
    <phoneticPr fontId="1"/>
  </si>
  <si>
    <t>06/1430</t>
    <phoneticPr fontId="1"/>
  </si>
  <si>
    <t>04/1648</t>
    <phoneticPr fontId="1"/>
  </si>
  <si>
    <t>04/2030</t>
    <phoneticPr fontId="1"/>
  </si>
  <si>
    <t>03/1800</t>
    <phoneticPr fontId="1"/>
  </si>
  <si>
    <t>4/0048</t>
    <phoneticPr fontId="1"/>
  </si>
  <si>
    <t>4/1140</t>
    <phoneticPr fontId="1"/>
  </si>
  <si>
    <t>06/1630</t>
    <phoneticPr fontId="1"/>
  </si>
  <si>
    <t>06/1830</t>
    <phoneticPr fontId="1"/>
  </si>
  <si>
    <t>07/0800</t>
    <phoneticPr fontId="1"/>
  </si>
  <si>
    <t>07/1100</t>
    <phoneticPr fontId="1"/>
  </si>
  <si>
    <t>07/1330</t>
    <phoneticPr fontId="1"/>
  </si>
  <si>
    <t>07/1400</t>
    <phoneticPr fontId="1"/>
  </si>
  <si>
    <t>07/2000</t>
    <phoneticPr fontId="1"/>
  </si>
  <si>
    <t>08/0400</t>
    <phoneticPr fontId="1"/>
  </si>
  <si>
    <t>06/2200</t>
    <phoneticPr fontId="1"/>
  </si>
  <si>
    <t>07/0900</t>
    <phoneticPr fontId="1"/>
  </si>
  <si>
    <t>06/1548</t>
    <phoneticPr fontId="1"/>
  </si>
  <si>
    <t>09/0630</t>
    <phoneticPr fontId="1"/>
  </si>
  <si>
    <t>08/1000</t>
    <phoneticPr fontId="1"/>
  </si>
  <si>
    <t>08/1100</t>
    <phoneticPr fontId="1"/>
  </si>
  <si>
    <t>08/0800</t>
    <phoneticPr fontId="1"/>
  </si>
  <si>
    <t>08/1800</t>
    <phoneticPr fontId="1"/>
  </si>
  <si>
    <t>08/1900</t>
    <phoneticPr fontId="1"/>
  </si>
  <si>
    <t>08/1930</t>
    <phoneticPr fontId="1"/>
  </si>
  <si>
    <t>08/2130</t>
    <phoneticPr fontId="1"/>
  </si>
  <si>
    <t>BERTH CONGESTION @ FKY</t>
    <phoneticPr fontId="1"/>
  </si>
  <si>
    <t>09/2300</t>
    <phoneticPr fontId="1"/>
  </si>
  <si>
    <t>09/1100</t>
    <phoneticPr fontId="1"/>
  </si>
  <si>
    <t>09/1500</t>
    <phoneticPr fontId="1"/>
  </si>
  <si>
    <t>10/0800</t>
    <phoneticPr fontId="1"/>
  </si>
  <si>
    <t>10/1000</t>
    <phoneticPr fontId="1"/>
  </si>
  <si>
    <t>10/1630</t>
    <phoneticPr fontId="1"/>
  </si>
  <si>
    <t>10/1700</t>
    <phoneticPr fontId="1"/>
  </si>
  <si>
    <t>10/1900</t>
    <phoneticPr fontId="1"/>
  </si>
  <si>
    <t>11/0500</t>
    <phoneticPr fontId="1"/>
  </si>
  <si>
    <t>\</t>
    <phoneticPr fontId="1"/>
  </si>
  <si>
    <t>09/2000</t>
    <phoneticPr fontId="1"/>
  </si>
  <si>
    <t>08/2208</t>
    <phoneticPr fontId="1"/>
  </si>
  <si>
    <t>07/1956</t>
    <phoneticPr fontId="1"/>
  </si>
  <si>
    <t>07/1512</t>
    <phoneticPr fontId="1"/>
  </si>
  <si>
    <t>442</t>
    <phoneticPr fontId="1"/>
  </si>
  <si>
    <t>547</t>
    <phoneticPr fontId="1"/>
  </si>
  <si>
    <t>11/0830</t>
    <phoneticPr fontId="1"/>
  </si>
  <si>
    <t>11/1200</t>
    <phoneticPr fontId="1"/>
  </si>
  <si>
    <t>11/0300</t>
    <phoneticPr fontId="1"/>
  </si>
  <si>
    <t>10/0100</t>
    <phoneticPr fontId="1"/>
  </si>
  <si>
    <t>10/0800</t>
    <phoneticPr fontId="1"/>
  </si>
  <si>
    <t>10/1100</t>
    <phoneticPr fontId="1"/>
  </si>
  <si>
    <t>10/1300</t>
    <phoneticPr fontId="1"/>
  </si>
  <si>
    <t>10/1330</t>
    <phoneticPr fontId="1"/>
  </si>
  <si>
    <t>10/1700</t>
    <phoneticPr fontId="1"/>
  </si>
  <si>
    <t>10/2000</t>
    <phoneticPr fontId="1"/>
  </si>
  <si>
    <t>09/0142</t>
    <phoneticPr fontId="1"/>
  </si>
  <si>
    <t>09/1312</t>
    <phoneticPr fontId="1"/>
  </si>
  <si>
    <t>09/1605</t>
    <phoneticPr fontId="1"/>
  </si>
  <si>
    <t>USD@JPY132.61-</t>
  </si>
  <si>
    <t>RMB@JPY19.37-</t>
  </si>
  <si>
    <t>11/1000</t>
    <phoneticPr fontId="1"/>
  </si>
  <si>
    <t>11/1600</t>
    <phoneticPr fontId="1"/>
  </si>
  <si>
    <t>11/1630</t>
    <phoneticPr fontId="1"/>
  </si>
  <si>
    <t>11/2000</t>
    <phoneticPr fontId="1"/>
  </si>
  <si>
    <t>12/1712</t>
    <phoneticPr fontId="1"/>
  </si>
  <si>
    <t>12/1842</t>
    <phoneticPr fontId="1"/>
  </si>
  <si>
    <t>13/1430</t>
    <phoneticPr fontId="1"/>
  </si>
  <si>
    <t>13/1700</t>
    <phoneticPr fontId="1"/>
  </si>
  <si>
    <t>10/2110</t>
    <phoneticPr fontId="1"/>
  </si>
  <si>
    <t>11/1521</t>
    <phoneticPr fontId="1"/>
  </si>
  <si>
    <t>FKY</t>
    <phoneticPr fontId="1"/>
  </si>
  <si>
    <t>13/1700</t>
    <phoneticPr fontId="1"/>
  </si>
  <si>
    <t>DIRECT</t>
    <phoneticPr fontId="1"/>
  </si>
  <si>
    <t>13/2030</t>
    <phoneticPr fontId="1"/>
  </si>
  <si>
    <t>14/1200</t>
    <phoneticPr fontId="1"/>
  </si>
  <si>
    <t>14/2000</t>
    <phoneticPr fontId="1"/>
  </si>
  <si>
    <t>13/0022</t>
    <phoneticPr fontId="1"/>
  </si>
  <si>
    <t>13/2200</t>
    <phoneticPr fontId="1"/>
  </si>
  <si>
    <t>14/0800</t>
    <phoneticPr fontId="1"/>
  </si>
  <si>
    <t>14/0700</t>
    <phoneticPr fontId="1"/>
  </si>
  <si>
    <t>14/1500</t>
    <phoneticPr fontId="1"/>
  </si>
  <si>
    <t>14/1730</t>
    <phoneticPr fontId="1"/>
  </si>
  <si>
    <t>13/2330</t>
    <phoneticPr fontId="1"/>
  </si>
  <si>
    <t>14/2000</t>
    <phoneticPr fontId="1"/>
  </si>
  <si>
    <t>13/1900</t>
    <phoneticPr fontId="1"/>
  </si>
  <si>
    <t>14/0706</t>
    <phoneticPr fontId="1"/>
  </si>
  <si>
    <t>Berth congestion</t>
    <phoneticPr fontId="1"/>
  </si>
  <si>
    <t>16/0800</t>
    <phoneticPr fontId="1"/>
  </si>
  <si>
    <t>16/1200</t>
    <phoneticPr fontId="1"/>
  </si>
  <si>
    <t>16/1800</t>
    <phoneticPr fontId="1"/>
  </si>
  <si>
    <t>14/1650</t>
    <phoneticPr fontId="1"/>
  </si>
  <si>
    <t>14/1530</t>
    <phoneticPr fontId="1"/>
  </si>
  <si>
    <t>17/0800</t>
    <phoneticPr fontId="1"/>
  </si>
  <si>
    <t>17/1200</t>
    <phoneticPr fontId="1"/>
  </si>
  <si>
    <t>15/1136</t>
    <phoneticPr fontId="1"/>
  </si>
  <si>
    <t>15/1714</t>
    <phoneticPr fontId="1"/>
  </si>
  <si>
    <t>16/0230</t>
    <phoneticPr fontId="1"/>
  </si>
  <si>
    <t>15/0155</t>
    <phoneticPr fontId="1"/>
  </si>
  <si>
    <t>15/0704</t>
    <phoneticPr fontId="1"/>
  </si>
  <si>
    <t>15/1620</t>
    <phoneticPr fontId="1"/>
  </si>
  <si>
    <t>15/1735</t>
    <phoneticPr fontId="1"/>
  </si>
  <si>
    <t>15/1745</t>
    <phoneticPr fontId="1"/>
  </si>
  <si>
    <t>15/1930</t>
    <phoneticPr fontId="1"/>
  </si>
  <si>
    <t>17/0800</t>
    <phoneticPr fontId="1"/>
  </si>
  <si>
    <t>17/1030</t>
    <phoneticPr fontId="1"/>
  </si>
  <si>
    <t>17/1230</t>
    <phoneticPr fontId="1"/>
  </si>
  <si>
    <t>17/1300</t>
    <phoneticPr fontId="1"/>
  </si>
  <si>
    <t>17/1430</t>
    <phoneticPr fontId="1"/>
  </si>
  <si>
    <t>17/1730</t>
    <phoneticPr fontId="1"/>
  </si>
  <si>
    <t>17/1800</t>
    <phoneticPr fontId="1"/>
  </si>
  <si>
    <t>17/2300</t>
    <phoneticPr fontId="1"/>
  </si>
  <si>
    <t>08</t>
    <phoneticPr fontId="1"/>
  </si>
  <si>
    <t>USD@JPY135.01-</t>
  </si>
  <si>
    <t>RMB@JPY19.62-</t>
  </si>
  <si>
    <t>548</t>
    <phoneticPr fontId="1"/>
  </si>
  <si>
    <t>443</t>
    <phoneticPr fontId="1"/>
  </si>
  <si>
    <t>2248</t>
    <phoneticPr fontId="1"/>
  </si>
  <si>
    <t>17/0642</t>
    <phoneticPr fontId="1"/>
  </si>
  <si>
    <t>16/0706</t>
    <phoneticPr fontId="1"/>
  </si>
  <si>
    <t>16/1018</t>
    <phoneticPr fontId="1"/>
  </si>
  <si>
    <t>16/1855</t>
    <phoneticPr fontId="1"/>
  </si>
  <si>
    <t>14/1442</t>
    <phoneticPr fontId="1"/>
  </si>
  <si>
    <t>14/1948</t>
    <phoneticPr fontId="1"/>
  </si>
  <si>
    <t>15/1336</t>
    <phoneticPr fontId="1"/>
  </si>
  <si>
    <t>DIRECT</t>
    <phoneticPr fontId="1"/>
  </si>
  <si>
    <t>16/0400</t>
    <phoneticPr fontId="1"/>
  </si>
  <si>
    <t>17/0100</t>
    <phoneticPr fontId="1"/>
  </si>
  <si>
    <t>17/1130</t>
    <phoneticPr fontId="1"/>
  </si>
  <si>
    <t>19/1612</t>
    <phoneticPr fontId="1"/>
  </si>
  <si>
    <t>19/2012</t>
    <phoneticPr fontId="1"/>
  </si>
  <si>
    <t>18/0050</t>
    <phoneticPr fontId="1"/>
  </si>
  <si>
    <t>18/0630</t>
    <phoneticPr fontId="1"/>
  </si>
  <si>
    <t>18/1512</t>
    <phoneticPr fontId="1"/>
  </si>
  <si>
    <t>18/0740</t>
    <phoneticPr fontId="1"/>
  </si>
  <si>
    <t>18/0806</t>
    <phoneticPr fontId="1"/>
  </si>
  <si>
    <t>HIJ (DEJIMA)</t>
    <phoneticPr fontId="1"/>
  </si>
  <si>
    <t>21/0300</t>
    <phoneticPr fontId="1"/>
  </si>
  <si>
    <t>21/0730</t>
    <phoneticPr fontId="1"/>
  </si>
  <si>
    <t>20/1500</t>
    <phoneticPr fontId="1"/>
  </si>
  <si>
    <t>21/1300</t>
    <phoneticPr fontId="1"/>
  </si>
  <si>
    <t>21/1330</t>
    <phoneticPr fontId="1"/>
  </si>
  <si>
    <t>21/1630</t>
    <phoneticPr fontId="1"/>
  </si>
  <si>
    <t>21/0800</t>
    <phoneticPr fontId="1"/>
  </si>
  <si>
    <t>21/1100</t>
    <phoneticPr fontId="1"/>
  </si>
  <si>
    <t>20/1020</t>
    <phoneticPr fontId="1"/>
  </si>
  <si>
    <t>20/1935</t>
    <phoneticPr fontId="1"/>
  </si>
  <si>
    <t>20/2130</t>
    <phoneticPr fontId="1"/>
  </si>
  <si>
    <t>20/1106</t>
    <phoneticPr fontId="1"/>
  </si>
  <si>
    <t>22/0800</t>
    <phoneticPr fontId="1"/>
  </si>
  <si>
    <t>22/1500</t>
    <phoneticPr fontId="1"/>
  </si>
  <si>
    <t>22/1300</t>
    <phoneticPr fontId="1"/>
  </si>
  <si>
    <t>22/1630</t>
    <phoneticPr fontId="1"/>
  </si>
  <si>
    <t>BERTH CONGESTION</t>
    <phoneticPr fontId="1"/>
  </si>
  <si>
    <t>21/1142</t>
    <phoneticPr fontId="1"/>
  </si>
  <si>
    <t>22/0030</t>
    <phoneticPr fontId="1"/>
  </si>
  <si>
    <t>22/1600</t>
    <phoneticPr fontId="1"/>
  </si>
  <si>
    <t>DIRECT</t>
    <phoneticPr fontId="1"/>
  </si>
  <si>
    <t>22/1810</t>
    <phoneticPr fontId="1"/>
  </si>
  <si>
    <t>21/1224</t>
    <phoneticPr fontId="1"/>
  </si>
  <si>
    <t>21/1025</t>
    <phoneticPr fontId="1"/>
  </si>
  <si>
    <t>21/1230</t>
    <phoneticPr fontId="1"/>
  </si>
  <si>
    <t>21/1720</t>
    <phoneticPr fontId="1"/>
  </si>
  <si>
    <t>23/1830</t>
    <phoneticPr fontId="1"/>
  </si>
  <si>
    <t>24/0830</t>
    <phoneticPr fontId="1"/>
  </si>
  <si>
    <t>24/1200</t>
    <phoneticPr fontId="1"/>
  </si>
  <si>
    <t>24/0000</t>
    <phoneticPr fontId="1"/>
  </si>
  <si>
    <t>24/0800</t>
    <phoneticPr fontId="1"/>
  </si>
  <si>
    <t>24/1100</t>
    <phoneticPr fontId="1"/>
  </si>
  <si>
    <t>24/1300</t>
    <phoneticPr fontId="1"/>
  </si>
  <si>
    <t>24/1330</t>
    <phoneticPr fontId="1"/>
  </si>
  <si>
    <t>24/1600</t>
    <phoneticPr fontId="1"/>
  </si>
  <si>
    <t>24/1900</t>
    <phoneticPr fontId="1"/>
  </si>
  <si>
    <t>25/0700</t>
    <phoneticPr fontId="1"/>
  </si>
  <si>
    <t>09</t>
    <phoneticPr fontId="1"/>
  </si>
  <si>
    <t>IMR</t>
    <phoneticPr fontId="1"/>
  </si>
  <si>
    <t>549</t>
    <phoneticPr fontId="1"/>
  </si>
  <si>
    <t>444</t>
    <phoneticPr fontId="1"/>
  </si>
  <si>
    <t>USD@JPY135.44-</t>
  </si>
  <si>
    <t>RMB@JPY19.57-</t>
  </si>
  <si>
    <t>23/0742</t>
    <phoneticPr fontId="1"/>
  </si>
  <si>
    <t>23/0806</t>
    <phoneticPr fontId="1"/>
  </si>
  <si>
    <t>23/1150</t>
    <phoneticPr fontId="1"/>
  </si>
  <si>
    <t>23/0045</t>
    <phoneticPr fontId="1"/>
  </si>
  <si>
    <t>24/1000</t>
    <phoneticPr fontId="1"/>
  </si>
  <si>
    <t>22/1554</t>
    <phoneticPr fontId="1"/>
  </si>
  <si>
    <t>22/1620</t>
    <phoneticPr fontId="1"/>
  </si>
  <si>
    <t>23/0310</t>
    <phoneticPr fontId="1"/>
  </si>
  <si>
    <t>20/0300</t>
    <phoneticPr fontId="1"/>
  </si>
  <si>
    <t>21/1424</t>
    <phoneticPr fontId="1"/>
  </si>
  <si>
    <t>21/1950</t>
    <phoneticPr fontId="1"/>
  </si>
  <si>
    <t>27/0030</t>
    <phoneticPr fontId="1"/>
  </si>
  <si>
    <t>27/0400</t>
    <phoneticPr fontId="1"/>
  </si>
  <si>
    <t>25/1645</t>
    <phoneticPr fontId="1"/>
  </si>
  <si>
    <t>25/0945</t>
    <phoneticPr fontId="1"/>
  </si>
  <si>
    <t>25/1712</t>
    <phoneticPr fontId="1"/>
  </si>
  <si>
    <t>26/0015</t>
    <phoneticPr fontId="1"/>
  </si>
  <si>
    <t>23/2310</t>
    <phoneticPr fontId="1"/>
  </si>
  <si>
    <t>28/0430</t>
    <phoneticPr fontId="1"/>
  </si>
  <si>
    <t>28/0800</t>
    <phoneticPr fontId="1"/>
  </si>
  <si>
    <t>28/1000</t>
    <phoneticPr fontId="1"/>
  </si>
  <si>
    <t>28/1700</t>
    <phoneticPr fontId="1"/>
  </si>
  <si>
    <t>28/1900</t>
    <phoneticPr fontId="1"/>
  </si>
  <si>
    <t>01/2000</t>
    <phoneticPr fontId="1"/>
  </si>
  <si>
    <t>27/1900</t>
    <phoneticPr fontId="1"/>
  </si>
  <si>
    <t>28/1100</t>
    <phoneticPr fontId="1"/>
  </si>
  <si>
    <t>28/1330</t>
    <phoneticPr fontId="1"/>
  </si>
  <si>
    <t>DIRECT</t>
    <phoneticPr fontId="1"/>
  </si>
  <si>
    <t>28/2000</t>
    <phoneticPr fontId="1"/>
  </si>
  <si>
    <t>1/0400</t>
    <phoneticPr fontId="1"/>
  </si>
  <si>
    <t>27/0725</t>
    <phoneticPr fontId="1"/>
  </si>
  <si>
    <t>27/1550</t>
    <phoneticPr fontId="1"/>
  </si>
  <si>
    <t>27/1740</t>
    <phoneticPr fontId="1"/>
  </si>
  <si>
    <t>01/0700</t>
    <phoneticPr fontId="1"/>
  </si>
  <si>
    <t>01/1530</t>
    <phoneticPr fontId="1"/>
  </si>
  <si>
    <t>01/1700</t>
    <phoneticPr fontId="1"/>
  </si>
  <si>
    <t>02/0800</t>
    <phoneticPr fontId="1"/>
  </si>
  <si>
    <t>01/1630</t>
    <phoneticPr fontId="1"/>
  </si>
  <si>
    <t>01/1700</t>
    <phoneticPr fontId="1"/>
  </si>
  <si>
    <t>01/1930</t>
    <phoneticPr fontId="1"/>
  </si>
  <si>
    <t>03/2152</t>
    <phoneticPr fontId="1"/>
  </si>
  <si>
    <t>02/2100</t>
    <phoneticPr fontId="1"/>
  </si>
  <si>
    <t>28/1648</t>
    <phoneticPr fontId="1"/>
  </si>
  <si>
    <t>01/0118</t>
    <phoneticPr fontId="1"/>
  </si>
  <si>
    <t>03/0600</t>
    <phoneticPr fontId="1"/>
  </si>
  <si>
    <t>03/0900</t>
    <phoneticPr fontId="1"/>
  </si>
  <si>
    <t>03/1000</t>
    <phoneticPr fontId="1"/>
  </si>
  <si>
    <t>03/2200</t>
    <phoneticPr fontId="1"/>
  </si>
  <si>
    <t>02/1900</t>
    <phoneticPr fontId="1"/>
  </si>
  <si>
    <t>02/1200</t>
    <phoneticPr fontId="1"/>
  </si>
  <si>
    <t>USD@JPY137.78-</t>
  </si>
  <si>
    <t>RMB@JPY19.83-</t>
  </si>
  <si>
    <t>03/2130</t>
    <phoneticPr fontId="1"/>
  </si>
  <si>
    <t>03/2330</t>
    <phoneticPr fontId="1"/>
  </si>
  <si>
    <t>04/1300</t>
    <phoneticPr fontId="1"/>
  </si>
  <si>
    <t>04/1600</t>
    <phoneticPr fontId="1"/>
  </si>
  <si>
    <t>550</t>
    <phoneticPr fontId="1"/>
  </si>
  <si>
    <t>445</t>
    <phoneticPr fontId="1"/>
  </si>
  <si>
    <t>2249</t>
    <phoneticPr fontId="1"/>
  </si>
  <si>
    <t>02/0124</t>
    <phoneticPr fontId="1"/>
  </si>
  <si>
    <t>28/2242</t>
    <phoneticPr fontId="1"/>
  </si>
  <si>
    <t>01/0740</t>
    <phoneticPr fontId="1"/>
  </si>
  <si>
    <t>03/2142</t>
    <phoneticPr fontId="1"/>
  </si>
  <si>
    <t>06/0030</t>
    <phoneticPr fontId="1"/>
  </si>
  <si>
    <t>06/0430</t>
    <phoneticPr fontId="1"/>
  </si>
  <si>
    <t>04/2342</t>
    <phoneticPr fontId="1"/>
  </si>
  <si>
    <t>07/0600</t>
    <phoneticPr fontId="1"/>
  </si>
  <si>
    <t>03/1205</t>
    <phoneticPr fontId="1"/>
  </si>
  <si>
    <t>04/0715</t>
    <phoneticPr fontId="1"/>
  </si>
  <si>
    <t>04/1150</t>
    <phoneticPr fontId="1"/>
  </si>
  <si>
    <t>06/1930</t>
    <phoneticPr fontId="1"/>
  </si>
  <si>
    <t>07/0700</t>
    <phoneticPr fontId="1"/>
  </si>
  <si>
    <t>09/1600</t>
    <phoneticPr fontId="1"/>
  </si>
  <si>
    <t>08/0800</t>
    <phoneticPr fontId="1"/>
  </si>
  <si>
    <t>08/0700</t>
    <phoneticPr fontId="1"/>
  </si>
  <si>
    <t>DIRECT</t>
    <phoneticPr fontId="1"/>
  </si>
  <si>
    <t>07/2124</t>
    <phoneticPr fontId="1"/>
  </si>
  <si>
    <t>07/1242</t>
    <phoneticPr fontId="1"/>
  </si>
  <si>
    <t>07/1620</t>
    <phoneticPr fontId="1"/>
  </si>
  <si>
    <t>07/1642</t>
    <phoneticPr fontId="1"/>
  </si>
  <si>
    <t>07/1420</t>
    <phoneticPr fontId="1"/>
  </si>
  <si>
    <t>06/2318</t>
    <phoneticPr fontId="1"/>
  </si>
  <si>
    <t>07/1510</t>
    <phoneticPr fontId="1"/>
  </si>
  <si>
    <t>07/1815</t>
    <phoneticPr fontId="1"/>
  </si>
  <si>
    <t>07/0950</t>
    <phoneticPr fontId="1"/>
  </si>
  <si>
    <t>07/1132</t>
    <phoneticPr fontId="1"/>
  </si>
  <si>
    <t>07/1136</t>
    <phoneticPr fontId="1"/>
  </si>
  <si>
    <t>09/1300</t>
    <phoneticPr fontId="1"/>
  </si>
  <si>
    <t>09/1630</t>
    <phoneticPr fontId="1"/>
  </si>
  <si>
    <t>09/2330</t>
    <phoneticPr fontId="1"/>
  </si>
  <si>
    <t>DIRECT</t>
    <phoneticPr fontId="1"/>
  </si>
  <si>
    <t>07/2235</t>
    <phoneticPr fontId="1"/>
  </si>
  <si>
    <t>08/1020</t>
    <phoneticPr fontId="1"/>
  </si>
  <si>
    <t>08/1115</t>
    <phoneticPr fontId="1"/>
  </si>
  <si>
    <t>08/1142</t>
    <phoneticPr fontId="1"/>
  </si>
  <si>
    <t>08/1850</t>
    <phoneticPr fontId="1"/>
  </si>
  <si>
    <t>08/1354</t>
    <phoneticPr fontId="1"/>
  </si>
  <si>
    <t>08/1300</t>
    <phoneticPr fontId="1"/>
  </si>
  <si>
    <t>09/1900</t>
    <phoneticPr fontId="1"/>
  </si>
  <si>
    <t>10/1200</t>
    <phoneticPr fontId="1"/>
  </si>
  <si>
    <t>10/1500</t>
    <phoneticPr fontId="1"/>
  </si>
  <si>
    <t>10/1700</t>
    <phoneticPr fontId="1"/>
  </si>
  <si>
    <t>10/2030</t>
    <phoneticPr fontId="1"/>
  </si>
  <si>
    <t>10/0500</t>
    <phoneticPr fontId="1"/>
  </si>
  <si>
    <t>10/2300</t>
    <phoneticPr fontId="1"/>
  </si>
  <si>
    <t>11/0800</t>
    <phoneticPr fontId="1"/>
  </si>
  <si>
    <t>11/0930</t>
    <phoneticPr fontId="1"/>
  </si>
  <si>
    <t>11/1530</t>
    <phoneticPr fontId="1"/>
  </si>
  <si>
    <t>551</t>
    <phoneticPr fontId="1"/>
  </si>
  <si>
    <t>USD@JPY137.17-</t>
  </si>
  <si>
    <t>RMB@JPY19.60-</t>
  </si>
  <si>
    <t>446</t>
    <phoneticPr fontId="1"/>
  </si>
  <si>
    <t>11/1830</t>
    <phoneticPr fontId="1"/>
  </si>
  <si>
    <t>11/2200</t>
    <phoneticPr fontId="1"/>
  </si>
  <si>
    <t>08/0900</t>
    <phoneticPr fontId="1"/>
  </si>
  <si>
    <t>10/1542</t>
    <phoneticPr fontId="1"/>
  </si>
  <si>
    <t>13/0500</t>
    <phoneticPr fontId="1"/>
  </si>
  <si>
    <t>13/2400</t>
    <phoneticPr fontId="1"/>
  </si>
  <si>
    <t>11/0200</t>
    <phoneticPr fontId="1"/>
  </si>
  <si>
    <t>11/0420</t>
    <phoneticPr fontId="1"/>
  </si>
  <si>
    <t>12/2115</t>
    <phoneticPr fontId="1"/>
  </si>
  <si>
    <t>11/1230</t>
    <phoneticPr fontId="1"/>
  </si>
  <si>
    <t>11/2305</t>
    <phoneticPr fontId="1"/>
  </si>
  <si>
    <t>09/1300</t>
    <phoneticPr fontId="1"/>
  </si>
  <si>
    <t>09/1624</t>
    <phoneticPr fontId="1"/>
  </si>
  <si>
    <t>11/0634</t>
    <phoneticPr fontId="1"/>
  </si>
  <si>
    <t>15/0200</t>
    <phoneticPr fontId="1"/>
  </si>
  <si>
    <t>15/2300</t>
    <phoneticPr fontId="1"/>
  </si>
  <si>
    <t>HIJ (KAITA)</t>
    <phoneticPr fontId="1"/>
  </si>
  <si>
    <t>14/0600</t>
    <phoneticPr fontId="1"/>
  </si>
  <si>
    <t>14/0700</t>
    <phoneticPr fontId="1"/>
  </si>
  <si>
    <t>14/1000</t>
    <phoneticPr fontId="1"/>
  </si>
  <si>
    <t>14/1230</t>
    <phoneticPr fontId="1"/>
  </si>
  <si>
    <t>14/1630</t>
    <phoneticPr fontId="1"/>
  </si>
  <si>
    <t>14/1800</t>
    <phoneticPr fontId="1"/>
  </si>
  <si>
    <t>14/1830</t>
    <phoneticPr fontId="1"/>
  </si>
  <si>
    <t>14/2200</t>
    <phoneticPr fontId="1"/>
  </si>
  <si>
    <t>DELAY DUE TO DENCE FOG</t>
    <phoneticPr fontId="1"/>
  </si>
  <si>
    <t>15/0730</t>
    <phoneticPr fontId="1"/>
  </si>
  <si>
    <t>HIJ</t>
    <phoneticPr fontId="1"/>
  </si>
  <si>
    <t>IWK</t>
    <phoneticPr fontId="1"/>
  </si>
  <si>
    <t>14/0400</t>
    <phoneticPr fontId="1"/>
  </si>
  <si>
    <t>16/1030</t>
    <phoneticPr fontId="1"/>
  </si>
  <si>
    <t>14/1610</t>
    <phoneticPr fontId="1"/>
  </si>
  <si>
    <t>14/2120</t>
    <phoneticPr fontId="1"/>
  </si>
  <si>
    <t>14/1506</t>
    <phoneticPr fontId="1"/>
  </si>
  <si>
    <t>14/0348</t>
    <phoneticPr fontId="1"/>
  </si>
  <si>
    <t>DIRECT</t>
    <phoneticPr fontId="1"/>
  </si>
  <si>
    <t>15/1510</t>
    <phoneticPr fontId="1"/>
  </si>
  <si>
    <t>15/1610</t>
    <phoneticPr fontId="1"/>
  </si>
  <si>
    <t>15/1630</t>
    <phoneticPr fontId="1"/>
  </si>
  <si>
    <t>15/1830</t>
    <phoneticPr fontId="1"/>
  </si>
  <si>
    <t>16/1200</t>
    <phoneticPr fontId="1"/>
  </si>
  <si>
    <t>17/1000</t>
    <phoneticPr fontId="1"/>
  </si>
  <si>
    <t>16/1100</t>
    <phoneticPr fontId="1"/>
  </si>
  <si>
    <t>16/1515</t>
    <phoneticPr fontId="1"/>
  </si>
  <si>
    <t>16/1815</t>
    <phoneticPr fontId="1"/>
  </si>
  <si>
    <t>16/2200</t>
    <phoneticPr fontId="1"/>
  </si>
  <si>
    <t>17/0000</t>
    <phoneticPr fontId="1"/>
  </si>
  <si>
    <t>17/0800</t>
    <phoneticPr fontId="1"/>
  </si>
  <si>
    <t>17/1130</t>
    <phoneticPr fontId="1"/>
  </si>
  <si>
    <t>17/1300</t>
    <phoneticPr fontId="1"/>
  </si>
  <si>
    <t>17/1700</t>
    <phoneticPr fontId="1"/>
  </si>
  <si>
    <t>17/2400</t>
    <phoneticPr fontId="1"/>
  </si>
  <si>
    <t>18/0830</t>
    <phoneticPr fontId="1"/>
  </si>
  <si>
    <t>17/1300</t>
    <phoneticPr fontId="1"/>
  </si>
  <si>
    <t>17/1330</t>
    <phoneticPr fontId="1"/>
  </si>
  <si>
    <t>17/1800</t>
    <phoneticPr fontId="1"/>
  </si>
  <si>
    <t>17/2000</t>
    <phoneticPr fontId="1"/>
  </si>
  <si>
    <t>18/0730</t>
    <phoneticPr fontId="1"/>
  </si>
  <si>
    <t>16/1530</t>
    <phoneticPr fontId="1"/>
  </si>
  <si>
    <t>12</t>
    <phoneticPr fontId="1"/>
  </si>
  <si>
    <t>USD@JPY134.61-</t>
  </si>
  <si>
    <t>RMB@JPY19.42-</t>
  </si>
  <si>
    <t>552</t>
    <phoneticPr fontId="1"/>
  </si>
  <si>
    <t>447</t>
    <phoneticPr fontId="1"/>
  </si>
  <si>
    <t>2250</t>
    <phoneticPr fontId="1"/>
  </si>
  <si>
    <t>17/0136</t>
    <phoneticPr fontId="1"/>
  </si>
  <si>
    <t>17/2330</t>
    <phoneticPr fontId="1"/>
  </si>
  <si>
    <t>16/0042</t>
    <phoneticPr fontId="1"/>
  </si>
  <si>
    <t>16/1318</t>
    <phoneticPr fontId="1"/>
  </si>
  <si>
    <t>14/1542</t>
    <phoneticPr fontId="1"/>
  </si>
  <si>
    <t>18/0200</t>
    <phoneticPr fontId="1"/>
  </si>
  <si>
    <t>20/1500</t>
    <phoneticPr fontId="1"/>
  </si>
  <si>
    <t>20/1800</t>
    <phoneticPr fontId="1"/>
  </si>
  <si>
    <t>22/0200</t>
    <phoneticPr fontId="1"/>
  </si>
  <si>
    <t>19/0733</t>
    <phoneticPr fontId="1"/>
  </si>
  <si>
    <t>19/1152</t>
    <phoneticPr fontId="1"/>
  </si>
  <si>
    <t>18/1748</t>
    <phoneticPr fontId="1"/>
  </si>
  <si>
    <t>20/0442</t>
    <phoneticPr fontId="1"/>
  </si>
  <si>
    <t>20/0830</t>
    <phoneticPr fontId="1"/>
  </si>
  <si>
    <t>18/2305</t>
    <phoneticPr fontId="1"/>
  </si>
  <si>
    <t>18/1806</t>
    <phoneticPr fontId="1"/>
  </si>
  <si>
    <t>18/0936</t>
    <phoneticPr fontId="1"/>
  </si>
  <si>
    <t>18/1104</t>
    <phoneticPr fontId="1"/>
  </si>
  <si>
    <t>20/2300</t>
    <phoneticPr fontId="1"/>
  </si>
  <si>
    <t>21/0700</t>
    <phoneticPr fontId="1"/>
  </si>
  <si>
    <t>22/0030</t>
    <phoneticPr fontId="1"/>
  </si>
  <si>
    <t>22/1630</t>
    <phoneticPr fontId="1"/>
  </si>
  <si>
    <t>22/1830</t>
    <phoneticPr fontId="1"/>
  </si>
  <si>
    <t>23/0800</t>
    <phoneticPr fontId="1"/>
  </si>
  <si>
    <t>20/1700</t>
    <phoneticPr fontId="1"/>
  </si>
  <si>
    <t>21/0642</t>
    <phoneticPr fontId="1"/>
  </si>
  <si>
    <t>21/1636</t>
    <phoneticPr fontId="1"/>
  </si>
  <si>
    <t>21/2100</t>
    <phoneticPr fontId="1"/>
  </si>
  <si>
    <t>21/1324</t>
    <phoneticPr fontId="1"/>
  </si>
  <si>
    <t>21/1020</t>
    <phoneticPr fontId="1"/>
  </si>
  <si>
    <t>21/1235</t>
    <phoneticPr fontId="1"/>
  </si>
  <si>
    <t>21/1245</t>
    <phoneticPr fontId="1"/>
  </si>
  <si>
    <t>21/1630</t>
    <phoneticPr fontId="1"/>
  </si>
  <si>
    <t>21/0600</t>
    <phoneticPr fontId="1"/>
  </si>
  <si>
    <t>21/0718</t>
    <phoneticPr fontId="1"/>
  </si>
  <si>
    <t>21/1100</t>
    <phoneticPr fontId="1"/>
  </si>
  <si>
    <t>21/1300</t>
    <phoneticPr fontId="1"/>
  </si>
  <si>
    <t>23/1100</t>
    <phoneticPr fontId="1"/>
  </si>
  <si>
    <t>23/1300</t>
    <phoneticPr fontId="1"/>
  </si>
  <si>
    <t>23/1830</t>
    <phoneticPr fontId="1"/>
  </si>
  <si>
    <t>23/2030</t>
    <phoneticPr fontId="1"/>
  </si>
  <si>
    <t>22/0654</t>
    <phoneticPr fontId="1"/>
  </si>
  <si>
    <t>22/1405</t>
    <phoneticPr fontId="1"/>
  </si>
  <si>
    <t>22/1530</t>
    <phoneticPr fontId="1"/>
  </si>
  <si>
    <t>22/1150</t>
    <phoneticPr fontId="1"/>
  </si>
  <si>
    <t>22/0536</t>
    <phoneticPr fontId="1"/>
  </si>
  <si>
    <t>22/1830</t>
    <phoneticPr fontId="1"/>
  </si>
  <si>
    <t>23/1600</t>
    <phoneticPr fontId="1"/>
  </si>
  <si>
    <t>24/0900</t>
    <phoneticPr fontId="1"/>
  </si>
  <si>
    <t>24/0200</t>
    <phoneticPr fontId="1"/>
  </si>
  <si>
    <t>24/0800</t>
    <phoneticPr fontId="1"/>
  </si>
  <si>
    <t>24/1130</t>
    <phoneticPr fontId="1"/>
  </si>
  <si>
    <t>553</t>
    <phoneticPr fontId="1"/>
  </si>
  <si>
    <t>448</t>
    <phoneticPr fontId="1"/>
  </si>
  <si>
    <t>USD@JPY131.87-</t>
  </si>
  <si>
    <t>22/0330</t>
    <phoneticPr fontId="1"/>
  </si>
  <si>
    <t>22/1637</t>
    <phoneticPr fontId="1"/>
  </si>
  <si>
    <t>24/1500</t>
    <phoneticPr fontId="1"/>
  </si>
  <si>
    <t>23/0742</t>
    <phoneticPr fontId="1"/>
  </si>
  <si>
    <t>23/1006</t>
    <phoneticPr fontId="1"/>
  </si>
  <si>
    <t>23/1755</t>
    <phoneticPr fontId="1"/>
  </si>
  <si>
    <t>27/1600</t>
    <phoneticPr fontId="1"/>
  </si>
  <si>
    <t>DIRECT</t>
    <phoneticPr fontId="1"/>
  </si>
  <si>
    <t>25/0330</t>
    <phoneticPr fontId="1"/>
  </si>
  <si>
    <t>25/1345</t>
    <phoneticPr fontId="1"/>
  </si>
  <si>
    <t>25/1530</t>
    <phoneticPr fontId="1"/>
  </si>
  <si>
    <t>25/1950</t>
    <phoneticPr fontId="1"/>
  </si>
  <si>
    <t>24/1710</t>
    <phoneticPr fontId="1"/>
  </si>
  <si>
    <t>24/2215</t>
    <phoneticPr fontId="1"/>
  </si>
  <si>
    <t>26/1600</t>
    <phoneticPr fontId="1"/>
  </si>
  <si>
    <t>27/0130</t>
    <phoneticPr fontId="1"/>
  </si>
  <si>
    <t>27/0530</t>
    <phoneticPr fontId="1"/>
  </si>
  <si>
    <t>25/0724</t>
    <phoneticPr fontId="1"/>
  </si>
  <si>
    <t>25/0905</t>
    <phoneticPr fontId="1"/>
  </si>
  <si>
    <t>24/1720</t>
    <phoneticPr fontId="1"/>
  </si>
  <si>
    <t>24/1306</t>
    <phoneticPr fontId="1"/>
  </si>
  <si>
    <t>24/1512</t>
    <phoneticPr fontId="1"/>
  </si>
  <si>
    <t>27/1500</t>
    <phoneticPr fontId="1"/>
  </si>
  <si>
    <t>26/2200</t>
    <phoneticPr fontId="1"/>
  </si>
  <si>
    <t>24/0500</t>
    <phoneticPr fontId="1"/>
  </si>
  <si>
    <t>24/1230</t>
    <phoneticPr fontId="1"/>
  </si>
  <si>
    <t>28/1340</t>
    <phoneticPr fontId="1"/>
  </si>
  <si>
    <t>28/1110</t>
    <phoneticPr fontId="1"/>
  </si>
  <si>
    <t>28/0030</t>
    <phoneticPr fontId="1"/>
  </si>
  <si>
    <t>28/1200</t>
    <phoneticPr fontId="1"/>
  </si>
  <si>
    <t>28/1330</t>
    <phoneticPr fontId="1"/>
  </si>
  <si>
    <t>28/1400</t>
    <phoneticPr fontId="1"/>
  </si>
  <si>
    <t>28/1800</t>
    <phoneticPr fontId="1"/>
  </si>
  <si>
    <t>24/2130</t>
    <phoneticPr fontId="1"/>
  </si>
  <si>
    <t>28/0700</t>
    <phoneticPr fontId="1"/>
  </si>
  <si>
    <t>28/1400</t>
    <phoneticPr fontId="1"/>
  </si>
  <si>
    <t>28/0800</t>
    <phoneticPr fontId="1"/>
  </si>
  <si>
    <t>28/2100</t>
    <phoneticPr fontId="1"/>
  </si>
  <si>
    <t>28/0430</t>
    <phoneticPr fontId="1"/>
  </si>
  <si>
    <t>28/1430</t>
    <phoneticPr fontId="1"/>
  </si>
  <si>
    <t>HIJ (KAITA)</t>
    <phoneticPr fontId="1"/>
  </si>
  <si>
    <t>29/1600</t>
    <phoneticPr fontId="1"/>
  </si>
  <si>
    <t>DIRECT</t>
    <phoneticPr fontId="1"/>
  </si>
  <si>
    <t>29/1830</t>
    <phoneticPr fontId="1"/>
  </si>
  <si>
    <t>27/1900</t>
    <phoneticPr fontId="1"/>
  </si>
  <si>
    <t>29/0100</t>
    <phoneticPr fontId="1"/>
  </si>
  <si>
    <t>29/0800</t>
    <phoneticPr fontId="1"/>
  </si>
  <si>
    <t>29/1500</t>
    <phoneticPr fontId="1"/>
  </si>
  <si>
    <t>29/1730</t>
    <phoneticPr fontId="1"/>
  </si>
  <si>
    <t>30/0130</t>
    <phoneticPr fontId="1"/>
  </si>
  <si>
    <t>30/0800</t>
    <phoneticPr fontId="1"/>
  </si>
  <si>
    <t>30/1000</t>
    <phoneticPr fontId="1"/>
  </si>
  <si>
    <t>DIRECT</t>
    <phoneticPr fontId="1"/>
  </si>
  <si>
    <t>30/1500</t>
    <phoneticPr fontId="1"/>
  </si>
  <si>
    <t>DIRCT</t>
    <phoneticPr fontId="1"/>
  </si>
  <si>
    <t>31/0200</t>
    <phoneticPr fontId="1"/>
  </si>
  <si>
    <t>31/1200</t>
    <phoneticPr fontId="1"/>
  </si>
  <si>
    <t>31/1500</t>
    <phoneticPr fontId="1"/>
  </si>
  <si>
    <t>31/1230</t>
    <phoneticPr fontId="1"/>
  </si>
  <si>
    <t xml:space="preserve">31/0800 </t>
    <phoneticPr fontId="1"/>
  </si>
  <si>
    <t>31/1000</t>
    <phoneticPr fontId="1"/>
  </si>
  <si>
    <t>31/1700</t>
    <phoneticPr fontId="1"/>
  </si>
  <si>
    <t>14</t>
    <phoneticPr fontId="1"/>
  </si>
  <si>
    <t>USD@JPY133.84-</t>
  </si>
  <si>
    <t>554</t>
    <phoneticPr fontId="1"/>
  </si>
  <si>
    <t>449</t>
    <phoneticPr fontId="1"/>
  </si>
  <si>
    <t>2251</t>
    <phoneticPr fontId="1"/>
  </si>
  <si>
    <t>31/0930</t>
    <phoneticPr fontId="1"/>
  </si>
  <si>
    <t>31/1400</t>
    <phoneticPr fontId="1"/>
  </si>
  <si>
    <t>29/0828</t>
    <phoneticPr fontId="1"/>
  </si>
  <si>
    <t>29/1706</t>
    <phoneticPr fontId="1"/>
  </si>
  <si>
    <t>30/1633</t>
    <phoneticPr fontId="1"/>
  </si>
  <si>
    <t>28/0624</t>
    <phoneticPr fontId="1"/>
  </si>
  <si>
    <t>30/1210</t>
    <phoneticPr fontId="1"/>
  </si>
  <si>
    <t>30/1933</t>
    <phoneticPr fontId="1"/>
  </si>
  <si>
    <t>30/2220</t>
    <phoneticPr fontId="1"/>
  </si>
  <si>
    <t>02/1300</t>
    <phoneticPr fontId="1"/>
  </si>
  <si>
    <t>1/0900</t>
    <phoneticPr fontId="1"/>
  </si>
  <si>
    <t>31/2200</t>
    <phoneticPr fontId="1"/>
  </si>
  <si>
    <t>31/1600</t>
    <phoneticPr fontId="1"/>
  </si>
  <si>
    <t>02/1400</t>
    <phoneticPr fontId="1"/>
  </si>
  <si>
    <t>03/0000</t>
    <phoneticPr fontId="1"/>
  </si>
  <si>
    <t>03/0400</t>
    <phoneticPr fontId="1"/>
  </si>
  <si>
    <t>01/1930</t>
    <phoneticPr fontId="1"/>
  </si>
  <si>
    <t>01/2330</t>
    <phoneticPr fontId="1"/>
  </si>
  <si>
    <t>1/0800</t>
    <phoneticPr fontId="1"/>
  </si>
  <si>
    <t>1/1000</t>
    <phoneticPr fontId="1"/>
  </si>
  <si>
    <t>03/1900</t>
    <phoneticPr fontId="1"/>
  </si>
  <si>
    <t>01/1600</t>
    <phoneticPr fontId="1"/>
  </si>
  <si>
    <t>03/2200</t>
    <phoneticPr fontId="1"/>
  </si>
  <si>
    <t>04/0800</t>
    <phoneticPr fontId="1"/>
  </si>
  <si>
    <t>04/1030</t>
    <phoneticPr fontId="1"/>
  </si>
  <si>
    <t>04/1300</t>
    <phoneticPr fontId="1"/>
  </si>
  <si>
    <t>04/1330</t>
    <phoneticPr fontId="1"/>
  </si>
  <si>
    <t>04/1700</t>
    <phoneticPr fontId="1"/>
  </si>
  <si>
    <t>04/0000</t>
    <phoneticPr fontId="1"/>
  </si>
  <si>
    <t xml:space="preserve">04/0200 </t>
    <phoneticPr fontId="1"/>
  </si>
  <si>
    <t>04/0800</t>
    <phoneticPr fontId="1"/>
  </si>
  <si>
    <t>04/1100</t>
    <phoneticPr fontId="1"/>
  </si>
  <si>
    <t>04/1400</t>
    <phoneticPr fontId="1"/>
  </si>
  <si>
    <t>04/1700</t>
    <phoneticPr fontId="1"/>
  </si>
  <si>
    <t>04/2100</t>
    <phoneticPr fontId="1"/>
  </si>
  <si>
    <t>03/1730</t>
    <phoneticPr fontId="1"/>
  </si>
  <si>
    <t>04/2300</t>
    <phoneticPr fontId="1"/>
  </si>
  <si>
    <t>04/0030</t>
    <phoneticPr fontId="1"/>
  </si>
  <si>
    <t>04/0700</t>
    <phoneticPr fontId="1"/>
  </si>
  <si>
    <t>Ancorage due to strong wind</t>
    <phoneticPr fontId="1"/>
  </si>
  <si>
    <t>05/0000</t>
    <phoneticPr fontId="1"/>
  </si>
  <si>
    <t>05/0800</t>
    <phoneticPr fontId="1"/>
  </si>
  <si>
    <t>05/1430</t>
    <phoneticPr fontId="1"/>
  </si>
  <si>
    <t>05/1530</t>
    <phoneticPr fontId="1"/>
  </si>
  <si>
    <t>05/1600</t>
    <phoneticPr fontId="1"/>
  </si>
  <si>
    <t>05/1800</t>
    <phoneticPr fontId="1"/>
  </si>
  <si>
    <t>05/0700</t>
    <phoneticPr fontId="1"/>
  </si>
  <si>
    <t>05/1030</t>
    <phoneticPr fontId="1"/>
  </si>
  <si>
    <t>05/1730</t>
    <phoneticPr fontId="1"/>
  </si>
  <si>
    <t>06/0400</t>
    <phoneticPr fontId="1"/>
  </si>
  <si>
    <t>06/1500</t>
    <phoneticPr fontId="1"/>
  </si>
  <si>
    <t>07/1100</t>
    <phoneticPr fontId="1"/>
  </si>
  <si>
    <t>05/1824</t>
    <phoneticPr fontId="1"/>
  </si>
  <si>
    <t>05/2118</t>
    <phoneticPr fontId="1"/>
  </si>
  <si>
    <t xml:space="preserve">06/2030 </t>
    <phoneticPr fontId="1"/>
  </si>
  <si>
    <t>07/0500</t>
    <phoneticPr fontId="1"/>
  </si>
  <si>
    <t>07/0800</t>
    <phoneticPr fontId="1"/>
  </si>
  <si>
    <t>07/1800</t>
    <phoneticPr fontId="1"/>
  </si>
  <si>
    <t>07/1830</t>
    <phoneticPr fontId="1"/>
  </si>
  <si>
    <t>08/2300</t>
    <phoneticPr fontId="1"/>
  </si>
  <si>
    <t>555</t>
    <phoneticPr fontId="1"/>
  </si>
  <si>
    <t>450</t>
    <phoneticPr fontId="1"/>
  </si>
  <si>
    <t>VICTORY HONOR</t>
    <phoneticPr fontId="1"/>
  </si>
  <si>
    <t>USD@JPY132.88-</t>
  </si>
  <si>
    <t>07/2000</t>
    <phoneticPr fontId="1"/>
  </si>
  <si>
    <t>06/2248</t>
    <phoneticPr fontId="1"/>
  </si>
  <si>
    <t>04/0244</t>
    <phoneticPr fontId="1"/>
  </si>
  <si>
    <t>05/1936</t>
    <phoneticPr fontId="1"/>
  </si>
  <si>
    <t>536</t>
    <phoneticPr fontId="1"/>
  </si>
  <si>
    <t>08/0300</t>
    <phoneticPr fontId="1"/>
  </si>
  <si>
    <t>07/2100</t>
    <phoneticPr fontId="1"/>
  </si>
  <si>
    <t>10/1700</t>
    <phoneticPr fontId="1"/>
  </si>
  <si>
    <t>10/0037</t>
    <phoneticPr fontId="1"/>
  </si>
  <si>
    <t>10/0411</t>
    <phoneticPr fontId="1"/>
  </si>
  <si>
    <t>09/1424</t>
    <phoneticPr fontId="1"/>
  </si>
  <si>
    <t>09/0742</t>
    <phoneticPr fontId="1"/>
  </si>
  <si>
    <t>08/0550</t>
    <phoneticPr fontId="1"/>
  </si>
  <si>
    <t>08/1600</t>
    <phoneticPr fontId="1"/>
  </si>
  <si>
    <t>07/2040</t>
    <phoneticPr fontId="1"/>
  </si>
  <si>
    <t>08/0706</t>
    <phoneticPr fontId="1"/>
  </si>
  <si>
    <t>08/1055</t>
    <phoneticPr fontId="1"/>
  </si>
  <si>
    <t>08/1300</t>
    <phoneticPr fontId="1"/>
  </si>
  <si>
    <t>08/1312</t>
    <phoneticPr fontId="1"/>
  </si>
  <si>
    <t>08/1450</t>
    <phoneticPr fontId="1"/>
  </si>
  <si>
    <t>11/0600</t>
    <phoneticPr fontId="1"/>
  </si>
  <si>
    <t>HIJ (KAITA)</t>
    <phoneticPr fontId="1"/>
  </si>
  <si>
    <t>12/1330</t>
    <phoneticPr fontId="1"/>
  </si>
  <si>
    <t>12/1530</t>
    <phoneticPr fontId="1"/>
  </si>
  <si>
    <t>12/1600</t>
    <phoneticPr fontId="1"/>
  </si>
  <si>
    <t>11/1420</t>
    <phoneticPr fontId="1"/>
  </si>
  <si>
    <t>11/0915</t>
    <phoneticPr fontId="1"/>
  </si>
  <si>
    <t>11/1110</t>
    <phoneticPr fontId="1"/>
  </si>
  <si>
    <t>DIRECT</t>
    <phoneticPr fontId="1"/>
  </si>
  <si>
    <t>11/0001</t>
    <phoneticPr fontId="1"/>
  </si>
  <si>
    <t>11/0830</t>
    <phoneticPr fontId="1"/>
  </si>
  <si>
    <t>11/1530</t>
    <phoneticPr fontId="1"/>
  </si>
  <si>
    <t>12/1300</t>
    <phoneticPr fontId="1"/>
  </si>
  <si>
    <t>11/1530</t>
    <phoneticPr fontId="1"/>
  </si>
  <si>
    <t>12/0106</t>
    <phoneticPr fontId="1"/>
  </si>
  <si>
    <t>11/1620</t>
    <phoneticPr fontId="1"/>
  </si>
  <si>
    <t>11/2200</t>
    <phoneticPr fontId="1"/>
  </si>
  <si>
    <t>EXTRA</t>
    <phoneticPr fontId="1"/>
  </si>
  <si>
    <t>11/1500</t>
    <phoneticPr fontId="1"/>
  </si>
  <si>
    <t>11/2302</t>
    <phoneticPr fontId="1"/>
  </si>
  <si>
    <t>12/1500</t>
    <phoneticPr fontId="1"/>
  </si>
  <si>
    <t>13/0800</t>
    <phoneticPr fontId="1"/>
  </si>
  <si>
    <t>13/1200</t>
    <phoneticPr fontId="1"/>
  </si>
  <si>
    <t>DIRECT</t>
    <phoneticPr fontId="1"/>
  </si>
  <si>
    <t>13/1400</t>
    <phoneticPr fontId="1"/>
  </si>
  <si>
    <t>11/1745</t>
    <phoneticPr fontId="1"/>
  </si>
  <si>
    <t>12/1110</t>
    <phoneticPr fontId="1"/>
  </si>
  <si>
    <t>14/0600</t>
    <phoneticPr fontId="1"/>
  </si>
  <si>
    <t>After unberthing from HIJ(Dejima) on 13/1400,</t>
    <phoneticPr fontId="1"/>
  </si>
  <si>
    <t>the anchorage near HIJ till 13/2300.</t>
    <phoneticPr fontId="1"/>
  </si>
  <si>
    <t>12/0710</t>
    <phoneticPr fontId="1"/>
  </si>
  <si>
    <t>12/1440</t>
    <phoneticPr fontId="1"/>
  </si>
  <si>
    <t>12/2350</t>
    <phoneticPr fontId="1"/>
  </si>
  <si>
    <t>MSS MOVEMENT</t>
    <phoneticPr fontId="1"/>
  </si>
  <si>
    <t>12/1750</t>
    <phoneticPr fontId="1"/>
  </si>
  <si>
    <t>13/0130</t>
    <phoneticPr fontId="1"/>
  </si>
  <si>
    <t>13/</t>
    <phoneticPr fontId="1"/>
  </si>
  <si>
    <t>13/1300</t>
    <phoneticPr fontId="1"/>
  </si>
  <si>
    <t>14/0800</t>
    <phoneticPr fontId="1"/>
  </si>
  <si>
    <t>14/0830</t>
    <phoneticPr fontId="1"/>
  </si>
  <si>
    <t>14/1200</t>
    <phoneticPr fontId="1"/>
  </si>
  <si>
    <t>14/1700</t>
    <phoneticPr fontId="1"/>
  </si>
  <si>
    <t>14/2300</t>
    <phoneticPr fontId="1"/>
  </si>
  <si>
    <t>15/0700</t>
    <phoneticPr fontId="1"/>
  </si>
  <si>
    <t>15/1130</t>
    <phoneticPr fontId="1"/>
  </si>
  <si>
    <t>15/0100</t>
    <phoneticPr fontId="1"/>
  </si>
  <si>
    <t>14/2000</t>
    <phoneticPr fontId="1"/>
  </si>
  <si>
    <t>16</t>
    <phoneticPr fontId="1"/>
  </si>
  <si>
    <t>556</t>
    <phoneticPr fontId="1"/>
  </si>
  <si>
    <t>451</t>
    <phoneticPr fontId="1"/>
  </si>
  <si>
    <t>2252</t>
    <phoneticPr fontId="1"/>
  </si>
  <si>
    <t>USD@JPY133.63-</t>
  </si>
  <si>
    <t>RMB@JPY19.39-</t>
  </si>
  <si>
    <t>14/1150</t>
    <phoneticPr fontId="1"/>
  </si>
  <si>
    <t>13/1918</t>
    <phoneticPr fontId="1"/>
  </si>
  <si>
    <t>14/0518</t>
    <phoneticPr fontId="1"/>
  </si>
  <si>
    <t>12/1448</t>
    <phoneticPr fontId="1"/>
  </si>
  <si>
    <t>13/0042</t>
    <phoneticPr fontId="1"/>
  </si>
  <si>
    <t>13/1527</t>
    <phoneticPr fontId="1"/>
  </si>
  <si>
    <t>11/1130</t>
    <phoneticPr fontId="1"/>
  </si>
  <si>
    <t>14/1900</t>
    <phoneticPr fontId="1"/>
  </si>
  <si>
    <t>15/0200</t>
    <phoneticPr fontId="1"/>
  </si>
  <si>
    <t>16/1800</t>
    <phoneticPr fontId="1"/>
  </si>
  <si>
    <t>16/1854</t>
    <phoneticPr fontId="1"/>
  </si>
  <si>
    <t>16/2248</t>
    <phoneticPr fontId="1"/>
  </si>
  <si>
    <t>16/0742</t>
    <phoneticPr fontId="1"/>
  </si>
  <si>
    <t>16/1306</t>
    <phoneticPr fontId="1"/>
  </si>
  <si>
    <t>17/0200</t>
    <phoneticPr fontId="1"/>
  </si>
  <si>
    <t>15/0825</t>
    <phoneticPr fontId="1"/>
  </si>
  <si>
    <t>15/1720</t>
    <phoneticPr fontId="1"/>
  </si>
  <si>
    <t>16/0100</t>
    <phoneticPr fontId="1"/>
  </si>
  <si>
    <t>18/0800</t>
    <phoneticPr fontId="1"/>
  </si>
  <si>
    <t>18/1200</t>
    <phoneticPr fontId="1"/>
  </si>
  <si>
    <t>18/1430</t>
    <phoneticPr fontId="1"/>
  </si>
  <si>
    <t>18/1500</t>
    <phoneticPr fontId="1"/>
  </si>
  <si>
    <t>18/1900</t>
    <phoneticPr fontId="1"/>
  </si>
  <si>
    <t>18/1200</t>
    <phoneticPr fontId="1"/>
  </si>
  <si>
    <t>19/0400</t>
    <phoneticPr fontId="1"/>
  </si>
  <si>
    <t>18/0725</t>
    <phoneticPr fontId="1"/>
  </si>
  <si>
    <t>17/0650</t>
    <phoneticPr fontId="1"/>
  </si>
  <si>
    <t>17/1412</t>
    <phoneticPr fontId="1"/>
  </si>
  <si>
    <t>17/1715</t>
    <phoneticPr fontId="1"/>
  </si>
  <si>
    <t>18/0130</t>
    <phoneticPr fontId="1"/>
  </si>
  <si>
    <t>17/1724</t>
    <phoneticPr fontId="1"/>
  </si>
  <si>
    <t>17/1836</t>
    <phoneticPr fontId="1"/>
  </si>
  <si>
    <t>17/2230</t>
    <phoneticPr fontId="1"/>
  </si>
  <si>
    <t>19/0700</t>
    <phoneticPr fontId="1"/>
  </si>
  <si>
    <t>19/1430</t>
    <phoneticPr fontId="1"/>
  </si>
  <si>
    <t>18/1500</t>
    <phoneticPr fontId="1"/>
  </si>
  <si>
    <t>18/1530</t>
    <phoneticPr fontId="1"/>
  </si>
  <si>
    <t>19/0400</t>
    <phoneticPr fontId="1"/>
  </si>
  <si>
    <t>18/2018</t>
    <phoneticPr fontId="1"/>
  </si>
  <si>
    <t>19/0606</t>
    <phoneticPr fontId="1"/>
  </si>
  <si>
    <t>21/0400</t>
    <phoneticPr fontId="1"/>
  </si>
  <si>
    <t>20/0830</t>
    <phoneticPr fontId="1"/>
  </si>
  <si>
    <t>20/1200</t>
    <phoneticPr fontId="1"/>
  </si>
  <si>
    <t>19/1548</t>
    <phoneticPr fontId="1"/>
  </si>
  <si>
    <t>19/1842</t>
    <phoneticPr fontId="1"/>
  </si>
  <si>
    <t>20/0800</t>
    <phoneticPr fontId="1"/>
  </si>
  <si>
    <t>TAK</t>
    <phoneticPr fontId="1"/>
  </si>
  <si>
    <t>19/1530</t>
    <phoneticPr fontId="1"/>
  </si>
  <si>
    <t>19/1750</t>
    <phoneticPr fontId="1"/>
  </si>
  <si>
    <t>21/0600</t>
    <phoneticPr fontId="1"/>
  </si>
  <si>
    <t>21/0900</t>
    <phoneticPr fontId="1"/>
  </si>
  <si>
    <t>21/1500</t>
    <phoneticPr fontId="1"/>
  </si>
  <si>
    <t>21/1530</t>
    <phoneticPr fontId="1"/>
  </si>
  <si>
    <t>21/2000</t>
    <phoneticPr fontId="1"/>
  </si>
  <si>
    <t>22/0400</t>
    <phoneticPr fontId="1"/>
  </si>
  <si>
    <t>22/0700</t>
    <phoneticPr fontId="1"/>
  </si>
  <si>
    <t>22/0800</t>
    <phoneticPr fontId="1"/>
  </si>
  <si>
    <t>22/1000</t>
    <phoneticPr fontId="1"/>
  </si>
  <si>
    <t>22/1230</t>
    <phoneticPr fontId="1"/>
  </si>
  <si>
    <t>22/1400</t>
    <phoneticPr fontId="1"/>
  </si>
  <si>
    <t>22/1730</t>
    <phoneticPr fontId="1"/>
  </si>
  <si>
    <t>BUNKER @ MIZ</t>
    <phoneticPr fontId="1"/>
  </si>
  <si>
    <t>557</t>
    <phoneticPr fontId="1"/>
  </si>
  <si>
    <t>452</t>
    <phoneticPr fontId="1"/>
  </si>
  <si>
    <t>USD@JPY135.20-</t>
  </si>
  <si>
    <t>RMB@JPY19.58-</t>
  </si>
  <si>
    <t>20/2200</t>
    <phoneticPr fontId="1"/>
  </si>
  <si>
    <t>19/1427</t>
    <phoneticPr fontId="1"/>
  </si>
  <si>
    <t>20/0054</t>
    <phoneticPr fontId="1"/>
  </si>
  <si>
    <t>23/0100</t>
    <phoneticPr fontId="1"/>
  </si>
  <si>
    <t>18/1054</t>
    <phoneticPr fontId="1"/>
  </si>
  <si>
    <t>18/1343</t>
    <phoneticPr fontId="1"/>
  </si>
  <si>
    <t>18/2045</t>
    <phoneticPr fontId="1"/>
  </si>
  <si>
    <t>22/0600</t>
    <phoneticPr fontId="1"/>
  </si>
  <si>
    <t>21/2300</t>
    <phoneticPr fontId="1"/>
  </si>
  <si>
    <t>24/1720</t>
    <phoneticPr fontId="1"/>
  </si>
  <si>
    <t>23/2100</t>
    <phoneticPr fontId="1"/>
  </si>
  <si>
    <t>24/0400</t>
    <phoneticPr fontId="1"/>
  </si>
  <si>
    <t>24/0800</t>
    <phoneticPr fontId="1"/>
  </si>
  <si>
    <t>21/1000</t>
    <phoneticPr fontId="1"/>
  </si>
  <si>
    <t>22/1048</t>
    <phoneticPr fontId="1"/>
  </si>
  <si>
    <t>22/2218</t>
    <phoneticPr fontId="1"/>
  </si>
  <si>
    <t>24/2300</t>
    <phoneticPr fontId="1"/>
  </si>
  <si>
    <t>25/0900</t>
    <phoneticPr fontId="1"/>
  </si>
  <si>
    <t>DIRECT</t>
    <phoneticPr fontId="1"/>
  </si>
  <si>
    <t>25/1000</t>
    <phoneticPr fontId="1"/>
  </si>
  <si>
    <t>25/1130</t>
    <phoneticPr fontId="1"/>
  </si>
  <si>
    <t>25/1330</t>
    <phoneticPr fontId="1"/>
  </si>
  <si>
    <t>26/0400</t>
    <phoneticPr fontId="1"/>
  </si>
  <si>
    <t>25/0200</t>
    <phoneticPr fontId="1"/>
  </si>
  <si>
    <t>25/0830</t>
    <phoneticPr fontId="1"/>
  </si>
  <si>
    <t>25/1130</t>
    <phoneticPr fontId="1"/>
  </si>
  <si>
    <t>27/0800</t>
    <phoneticPr fontId="1"/>
  </si>
  <si>
    <t>26/1430</t>
    <phoneticPr fontId="1"/>
  </si>
  <si>
    <t>26/0800</t>
    <phoneticPr fontId="1"/>
  </si>
  <si>
    <t>26/1530</t>
    <phoneticPr fontId="1"/>
  </si>
  <si>
    <t>26/1700</t>
    <phoneticPr fontId="1"/>
  </si>
  <si>
    <t>28/1000</t>
    <phoneticPr fontId="1"/>
  </si>
  <si>
    <t>25/1605</t>
    <phoneticPr fontId="1"/>
  </si>
  <si>
    <t>25/1920</t>
    <phoneticPr fontId="1"/>
  </si>
  <si>
    <t>25/1312</t>
    <phoneticPr fontId="1"/>
  </si>
  <si>
    <t>DIRECT</t>
    <phoneticPr fontId="1"/>
  </si>
  <si>
    <t>25/1424</t>
    <phoneticPr fontId="1"/>
  </si>
  <si>
    <t>25/2306</t>
    <phoneticPr fontId="1"/>
  </si>
  <si>
    <t>26/1600</t>
    <phoneticPr fontId="1"/>
  </si>
  <si>
    <t>26/1039</t>
    <phoneticPr fontId="1"/>
  </si>
  <si>
    <t>26/0540</t>
    <phoneticPr fontId="1"/>
  </si>
  <si>
    <t>27/1100</t>
    <phoneticPr fontId="1"/>
  </si>
  <si>
    <t>DIRECT</t>
    <phoneticPr fontId="1"/>
  </si>
  <si>
    <t>DIRECT</t>
    <phoneticPr fontId="1"/>
  </si>
  <si>
    <t>28/0800</t>
    <phoneticPr fontId="1"/>
  </si>
  <si>
    <t>28/1100</t>
    <phoneticPr fontId="1"/>
  </si>
  <si>
    <t>28/1300</t>
    <phoneticPr fontId="1"/>
  </si>
  <si>
    <t>28/1830</t>
    <phoneticPr fontId="1"/>
  </si>
  <si>
    <t>28/0045</t>
    <phoneticPr fontId="1"/>
  </si>
  <si>
    <t>27/1758</t>
    <phoneticPr fontId="1"/>
  </si>
  <si>
    <t>27/2010</t>
    <phoneticPr fontId="1"/>
  </si>
  <si>
    <t>28/0600</t>
    <phoneticPr fontId="1"/>
  </si>
  <si>
    <t>28/0630</t>
    <phoneticPr fontId="1"/>
  </si>
  <si>
    <t>27/1555</t>
    <phoneticPr fontId="1"/>
  </si>
  <si>
    <t>27/1236</t>
    <phoneticPr fontId="1"/>
  </si>
  <si>
    <t>28/1000</t>
    <phoneticPr fontId="1"/>
  </si>
  <si>
    <t>USD@JPY134.92-</t>
  </si>
  <si>
    <t>RMB@JPY19.40-</t>
  </si>
  <si>
    <t>558</t>
    <phoneticPr fontId="1"/>
  </si>
  <si>
    <t>453</t>
    <phoneticPr fontId="1"/>
  </si>
  <si>
    <t>2253</t>
    <phoneticPr fontId="1"/>
  </si>
  <si>
    <t>26/1400</t>
    <phoneticPr fontId="1"/>
  </si>
  <si>
    <t>28/0100</t>
    <phoneticPr fontId="1"/>
  </si>
  <si>
    <t>26/1518</t>
    <phoneticPr fontId="1"/>
  </si>
  <si>
    <t>27/0124</t>
    <phoneticPr fontId="1"/>
  </si>
  <si>
    <t>25/1200</t>
    <phoneticPr fontId="1"/>
  </si>
  <si>
    <t>25/1424</t>
    <phoneticPr fontId="1"/>
  </si>
  <si>
    <t>25/2306</t>
    <phoneticPr fontId="1"/>
  </si>
  <si>
    <t xml:space="preserve"> 2023/4/28 15:30:00</t>
    <phoneticPr fontId="1"/>
  </si>
  <si>
    <t>30/1800</t>
    <phoneticPr fontId="1"/>
  </si>
  <si>
    <t>1/2000</t>
    <phoneticPr fontId="1"/>
  </si>
  <si>
    <t>2/0500</t>
    <phoneticPr fontId="1"/>
  </si>
  <si>
    <t>28/1755</t>
    <phoneticPr fontId="1"/>
  </si>
  <si>
    <t>30/1000</t>
    <phoneticPr fontId="1"/>
  </si>
  <si>
    <t>30/1406</t>
    <phoneticPr fontId="1"/>
  </si>
  <si>
    <t>30/1736</t>
    <phoneticPr fontId="1"/>
  </si>
  <si>
    <t>1/1200</t>
    <phoneticPr fontId="1"/>
  </si>
  <si>
    <t>01/1320</t>
    <phoneticPr fontId="1"/>
  </si>
  <si>
    <t>29/0935</t>
    <phoneticPr fontId="1"/>
  </si>
  <si>
    <t>29/1648</t>
    <phoneticPr fontId="1"/>
  </si>
  <si>
    <t>29/1925</t>
    <phoneticPr fontId="1"/>
  </si>
  <si>
    <t>28/1906</t>
    <phoneticPr fontId="1"/>
  </si>
  <si>
    <t>29/0550</t>
    <phoneticPr fontId="1"/>
  </si>
  <si>
    <t>28/1430</t>
    <phoneticPr fontId="1"/>
  </si>
  <si>
    <t>02/0800</t>
    <phoneticPr fontId="1"/>
  </si>
  <si>
    <t>02/1130</t>
    <phoneticPr fontId="1"/>
  </si>
  <si>
    <t>02/1330</t>
    <phoneticPr fontId="1"/>
  </si>
  <si>
    <t>02/1400</t>
    <phoneticPr fontId="1"/>
  </si>
  <si>
    <t>02/1700</t>
    <phoneticPr fontId="1"/>
  </si>
  <si>
    <t>03/0130</t>
    <phoneticPr fontId="1"/>
  </si>
  <si>
    <t>SIKP</t>
    <phoneticPr fontId="1"/>
  </si>
  <si>
    <t>1/2000</t>
    <phoneticPr fontId="1"/>
  </si>
  <si>
    <t>02/0700</t>
    <phoneticPr fontId="1"/>
  </si>
  <si>
    <t>1/1230</t>
    <phoneticPr fontId="1"/>
  </si>
  <si>
    <t>USD@JPY138.54-</t>
  </si>
  <si>
    <t>RMB@JPY19.89-</t>
  </si>
  <si>
    <t>559</t>
    <phoneticPr fontId="1"/>
  </si>
  <si>
    <t>454</t>
    <phoneticPr fontId="1"/>
  </si>
  <si>
    <t>30/1800</t>
    <phoneticPr fontId="1"/>
  </si>
  <si>
    <t>04/0200</t>
    <phoneticPr fontId="1"/>
  </si>
  <si>
    <t>1/1815</t>
    <phoneticPr fontId="1"/>
  </si>
  <si>
    <t>1/1240</t>
    <phoneticPr fontId="1"/>
  </si>
  <si>
    <t>1/1635</t>
    <phoneticPr fontId="1"/>
  </si>
  <si>
    <t>03/1100</t>
    <phoneticPr fontId="1"/>
  </si>
  <si>
    <t>03/1300</t>
    <phoneticPr fontId="1"/>
  </si>
  <si>
    <t>03/1800</t>
    <phoneticPr fontId="1"/>
  </si>
  <si>
    <t>03/0830</t>
    <phoneticPr fontId="1"/>
  </si>
  <si>
    <t>03/1200</t>
    <phoneticPr fontId="1"/>
  </si>
  <si>
    <t>03/0000</t>
    <phoneticPr fontId="1"/>
  </si>
  <si>
    <t>03/0800</t>
    <phoneticPr fontId="1"/>
  </si>
  <si>
    <t>03/0930</t>
    <phoneticPr fontId="1"/>
  </si>
  <si>
    <t>05/1200</t>
    <phoneticPr fontId="1"/>
  </si>
  <si>
    <t>04/1200</t>
    <phoneticPr fontId="1"/>
  </si>
  <si>
    <t>04/0800</t>
    <phoneticPr fontId="1"/>
  </si>
  <si>
    <t>02/1500</t>
    <phoneticPr fontId="1"/>
  </si>
  <si>
    <t>02/1900</t>
    <phoneticPr fontId="1"/>
  </si>
  <si>
    <t>05/0630</t>
    <phoneticPr fontId="1"/>
  </si>
  <si>
    <t>05/0900</t>
    <phoneticPr fontId="1"/>
  </si>
  <si>
    <t>04/2200</t>
    <phoneticPr fontId="1"/>
  </si>
  <si>
    <t>05/1030</t>
    <phoneticPr fontId="1"/>
  </si>
  <si>
    <t>DIRECT</t>
    <phoneticPr fontId="1"/>
  </si>
  <si>
    <t>06/0900</t>
    <phoneticPr fontId="1"/>
  </si>
  <si>
    <t>06/1530</t>
    <phoneticPr fontId="1"/>
  </si>
  <si>
    <t>DIRECT</t>
    <phoneticPr fontId="1"/>
  </si>
  <si>
    <t>06/2030</t>
    <phoneticPr fontId="1"/>
  </si>
  <si>
    <t>05/1300</t>
    <phoneticPr fontId="1"/>
  </si>
  <si>
    <t>05/1500</t>
    <phoneticPr fontId="1"/>
  </si>
  <si>
    <t>06/0800</t>
    <phoneticPr fontId="1"/>
  </si>
  <si>
    <t>02/1025</t>
    <phoneticPr fontId="1"/>
  </si>
  <si>
    <t>02/1330</t>
    <phoneticPr fontId="1"/>
  </si>
  <si>
    <t>02/1340</t>
    <phoneticPr fontId="1"/>
  </si>
  <si>
    <t>02/1640</t>
    <phoneticPr fontId="1"/>
  </si>
  <si>
    <t>06/1200</t>
    <phoneticPr fontId="1"/>
  </si>
  <si>
    <t>06/1305</t>
    <phoneticPr fontId="1"/>
  </si>
  <si>
    <t>06/2330</t>
    <phoneticPr fontId="1"/>
  </si>
  <si>
    <t>due to strong wind</t>
    <phoneticPr fontId="1"/>
  </si>
  <si>
    <t xml:space="preserve">Anchorage for shelter @ Jindao </t>
    <phoneticPr fontId="1"/>
  </si>
  <si>
    <t>09/0200</t>
    <phoneticPr fontId="1"/>
  </si>
  <si>
    <t>06/0930</t>
    <phoneticPr fontId="1"/>
  </si>
  <si>
    <t>08/1600</t>
    <phoneticPr fontId="1"/>
  </si>
  <si>
    <t>05/0600</t>
    <phoneticPr fontId="1"/>
  </si>
  <si>
    <t>06/0200</t>
    <phoneticPr fontId="1"/>
  </si>
  <si>
    <t>03/1030</t>
    <phoneticPr fontId="1"/>
  </si>
  <si>
    <t>03/1330</t>
    <phoneticPr fontId="1"/>
  </si>
  <si>
    <t>04/0642</t>
    <phoneticPr fontId="1"/>
  </si>
  <si>
    <t>09/0500</t>
    <phoneticPr fontId="1"/>
  </si>
  <si>
    <t>09/0830</t>
    <phoneticPr fontId="1"/>
  </si>
  <si>
    <t>09/0820</t>
    <phoneticPr fontId="1"/>
  </si>
  <si>
    <t>09/0840</t>
    <phoneticPr fontId="1"/>
  </si>
  <si>
    <t>08/2048</t>
    <phoneticPr fontId="1"/>
  </si>
  <si>
    <t>09/0518</t>
    <phoneticPr fontId="1"/>
  </si>
  <si>
    <t>10/1200</t>
    <phoneticPr fontId="1"/>
  </si>
  <si>
    <t>10/0800</t>
    <phoneticPr fontId="1"/>
  </si>
  <si>
    <t>09/1130</t>
    <phoneticPr fontId="1"/>
  </si>
  <si>
    <t>09/1300</t>
    <phoneticPr fontId="1"/>
  </si>
  <si>
    <t>10/0500</t>
    <phoneticPr fontId="1"/>
  </si>
  <si>
    <t>10/1300</t>
    <phoneticPr fontId="1"/>
  </si>
  <si>
    <t>09/1615</t>
    <phoneticPr fontId="1"/>
  </si>
  <si>
    <t>09/1340</t>
    <phoneticPr fontId="1"/>
  </si>
  <si>
    <t>10/1330</t>
    <phoneticPr fontId="1"/>
  </si>
  <si>
    <t>10/1430</t>
    <phoneticPr fontId="1"/>
  </si>
  <si>
    <t>09/1815</t>
    <phoneticPr fontId="1"/>
  </si>
  <si>
    <t>09/1835</t>
    <phoneticPr fontId="1"/>
  </si>
  <si>
    <t>09/2125</t>
    <phoneticPr fontId="1"/>
  </si>
  <si>
    <t>10/0530</t>
    <phoneticPr fontId="1"/>
  </si>
  <si>
    <t>11/1400</t>
    <phoneticPr fontId="1"/>
  </si>
  <si>
    <t>11/1830</t>
    <phoneticPr fontId="1"/>
  </si>
  <si>
    <t>11/2100</t>
    <phoneticPr fontId="1"/>
  </si>
  <si>
    <t>12/0300</t>
    <phoneticPr fontId="1"/>
  </si>
  <si>
    <t>11/1800</t>
    <phoneticPr fontId="1"/>
  </si>
  <si>
    <t>06/1300</t>
    <phoneticPr fontId="1"/>
  </si>
  <si>
    <t>07/0030</t>
    <phoneticPr fontId="1"/>
  </si>
  <si>
    <t>10/1721</t>
    <phoneticPr fontId="1"/>
  </si>
  <si>
    <t>10/1350</t>
    <phoneticPr fontId="1"/>
  </si>
  <si>
    <t>DIRECT</t>
    <phoneticPr fontId="1"/>
  </si>
  <si>
    <t>560</t>
    <phoneticPr fontId="1"/>
  </si>
  <si>
    <t>455</t>
    <phoneticPr fontId="1"/>
  </si>
  <si>
    <t>HYPERION</t>
    <phoneticPr fontId="1"/>
  </si>
  <si>
    <t>2320</t>
    <phoneticPr fontId="1"/>
  </si>
  <si>
    <t>Skip HIJ for Summit Conference at Hiroshima.</t>
    <phoneticPr fontId="1"/>
  </si>
  <si>
    <t>Conference at Hiroshima.</t>
    <phoneticPr fontId="1"/>
  </si>
  <si>
    <t xml:space="preserve">HIJ's schedule changed for Summit </t>
    <phoneticPr fontId="1"/>
  </si>
  <si>
    <t>12/1045</t>
    <phoneticPr fontId="1"/>
  </si>
  <si>
    <t>12/1500</t>
    <phoneticPr fontId="1"/>
  </si>
  <si>
    <t>11/1036</t>
    <phoneticPr fontId="1"/>
  </si>
  <si>
    <t>11/0751</t>
    <phoneticPr fontId="1"/>
  </si>
  <si>
    <t>15/0200</t>
    <phoneticPr fontId="1"/>
  </si>
  <si>
    <t>12/0800</t>
    <phoneticPr fontId="1"/>
  </si>
  <si>
    <t>12/1100</t>
    <phoneticPr fontId="1"/>
  </si>
  <si>
    <t>11/0800</t>
    <phoneticPr fontId="1"/>
  </si>
  <si>
    <t>11/1900</t>
    <phoneticPr fontId="1"/>
  </si>
  <si>
    <t>12/0030</t>
    <phoneticPr fontId="1"/>
  </si>
  <si>
    <t>12/0000</t>
    <phoneticPr fontId="1"/>
  </si>
  <si>
    <t>12/1300</t>
    <phoneticPr fontId="1"/>
  </si>
  <si>
    <t>12/1330</t>
    <phoneticPr fontId="1"/>
  </si>
  <si>
    <t>12/1600</t>
    <phoneticPr fontId="1"/>
  </si>
  <si>
    <t>12/1830</t>
    <phoneticPr fontId="1"/>
  </si>
  <si>
    <t>USD@JPY135.57-</t>
  </si>
  <si>
    <t>12/1500</t>
    <phoneticPr fontId="1"/>
  </si>
  <si>
    <t>DIRECT</t>
    <phoneticPr fontId="1"/>
  </si>
  <si>
    <t>13/0200</t>
    <phoneticPr fontId="1"/>
  </si>
  <si>
    <t>15/0800</t>
    <phoneticPr fontId="1"/>
  </si>
  <si>
    <t>15/1400</t>
    <phoneticPr fontId="1"/>
  </si>
  <si>
    <t>BERTH CONGESTION</t>
    <phoneticPr fontId="1"/>
  </si>
  <si>
    <t>13/0800</t>
    <phoneticPr fontId="1"/>
  </si>
  <si>
    <t>13/1030</t>
    <phoneticPr fontId="1"/>
  </si>
  <si>
    <t>13/1630</t>
    <phoneticPr fontId="1"/>
  </si>
  <si>
    <t>13/1700</t>
    <phoneticPr fontId="1"/>
  </si>
  <si>
    <t>13/2200</t>
    <phoneticPr fontId="1"/>
  </si>
  <si>
    <t>13/1900</t>
    <phoneticPr fontId="1"/>
  </si>
  <si>
    <t>13/2040</t>
    <phoneticPr fontId="1"/>
  </si>
  <si>
    <t>14/0010</t>
    <phoneticPr fontId="1"/>
  </si>
  <si>
    <t>16/1800</t>
    <phoneticPr fontId="1"/>
  </si>
  <si>
    <t>12/1945</t>
    <phoneticPr fontId="1"/>
  </si>
  <si>
    <t>13/0440</t>
    <phoneticPr fontId="1"/>
  </si>
  <si>
    <t>15/2130</t>
    <phoneticPr fontId="1"/>
  </si>
  <si>
    <t>16/0630</t>
    <phoneticPr fontId="1"/>
  </si>
  <si>
    <t>15/2000</t>
    <phoneticPr fontId="1"/>
  </si>
  <si>
    <t>16/0530</t>
    <phoneticPr fontId="1"/>
  </si>
  <si>
    <t>16/0800</t>
    <phoneticPr fontId="1"/>
  </si>
  <si>
    <t>16/0930</t>
    <phoneticPr fontId="1"/>
  </si>
  <si>
    <t>16/1000</t>
    <phoneticPr fontId="1"/>
  </si>
  <si>
    <t>16/1300</t>
    <phoneticPr fontId="1"/>
  </si>
  <si>
    <t>16/1530</t>
    <phoneticPr fontId="1"/>
  </si>
  <si>
    <t>16/1600</t>
    <phoneticPr fontId="1"/>
  </si>
  <si>
    <t>16/1900</t>
    <phoneticPr fontId="1"/>
  </si>
  <si>
    <t>17/0400</t>
    <phoneticPr fontId="1"/>
  </si>
  <si>
    <t>18/0230</t>
    <phoneticPr fontId="1"/>
  </si>
  <si>
    <t>BERTH CONGESTION</t>
    <phoneticPr fontId="1"/>
  </si>
  <si>
    <t>17/1430</t>
    <phoneticPr fontId="1"/>
  </si>
  <si>
    <t>17/1600</t>
    <phoneticPr fontId="1"/>
  </si>
  <si>
    <t>19/0800</t>
    <phoneticPr fontId="1"/>
  </si>
  <si>
    <t>17/2000</t>
    <phoneticPr fontId="1"/>
  </si>
  <si>
    <t>18/0800</t>
    <phoneticPr fontId="1"/>
  </si>
  <si>
    <t>18/1800</t>
    <phoneticPr fontId="1"/>
  </si>
  <si>
    <t>18/2100</t>
    <phoneticPr fontId="1"/>
  </si>
  <si>
    <t>18/0845</t>
    <phoneticPr fontId="1"/>
  </si>
  <si>
    <t>18/1530</t>
    <phoneticPr fontId="1"/>
  </si>
  <si>
    <t>19/0800</t>
    <phoneticPr fontId="1"/>
  </si>
  <si>
    <t>19/1130</t>
    <phoneticPr fontId="1"/>
  </si>
  <si>
    <t>19/1000</t>
    <phoneticPr fontId="1"/>
  </si>
  <si>
    <t>19/1200</t>
    <phoneticPr fontId="1"/>
  </si>
  <si>
    <t>19/1400</t>
    <phoneticPr fontId="1"/>
  </si>
  <si>
    <t>19/1700</t>
    <phoneticPr fontId="1"/>
  </si>
  <si>
    <t>19/2000</t>
    <phoneticPr fontId="1"/>
  </si>
  <si>
    <t>19/0100</t>
    <phoneticPr fontId="1"/>
  </si>
  <si>
    <t>18/1103</t>
    <phoneticPr fontId="1"/>
  </si>
  <si>
    <t>18/1303</t>
    <phoneticPr fontId="1"/>
  </si>
  <si>
    <t>561</t>
    <phoneticPr fontId="1"/>
  </si>
  <si>
    <t>456</t>
    <phoneticPr fontId="1"/>
  </si>
  <si>
    <t>USD@JPY139.70-</t>
  </si>
  <si>
    <t>RMB@JPY19.76-</t>
  </si>
  <si>
    <t>20/1030</t>
    <phoneticPr fontId="1"/>
  </si>
  <si>
    <t>16/0949</t>
    <phoneticPr fontId="1"/>
  </si>
  <si>
    <t>16/1858</t>
    <phoneticPr fontId="1"/>
  </si>
  <si>
    <t>18/1215</t>
    <phoneticPr fontId="1"/>
  </si>
  <si>
    <t>18/2332</t>
    <phoneticPr fontId="1"/>
  </si>
  <si>
    <t>19/2000</t>
    <phoneticPr fontId="1"/>
  </si>
  <si>
    <t>22/0500</t>
    <phoneticPr fontId="1"/>
  </si>
  <si>
    <t>20/0700</t>
    <phoneticPr fontId="1"/>
  </si>
  <si>
    <t>20/1300</t>
    <phoneticPr fontId="1"/>
  </si>
  <si>
    <t>DIRECT</t>
    <phoneticPr fontId="1"/>
  </si>
  <si>
    <t>22/1200</t>
    <phoneticPr fontId="1"/>
  </si>
  <si>
    <t>20/1218</t>
    <phoneticPr fontId="1"/>
  </si>
  <si>
    <t>20/1442</t>
    <phoneticPr fontId="1"/>
  </si>
  <si>
    <t>22/0900</t>
    <phoneticPr fontId="1"/>
  </si>
  <si>
    <t>20/0600</t>
    <phoneticPr fontId="1"/>
  </si>
  <si>
    <t>20/0734</t>
    <phoneticPr fontId="1"/>
  </si>
  <si>
    <t>22/1400</t>
    <phoneticPr fontId="1"/>
  </si>
  <si>
    <t>22/1830</t>
    <phoneticPr fontId="1"/>
  </si>
  <si>
    <t>23/0400</t>
    <phoneticPr fontId="1"/>
  </si>
  <si>
    <t>22/1700</t>
    <phoneticPr fontId="1"/>
  </si>
  <si>
    <t>23/0800</t>
    <phoneticPr fontId="1"/>
  </si>
  <si>
    <t>23/1200</t>
    <phoneticPr fontId="1"/>
  </si>
  <si>
    <t>23/1430</t>
    <phoneticPr fontId="1"/>
  </si>
  <si>
    <t>23/1500</t>
    <phoneticPr fontId="1"/>
  </si>
  <si>
    <t>23/1900</t>
    <phoneticPr fontId="1"/>
  </si>
  <si>
    <t>23/0500</t>
    <phoneticPr fontId="1"/>
  </si>
  <si>
    <t>23/0830</t>
    <phoneticPr fontId="1"/>
  </si>
  <si>
    <t>23/1430</t>
    <phoneticPr fontId="1"/>
  </si>
  <si>
    <t>24/0800</t>
    <phoneticPr fontId="1"/>
  </si>
  <si>
    <t>24/1200</t>
    <phoneticPr fontId="1"/>
  </si>
  <si>
    <t>24/1400</t>
    <phoneticPr fontId="1"/>
  </si>
  <si>
    <t>24/1430</t>
    <phoneticPr fontId="1"/>
  </si>
  <si>
    <t>24/1800</t>
    <phoneticPr fontId="1"/>
  </si>
  <si>
    <t>25/0000</t>
    <phoneticPr fontId="1"/>
  </si>
  <si>
    <t>23/1900</t>
    <phoneticPr fontId="1"/>
  </si>
  <si>
    <t>24/2330</t>
    <phoneticPr fontId="1"/>
  </si>
  <si>
    <t>24/0700</t>
    <phoneticPr fontId="1"/>
  </si>
  <si>
    <t>24/1445</t>
    <phoneticPr fontId="1"/>
  </si>
  <si>
    <t>24/1600</t>
    <phoneticPr fontId="1"/>
  </si>
  <si>
    <t>24/0400</t>
    <phoneticPr fontId="1"/>
  </si>
  <si>
    <t>24/1630</t>
    <phoneticPr fontId="1"/>
  </si>
  <si>
    <t>24/1715</t>
    <phoneticPr fontId="1"/>
  </si>
  <si>
    <t>25/1430</t>
    <phoneticPr fontId="1"/>
  </si>
  <si>
    <t>26/0800</t>
    <phoneticPr fontId="1"/>
  </si>
  <si>
    <t>26/1200</t>
    <phoneticPr fontId="1"/>
  </si>
  <si>
    <t>29/0000</t>
    <phoneticPr fontId="1"/>
  </si>
  <si>
    <t>25/2130</t>
    <phoneticPr fontId="1"/>
  </si>
  <si>
    <t>25/0830</t>
    <phoneticPr fontId="1"/>
  </si>
  <si>
    <t>25/1200</t>
    <phoneticPr fontId="1"/>
  </si>
  <si>
    <t>25/2200</t>
    <phoneticPr fontId="1"/>
  </si>
  <si>
    <t>26/1100</t>
    <phoneticPr fontId="1"/>
  </si>
  <si>
    <t>26/0830</t>
    <phoneticPr fontId="1"/>
  </si>
  <si>
    <t>26/1100</t>
    <phoneticPr fontId="1"/>
  </si>
  <si>
    <t>26/1230</t>
    <phoneticPr fontId="1"/>
  </si>
  <si>
    <t>USD@JPY140.99-</t>
  </si>
  <si>
    <t>562</t>
    <phoneticPr fontId="1"/>
  </si>
  <si>
    <t>26/1300</t>
    <phoneticPr fontId="1"/>
  </si>
  <si>
    <t>26/1600</t>
    <phoneticPr fontId="1"/>
  </si>
  <si>
    <t>26/1830</t>
    <phoneticPr fontId="1"/>
  </si>
  <si>
    <t>457</t>
    <phoneticPr fontId="1"/>
  </si>
  <si>
    <t>HYPERION</t>
    <phoneticPr fontId="1"/>
  </si>
  <si>
    <t>2321</t>
    <phoneticPr fontId="1"/>
  </si>
  <si>
    <t>26/0800</t>
    <phoneticPr fontId="1"/>
  </si>
  <si>
    <t>24/1430</t>
    <phoneticPr fontId="1"/>
  </si>
  <si>
    <t>22/1400</t>
    <phoneticPr fontId="1"/>
  </si>
  <si>
    <t>23/1500</t>
    <phoneticPr fontId="1"/>
  </si>
  <si>
    <t>29/0300</t>
    <phoneticPr fontId="1"/>
  </si>
  <si>
    <t>29/0800</t>
    <phoneticPr fontId="1"/>
  </si>
  <si>
    <t>Cannot work on May.28th, because of IMR's reason.</t>
    <phoneticPr fontId="1"/>
  </si>
  <si>
    <t>27/0800</t>
    <phoneticPr fontId="1"/>
  </si>
  <si>
    <t>27/0930</t>
    <phoneticPr fontId="1"/>
  </si>
  <si>
    <t>27/1530</t>
    <phoneticPr fontId="1"/>
  </si>
  <si>
    <t>27/1600</t>
    <phoneticPr fontId="1"/>
  </si>
  <si>
    <t>27/1900</t>
    <phoneticPr fontId="1"/>
  </si>
  <si>
    <t>29/1230</t>
    <phoneticPr fontId="1"/>
  </si>
  <si>
    <t>26/2030</t>
    <phoneticPr fontId="1"/>
  </si>
  <si>
    <t>27/0110</t>
    <phoneticPr fontId="1"/>
  </si>
  <si>
    <t>26/1830</t>
    <phoneticPr fontId="1"/>
  </si>
  <si>
    <t>27/0615</t>
    <phoneticPr fontId="1"/>
  </si>
  <si>
    <t>DIRECT</t>
    <phoneticPr fontId="1"/>
  </si>
  <si>
    <t>29/1700</t>
    <phoneticPr fontId="1"/>
  </si>
  <si>
    <t>29/2200</t>
    <phoneticPr fontId="1"/>
  </si>
  <si>
    <t>30/0700</t>
    <phoneticPr fontId="1"/>
  </si>
  <si>
    <t>30/0800</t>
    <phoneticPr fontId="1"/>
  </si>
  <si>
    <t>30/0830</t>
    <phoneticPr fontId="1"/>
  </si>
  <si>
    <t>30/1400</t>
    <phoneticPr fontId="1"/>
  </si>
  <si>
    <t>29/0400</t>
    <phoneticPr fontId="1"/>
  </si>
  <si>
    <t>30/1630</t>
    <phoneticPr fontId="1"/>
  </si>
  <si>
    <t>29/2000</t>
    <phoneticPr fontId="1"/>
  </si>
  <si>
    <t>30/1135</t>
    <phoneticPr fontId="1"/>
  </si>
  <si>
    <t>30/1335</t>
    <phoneticPr fontId="1"/>
  </si>
  <si>
    <t>30/1335</t>
    <phoneticPr fontId="1"/>
  </si>
  <si>
    <t>30/1810</t>
    <phoneticPr fontId="1"/>
  </si>
  <si>
    <t>31/0800</t>
    <phoneticPr fontId="1"/>
  </si>
  <si>
    <t>31/1400</t>
    <phoneticPr fontId="1"/>
  </si>
  <si>
    <t>31/1500</t>
    <phoneticPr fontId="1"/>
  </si>
  <si>
    <t>30/1700</t>
    <phoneticPr fontId="1"/>
  </si>
  <si>
    <t>2/1000</t>
    <phoneticPr fontId="1"/>
  </si>
  <si>
    <t>31/0100</t>
    <phoneticPr fontId="1"/>
  </si>
  <si>
    <t>31/0800</t>
    <phoneticPr fontId="1"/>
  </si>
  <si>
    <t>31/1200</t>
    <phoneticPr fontId="1"/>
  </si>
  <si>
    <t>31/1330</t>
    <phoneticPr fontId="1"/>
  </si>
  <si>
    <t>31/1400</t>
    <phoneticPr fontId="1"/>
  </si>
  <si>
    <t>31/1800</t>
    <phoneticPr fontId="1"/>
  </si>
  <si>
    <t>01/0001</t>
    <phoneticPr fontId="1"/>
  </si>
  <si>
    <t>01/0500</t>
    <phoneticPr fontId="1"/>
  </si>
  <si>
    <t>01/0630</t>
    <phoneticPr fontId="1"/>
  </si>
  <si>
    <t>01/1400</t>
    <phoneticPr fontId="1"/>
  </si>
  <si>
    <t>01/2000</t>
    <phoneticPr fontId="1"/>
  </si>
  <si>
    <t>02/0730</t>
    <phoneticPr fontId="1"/>
  </si>
  <si>
    <t>01/1300</t>
    <phoneticPr fontId="1"/>
  </si>
  <si>
    <t>01/1600</t>
    <phoneticPr fontId="1"/>
  </si>
  <si>
    <t>02/0200</t>
    <phoneticPr fontId="1"/>
  </si>
  <si>
    <t>USD@JPY139.81-</t>
    <phoneticPr fontId="1"/>
  </si>
  <si>
    <t>RMB@JPY19.61-</t>
    <phoneticPr fontId="1"/>
  </si>
  <si>
    <t>563</t>
    <phoneticPr fontId="1"/>
  </si>
  <si>
    <t>02/0245</t>
    <phoneticPr fontId="1"/>
  </si>
  <si>
    <t>31/1712</t>
    <phoneticPr fontId="1"/>
  </si>
  <si>
    <t>31/1950</t>
    <phoneticPr fontId="1"/>
  </si>
  <si>
    <t>01/0545</t>
    <phoneticPr fontId="1"/>
  </si>
  <si>
    <t>30/0700</t>
    <phoneticPr fontId="1"/>
  </si>
  <si>
    <t>30/1020</t>
    <phoneticPr fontId="1"/>
  </si>
  <si>
    <t>30/1922</t>
    <phoneticPr fontId="1"/>
  </si>
  <si>
    <t>Dence fog @ QIN</t>
    <phoneticPr fontId="1"/>
  </si>
  <si>
    <t>02/0800</t>
    <phoneticPr fontId="1"/>
  </si>
  <si>
    <t>02/1200</t>
    <phoneticPr fontId="1"/>
  </si>
  <si>
    <t>02/1400</t>
    <phoneticPr fontId="1"/>
  </si>
  <si>
    <t>02/1700</t>
    <phoneticPr fontId="1"/>
  </si>
  <si>
    <t>02/2000</t>
    <phoneticPr fontId="1"/>
  </si>
  <si>
    <t>03/0200</t>
    <phoneticPr fontId="1"/>
  </si>
  <si>
    <t>03/1200</t>
    <phoneticPr fontId="1"/>
  </si>
  <si>
    <t>458</t>
    <phoneticPr fontId="1"/>
  </si>
  <si>
    <t>03/1530</t>
    <phoneticPr fontId="1"/>
  </si>
  <si>
    <t>03/1930</t>
    <phoneticPr fontId="1"/>
  </si>
  <si>
    <t>03/2200</t>
    <phoneticPr fontId="1"/>
  </si>
  <si>
    <t>03/0800</t>
    <phoneticPr fontId="1"/>
  </si>
  <si>
    <t>03/0930</t>
    <phoneticPr fontId="1"/>
  </si>
  <si>
    <t>02/1350</t>
    <phoneticPr fontId="1"/>
  </si>
  <si>
    <t>04/2000</t>
    <phoneticPr fontId="1"/>
  </si>
  <si>
    <t>05/0220</t>
    <phoneticPr fontId="1"/>
  </si>
  <si>
    <t>05/0330</t>
    <phoneticPr fontId="1"/>
  </si>
  <si>
    <t>05/0742</t>
    <phoneticPr fontId="1"/>
  </si>
  <si>
    <t>3/0500</t>
    <phoneticPr fontId="1"/>
  </si>
  <si>
    <t>3/1100</t>
    <phoneticPr fontId="1"/>
  </si>
  <si>
    <t>06/0430</t>
    <phoneticPr fontId="1"/>
  </si>
  <si>
    <t>05/1330</t>
    <phoneticPr fontId="1"/>
  </si>
  <si>
    <t>05/1800</t>
    <phoneticPr fontId="1"/>
  </si>
  <si>
    <t>06/0100</t>
    <phoneticPr fontId="1"/>
  </si>
  <si>
    <t>06/1000</t>
    <phoneticPr fontId="1"/>
  </si>
  <si>
    <t>08/0200</t>
    <phoneticPr fontId="1"/>
  </si>
  <si>
    <t>06/0800</t>
    <phoneticPr fontId="1"/>
  </si>
  <si>
    <t>06/1030</t>
    <phoneticPr fontId="1"/>
  </si>
  <si>
    <t>06/1330</t>
    <phoneticPr fontId="1"/>
  </si>
  <si>
    <t>06/1400</t>
    <phoneticPr fontId="1"/>
  </si>
  <si>
    <t>07/0800</t>
    <phoneticPr fontId="1"/>
  </si>
  <si>
    <t>07/1200</t>
    <phoneticPr fontId="1"/>
  </si>
  <si>
    <t>07/2000</t>
    <phoneticPr fontId="1"/>
  </si>
  <si>
    <t>06/1105</t>
    <phoneticPr fontId="1"/>
  </si>
  <si>
    <t>06/1330</t>
    <phoneticPr fontId="1"/>
  </si>
  <si>
    <t>06/1800</t>
    <phoneticPr fontId="1"/>
  </si>
  <si>
    <t>07/0300</t>
    <phoneticPr fontId="1"/>
  </si>
  <si>
    <t>05/1700</t>
    <phoneticPr fontId="1"/>
  </si>
  <si>
    <t>05/1900</t>
    <phoneticPr fontId="1"/>
  </si>
  <si>
    <t>07/0700</t>
    <phoneticPr fontId="1"/>
  </si>
  <si>
    <t>07/1430</t>
    <phoneticPr fontId="1"/>
  </si>
  <si>
    <t>07/1530</t>
    <phoneticPr fontId="1"/>
  </si>
  <si>
    <t>07/1600</t>
    <phoneticPr fontId="1"/>
  </si>
  <si>
    <t>07/1800</t>
    <phoneticPr fontId="1"/>
  </si>
  <si>
    <t>09/1200</t>
    <phoneticPr fontId="1"/>
  </si>
  <si>
    <t>06/1815</t>
    <phoneticPr fontId="1"/>
  </si>
  <si>
    <t>06/2000</t>
    <phoneticPr fontId="1"/>
  </si>
  <si>
    <t>09/1200</t>
    <phoneticPr fontId="1"/>
  </si>
  <si>
    <t>BERTH CONGESTION</t>
    <phoneticPr fontId="1"/>
  </si>
  <si>
    <t>08/1500</t>
    <phoneticPr fontId="1"/>
  </si>
  <si>
    <t>08/1800</t>
    <phoneticPr fontId="1"/>
  </si>
  <si>
    <t>09/0800</t>
    <phoneticPr fontId="1"/>
  </si>
  <si>
    <t>08/1300</t>
    <phoneticPr fontId="1"/>
  </si>
  <si>
    <t>08/2000</t>
    <phoneticPr fontId="1"/>
  </si>
  <si>
    <t>09/0300</t>
    <phoneticPr fontId="1"/>
  </si>
  <si>
    <t>10/1530</t>
    <phoneticPr fontId="1"/>
  </si>
  <si>
    <t>USD@JPY139.97-</t>
  </si>
  <si>
    <t>RMB@JPY19.59-</t>
  </si>
  <si>
    <t>564</t>
    <phoneticPr fontId="1"/>
  </si>
  <si>
    <t>459</t>
    <phoneticPr fontId="1"/>
  </si>
  <si>
    <t>2322</t>
    <phoneticPr fontId="1"/>
  </si>
  <si>
    <t>09/1900</t>
    <phoneticPr fontId="1"/>
  </si>
  <si>
    <t>10/0600</t>
    <phoneticPr fontId="1"/>
  </si>
  <si>
    <t>07/1842</t>
    <phoneticPr fontId="1"/>
  </si>
  <si>
    <t>08/0600</t>
    <phoneticPr fontId="1"/>
  </si>
  <si>
    <t>09/0400</t>
    <phoneticPr fontId="1"/>
  </si>
  <si>
    <t>06/1424</t>
    <phoneticPr fontId="1"/>
  </si>
  <si>
    <t>06/2000</t>
    <phoneticPr fontId="1"/>
  </si>
  <si>
    <t>07/1100</t>
    <phoneticPr fontId="1"/>
  </si>
  <si>
    <t>CREW CHANGE @ IMR</t>
    <phoneticPr fontId="1"/>
  </si>
  <si>
    <t>09/1800</t>
    <phoneticPr fontId="1"/>
  </si>
  <si>
    <t>10/0100</t>
    <phoneticPr fontId="1"/>
  </si>
  <si>
    <t>11/1200</t>
    <phoneticPr fontId="1"/>
  </si>
  <si>
    <t>12/0200</t>
    <phoneticPr fontId="1"/>
  </si>
  <si>
    <t>12/0200</t>
    <phoneticPr fontId="1"/>
  </si>
  <si>
    <t>10/1654</t>
    <phoneticPr fontId="1"/>
  </si>
  <si>
    <t>12/0900</t>
    <phoneticPr fontId="1"/>
  </si>
  <si>
    <t>13/0400</t>
    <phoneticPr fontId="1"/>
  </si>
  <si>
    <t>12/1900</t>
    <phoneticPr fontId="1"/>
  </si>
  <si>
    <t>MIZ</t>
    <phoneticPr fontId="1"/>
  </si>
  <si>
    <t>13/0800</t>
    <phoneticPr fontId="1"/>
  </si>
  <si>
    <t>13/1225</t>
    <phoneticPr fontId="1"/>
  </si>
  <si>
    <t>13/1430</t>
    <phoneticPr fontId="1"/>
  </si>
  <si>
    <t>13/1700</t>
    <phoneticPr fontId="1"/>
  </si>
  <si>
    <t>12/2348</t>
    <phoneticPr fontId="1"/>
  </si>
  <si>
    <t>12/0910</t>
    <phoneticPr fontId="1"/>
  </si>
  <si>
    <t>12/1405</t>
    <phoneticPr fontId="1"/>
  </si>
  <si>
    <t>12/1710</t>
    <phoneticPr fontId="1"/>
  </si>
  <si>
    <t>15/1900</t>
    <phoneticPr fontId="1"/>
  </si>
  <si>
    <t>Berth Congestion.</t>
    <phoneticPr fontId="1"/>
  </si>
  <si>
    <t>14/0200</t>
    <phoneticPr fontId="1"/>
  </si>
  <si>
    <t>13/0936</t>
    <phoneticPr fontId="1"/>
  </si>
  <si>
    <t>13/0725</t>
    <phoneticPr fontId="1"/>
  </si>
  <si>
    <t>13/1100</t>
    <phoneticPr fontId="1"/>
  </si>
  <si>
    <t>13/1330</t>
    <phoneticPr fontId="1"/>
  </si>
  <si>
    <t>DIRECT</t>
    <phoneticPr fontId="1"/>
  </si>
  <si>
    <t>15/1300</t>
    <phoneticPr fontId="1"/>
  </si>
  <si>
    <t>13/1933</t>
    <phoneticPr fontId="1"/>
  </si>
  <si>
    <t>14/1230</t>
    <phoneticPr fontId="1"/>
  </si>
  <si>
    <t>15/0800</t>
    <phoneticPr fontId="1"/>
  </si>
  <si>
    <t>15/1030</t>
    <phoneticPr fontId="1"/>
  </si>
  <si>
    <t>12/1900</t>
  </si>
  <si>
    <t>09/1200</t>
  </si>
  <si>
    <t>05/1800</t>
  </si>
  <si>
    <t>2/1000</t>
  </si>
  <si>
    <t>29/1800</t>
  </si>
  <si>
    <t>26/1100</t>
  </si>
  <si>
    <t>22/1230</t>
  </si>
  <si>
    <t>19/0800</t>
  </si>
  <si>
    <t>15/1700</t>
  </si>
  <si>
    <t>12/0700</t>
  </si>
  <si>
    <t>08/1600</t>
  </si>
  <si>
    <t>05/1200</t>
  </si>
  <si>
    <t>1/1430</t>
  </si>
  <si>
    <t>28/1000</t>
  </si>
  <si>
    <t>24/1720</t>
  </si>
  <si>
    <t>18/0725</t>
  </si>
  <si>
    <t>14/1150</t>
  </si>
  <si>
    <t>11/0930</t>
  </si>
  <si>
    <t>07/1100</t>
  </si>
  <si>
    <t>03/1900</t>
  </si>
  <si>
    <t>31/0930</t>
  </si>
  <si>
    <t>26/2200</t>
  </si>
  <si>
    <t>27/1500</t>
  </si>
  <si>
    <t>24/0900</t>
  </si>
  <si>
    <t>20/1700</t>
  </si>
  <si>
    <t>17/1000</t>
  </si>
  <si>
    <t>13/2400</t>
  </si>
  <si>
    <t>11/0130</t>
  </si>
  <si>
    <t>07/0600</t>
  </si>
  <si>
    <t>03/1230</t>
  </si>
  <si>
    <t>27/1930</t>
  </si>
  <si>
    <t>24/1000</t>
  </si>
  <si>
    <t>20/1106</t>
  </si>
  <si>
    <t>17/1130</t>
  </si>
  <si>
    <t>13/1700</t>
  </si>
  <si>
    <t>13/1430</t>
  </si>
  <si>
    <t>10/1400</t>
  </si>
  <si>
    <t>06/1548</t>
  </si>
  <si>
    <t>03/0900</t>
  </si>
  <si>
    <t>02/1400</t>
  </si>
  <si>
    <t>27/0518</t>
  </si>
  <si>
    <t>28/1300</t>
  </si>
  <si>
    <t>21/1530</t>
  </si>
  <si>
    <t>17/1400</t>
  </si>
  <si>
    <t>14/2000</t>
  </si>
  <si>
    <t>13/0400</t>
  </si>
  <si>
    <t>09/1212</t>
  </si>
  <si>
    <t>08/1200</t>
  </si>
  <si>
    <t>07/1900</t>
  </si>
  <si>
    <t>31/0100</t>
  </si>
  <si>
    <t>02/0300</t>
  </si>
  <si>
    <t>01/1200</t>
  </si>
  <si>
    <t>01/1442</t>
  </si>
  <si>
    <t>01/2248</t>
  </si>
  <si>
    <t>02/1600</t>
  </si>
  <si>
    <t>25/2300</t>
  </si>
  <si>
    <t>04/0430</t>
  </si>
  <si>
    <t/>
  </si>
  <si>
    <t>24/2000</t>
  </si>
  <si>
    <t>2/1200</t>
  </si>
  <si>
    <t>28/1200</t>
  </si>
  <si>
    <t>26/1800</t>
  </si>
  <si>
    <t>21/0712</t>
  </si>
  <si>
    <t>25/0300</t>
  </si>
  <si>
    <t>20/1500</t>
  </si>
  <si>
    <t>15/1548</t>
  </si>
  <si>
    <t>17/2100</t>
  </si>
  <si>
    <t>13/1600</t>
  </si>
  <si>
    <t>09/1458</t>
  </si>
  <si>
    <t>10/0600</t>
  </si>
  <si>
    <t>6/1900</t>
  </si>
  <si>
    <t>02/0630</t>
  </si>
  <si>
    <t>3/0730</t>
  </si>
  <si>
    <t>25/1200</t>
  </si>
  <si>
    <t>26/1500</t>
  </si>
  <si>
    <t>20/1736</t>
  </si>
  <si>
    <t>20/1800</t>
  </si>
  <si>
    <t>18/2400</t>
  </si>
  <si>
    <t>12/0030</t>
  </si>
  <si>
    <t>13/1800</t>
  </si>
  <si>
    <t>11/2000</t>
  </si>
  <si>
    <t>07/1830</t>
  </si>
  <si>
    <t>06/0600</t>
  </si>
  <si>
    <t>3/2000</t>
  </si>
  <si>
    <t>29/0300</t>
  </si>
  <si>
    <t>24/1600</t>
  </si>
  <si>
    <t>21/1030</t>
  </si>
  <si>
    <t>25/0800</t>
  </si>
  <si>
    <t>22/1554</t>
  </si>
  <si>
    <t>25/1830</t>
  </si>
  <si>
    <t>26/0042</t>
  </si>
  <si>
    <t>26/1748</t>
  </si>
  <si>
    <t>18/0418</t>
  </si>
  <si>
    <t>18/0542</t>
  </si>
  <si>
    <t>15/1218</t>
  </si>
  <si>
    <t>19/0400</t>
  </si>
  <si>
    <t>19/0700</t>
  </si>
  <si>
    <t>19/2200</t>
  </si>
  <si>
    <t>20/1630</t>
  </si>
  <si>
    <t>16/1400</t>
  </si>
  <si>
    <t>17/0300</t>
  </si>
  <si>
    <t>17/1600</t>
  </si>
  <si>
    <t>08/1736</t>
  </si>
  <si>
    <t>10/1106</t>
  </si>
  <si>
    <t>10/1554</t>
  </si>
  <si>
    <t>11/0850</t>
  </si>
  <si>
    <t>11/1006</t>
  </si>
  <si>
    <t>12/0406</t>
  </si>
  <si>
    <t>13/0330</t>
  </si>
  <si>
    <t>14/0230</t>
  </si>
  <si>
    <t>14/1130</t>
  </si>
  <si>
    <t>21/1100</t>
  </si>
  <si>
    <t>03/1200</t>
  </si>
  <si>
    <t>27/2200</t>
  </si>
  <si>
    <t>23/1200</t>
  </si>
  <si>
    <t>24/0700</t>
  </si>
  <si>
    <t>19/2000</t>
  </si>
  <si>
    <t>13/0133</t>
  </si>
  <si>
    <t>13/1500</t>
  </si>
  <si>
    <t>05/0000</t>
  </si>
  <si>
    <t>28/0130</t>
  </si>
  <si>
    <t>01/1354</t>
  </si>
  <si>
    <t>01/2000</t>
  </si>
  <si>
    <t>02/1315</t>
  </si>
  <si>
    <t>03/0542</t>
  </si>
  <si>
    <t>01/1400</t>
  </si>
  <si>
    <t>21/0108</t>
  </si>
  <si>
    <t>21/2030</t>
  </si>
  <si>
    <t>14/2200</t>
  </si>
  <si>
    <t>12/1200</t>
  </si>
  <si>
    <t>05/2100</t>
  </si>
  <si>
    <t>01/1300</t>
  </si>
  <si>
    <t>29/1330</t>
  </si>
  <si>
    <t>23/1537</t>
  </si>
  <si>
    <t>23/0300</t>
  </si>
  <si>
    <t>19/1100</t>
  </si>
  <si>
    <t>18/0300</t>
  </si>
  <si>
    <t>15/1200</t>
  </si>
  <si>
    <t>10/2036</t>
  </si>
  <si>
    <t>10/1500</t>
  </si>
  <si>
    <t>08/1300</t>
  </si>
  <si>
    <t>07/1930</t>
  </si>
  <si>
    <t>14/1300</t>
    <phoneticPr fontId="1"/>
  </si>
  <si>
    <t>14/1845</t>
    <phoneticPr fontId="1"/>
  </si>
  <si>
    <t>14/1430</t>
    <phoneticPr fontId="1"/>
  </si>
  <si>
    <t>14/1600</t>
    <phoneticPr fontId="1"/>
  </si>
  <si>
    <t>14/1600</t>
    <phoneticPr fontId="1"/>
  </si>
  <si>
    <t>14/1720</t>
    <phoneticPr fontId="1"/>
  </si>
  <si>
    <t>14/0400</t>
    <phoneticPr fontId="1"/>
  </si>
  <si>
    <t>14/1512</t>
    <phoneticPr fontId="1"/>
  </si>
  <si>
    <t>14/1728</t>
    <phoneticPr fontId="1"/>
  </si>
  <si>
    <t>.</t>
    <phoneticPr fontId="1"/>
  </si>
  <si>
    <t>16/0800</t>
    <phoneticPr fontId="1"/>
  </si>
  <si>
    <t>16/1100</t>
    <phoneticPr fontId="1"/>
  </si>
  <si>
    <t>16/2300</t>
    <phoneticPr fontId="1"/>
  </si>
  <si>
    <t>16/1300</t>
    <phoneticPr fontId="1"/>
  </si>
  <si>
    <t>15/2030</t>
    <phoneticPr fontId="1"/>
  </si>
  <si>
    <t>15/2300</t>
    <phoneticPr fontId="1"/>
  </si>
  <si>
    <t>16/0630</t>
    <phoneticPr fontId="1"/>
  </si>
  <si>
    <t>USD@JPY141.23-</t>
  </si>
  <si>
    <t>RMB@JPY19.74-</t>
  </si>
  <si>
    <t>565</t>
    <phoneticPr fontId="1"/>
  </si>
  <si>
    <t>460</t>
    <phoneticPr fontId="1"/>
  </si>
  <si>
    <t>17/1000</t>
    <phoneticPr fontId="1"/>
  </si>
  <si>
    <t>25</t>
    <phoneticPr fontId="1"/>
  </si>
  <si>
    <t>17/2200</t>
    <phoneticPr fontId="1"/>
  </si>
  <si>
    <t>17/1600</t>
    <phoneticPr fontId="1"/>
  </si>
  <si>
    <t>17/2000</t>
    <phoneticPr fontId="1"/>
  </si>
  <si>
    <t>19/1800</t>
    <phoneticPr fontId="1"/>
  </si>
  <si>
    <t>17/0800</t>
    <phoneticPr fontId="1"/>
  </si>
  <si>
    <t>16/1140</t>
    <phoneticPr fontId="1"/>
  </si>
  <si>
    <t>16/1618</t>
    <phoneticPr fontId="1"/>
  </si>
  <si>
    <t>16/1900</t>
    <phoneticPr fontId="1"/>
  </si>
  <si>
    <t>18/2340</t>
    <phoneticPr fontId="1"/>
  </si>
  <si>
    <t>16/1816</t>
    <phoneticPr fontId="1"/>
  </si>
  <si>
    <t>18/1635</t>
    <phoneticPr fontId="1"/>
  </si>
  <si>
    <t>16/2250</t>
    <phoneticPr fontId="1"/>
  </si>
  <si>
    <t>19/0047</t>
    <phoneticPr fontId="1"/>
  </si>
  <si>
    <t>19/0437</t>
    <phoneticPr fontId="1"/>
  </si>
  <si>
    <t>21/2200</t>
    <phoneticPr fontId="1"/>
  </si>
  <si>
    <t>20/1930</t>
    <phoneticPr fontId="1"/>
  </si>
  <si>
    <t>23/0230</t>
    <phoneticPr fontId="1"/>
  </si>
  <si>
    <t>22/0754</t>
    <phoneticPr fontId="1"/>
  </si>
  <si>
    <t>22/1250</t>
    <phoneticPr fontId="1"/>
  </si>
  <si>
    <t>23/0730</t>
    <phoneticPr fontId="1"/>
  </si>
  <si>
    <t>22/1522</t>
    <phoneticPr fontId="1"/>
  </si>
  <si>
    <t>22/1906</t>
    <phoneticPr fontId="1"/>
  </si>
  <si>
    <t>23/1930</t>
    <phoneticPr fontId="1"/>
  </si>
  <si>
    <t>566</t>
    <phoneticPr fontId="1"/>
  </si>
  <si>
    <t>461</t>
    <phoneticPr fontId="1"/>
  </si>
  <si>
    <t>2323</t>
    <phoneticPr fontId="1"/>
  </si>
  <si>
    <t>USD@JPY144.10-</t>
  </si>
  <si>
    <t>RMB@JPY20.00-</t>
  </si>
  <si>
    <t>21/0918</t>
    <phoneticPr fontId="1"/>
  </si>
  <si>
    <t>21/0948</t>
    <phoneticPr fontId="1"/>
  </si>
  <si>
    <t>21/2324</t>
    <phoneticPr fontId="1"/>
  </si>
  <si>
    <t>18/1816</t>
    <phoneticPr fontId="1"/>
  </si>
  <si>
    <t>23/1120</t>
    <phoneticPr fontId="1"/>
  </si>
  <si>
    <t>25/1720</t>
    <phoneticPr fontId="1"/>
  </si>
  <si>
    <t>26/0130</t>
    <phoneticPr fontId="1"/>
  </si>
  <si>
    <t>27/0900</t>
    <phoneticPr fontId="1"/>
  </si>
  <si>
    <t>27/0001</t>
    <phoneticPr fontId="1"/>
  </si>
  <si>
    <t>27/1120</t>
    <phoneticPr fontId="1"/>
  </si>
  <si>
    <t>27/1445</t>
    <phoneticPr fontId="1"/>
  </si>
  <si>
    <t>27/1745</t>
    <phoneticPr fontId="1"/>
  </si>
  <si>
    <t>28/1500</t>
    <phoneticPr fontId="1"/>
  </si>
  <si>
    <t>28/1620</t>
    <phoneticPr fontId="1"/>
  </si>
  <si>
    <t>1/0830</t>
    <phoneticPr fontId="1"/>
  </si>
  <si>
    <t>1/1500</t>
    <phoneticPr fontId="1"/>
  </si>
  <si>
    <t>30/0830</t>
    <phoneticPr fontId="1"/>
  </si>
  <si>
    <t>27</t>
    <phoneticPr fontId="1"/>
  </si>
  <si>
    <t>567</t>
    <phoneticPr fontId="1"/>
  </si>
  <si>
    <t>462</t>
    <phoneticPr fontId="1"/>
  </si>
  <si>
    <t>VICTORY HONOR</t>
    <phoneticPr fontId="1"/>
  </si>
  <si>
    <t>542</t>
    <phoneticPr fontId="1"/>
  </si>
  <si>
    <t>USD@JPY145.84-</t>
  </si>
  <si>
    <t>RMB@JPY20.03-</t>
  </si>
  <si>
    <t>01/0500</t>
    <phoneticPr fontId="1"/>
  </si>
  <si>
    <t>29/0518</t>
    <phoneticPr fontId="1"/>
  </si>
  <si>
    <t>29/0823</t>
    <phoneticPr fontId="1"/>
  </si>
  <si>
    <t>29/1727</t>
    <phoneticPr fontId="1"/>
  </si>
  <si>
    <t>27/0623</t>
    <phoneticPr fontId="1"/>
  </si>
  <si>
    <t>27/1935</t>
    <phoneticPr fontId="1"/>
  </si>
  <si>
    <t>29/2330</t>
    <phoneticPr fontId="1"/>
  </si>
  <si>
    <t>30/1130</t>
    <phoneticPr fontId="1"/>
  </si>
  <si>
    <t>1/1530</t>
    <phoneticPr fontId="1"/>
  </si>
  <si>
    <t>30/1800</t>
    <phoneticPr fontId="1"/>
  </si>
  <si>
    <t>29/1415</t>
    <phoneticPr fontId="1"/>
  </si>
  <si>
    <t>1/0001</t>
    <phoneticPr fontId="1"/>
  </si>
  <si>
    <t>03/1300</t>
    <phoneticPr fontId="1"/>
  </si>
  <si>
    <t>02/1740</t>
    <phoneticPr fontId="1"/>
  </si>
  <si>
    <t>02/2115</t>
    <phoneticPr fontId="1"/>
  </si>
  <si>
    <t>3/1400</t>
    <phoneticPr fontId="1"/>
  </si>
  <si>
    <t>02/1600</t>
    <phoneticPr fontId="1"/>
  </si>
  <si>
    <t>03/1200</t>
    <phoneticPr fontId="1"/>
  </si>
  <si>
    <t>1/1715</t>
    <phoneticPr fontId="1"/>
  </si>
  <si>
    <t>3/2330</t>
    <phoneticPr fontId="1"/>
  </si>
  <si>
    <t>04/0800</t>
    <phoneticPr fontId="1"/>
  </si>
  <si>
    <t>04/1200</t>
    <phoneticPr fontId="1"/>
  </si>
  <si>
    <t>04/1330</t>
    <phoneticPr fontId="1"/>
  </si>
  <si>
    <t>04/1400</t>
    <phoneticPr fontId="1"/>
  </si>
  <si>
    <t>04/1400</t>
    <phoneticPr fontId="1"/>
  </si>
  <si>
    <t>04/1600</t>
    <phoneticPr fontId="1"/>
  </si>
  <si>
    <t>05/0100</t>
    <phoneticPr fontId="1"/>
  </si>
  <si>
    <t>03/1524</t>
    <phoneticPr fontId="1"/>
  </si>
  <si>
    <t>03/1635</t>
    <phoneticPr fontId="1"/>
  </si>
  <si>
    <t>03/2019</t>
    <phoneticPr fontId="1"/>
  </si>
  <si>
    <t>03/1520</t>
    <phoneticPr fontId="1"/>
  </si>
  <si>
    <t>03/1820</t>
    <phoneticPr fontId="1"/>
  </si>
  <si>
    <t>04/1200</t>
    <phoneticPr fontId="1"/>
  </si>
  <si>
    <t>04/0615</t>
    <phoneticPr fontId="1"/>
  </si>
  <si>
    <t>04/0937</t>
    <phoneticPr fontId="1"/>
  </si>
  <si>
    <t>4/0742</t>
    <phoneticPr fontId="1"/>
  </si>
  <si>
    <t>06/0130</t>
    <phoneticPr fontId="1"/>
  </si>
  <si>
    <t>05/0730</t>
    <phoneticPr fontId="1"/>
  </si>
  <si>
    <t>05/0820</t>
    <phoneticPr fontId="1"/>
  </si>
  <si>
    <t>05/0920</t>
    <phoneticPr fontId="1"/>
  </si>
  <si>
    <t>04/1630</t>
    <phoneticPr fontId="1"/>
  </si>
  <si>
    <t>05/0800</t>
    <phoneticPr fontId="1"/>
  </si>
  <si>
    <t>05/1100</t>
    <phoneticPr fontId="1"/>
  </si>
  <si>
    <t>05/1030</t>
    <phoneticPr fontId="1"/>
  </si>
  <si>
    <t>05/1730</t>
    <phoneticPr fontId="1"/>
  </si>
  <si>
    <t>06/0800</t>
    <phoneticPr fontId="1"/>
  </si>
  <si>
    <t>05/1840</t>
    <phoneticPr fontId="1"/>
  </si>
  <si>
    <t>07/1400</t>
    <phoneticPr fontId="1"/>
  </si>
  <si>
    <t>08/0700</t>
    <phoneticPr fontId="1"/>
  </si>
  <si>
    <t>08/0930</t>
    <phoneticPr fontId="1"/>
  </si>
  <si>
    <t>06/2100</t>
    <phoneticPr fontId="1"/>
  </si>
  <si>
    <t>06/1154</t>
    <phoneticPr fontId="1"/>
  </si>
  <si>
    <t>07/1700</t>
    <phoneticPr fontId="1"/>
  </si>
  <si>
    <t>DIRECT</t>
    <phoneticPr fontId="1"/>
  </si>
  <si>
    <t>07/2000</t>
    <phoneticPr fontId="1"/>
  </si>
  <si>
    <t>568</t>
    <phoneticPr fontId="1"/>
  </si>
  <si>
    <t>463</t>
    <phoneticPr fontId="1"/>
  </si>
  <si>
    <t>2324</t>
    <phoneticPr fontId="1"/>
  </si>
  <si>
    <t>USD@JPY145.11-</t>
  </si>
  <si>
    <t>RMB@JPY19.93-</t>
  </si>
  <si>
    <t>06/1809</t>
    <phoneticPr fontId="1"/>
  </si>
  <si>
    <t>06/2105</t>
    <phoneticPr fontId="1"/>
  </si>
  <si>
    <t>09/1100</t>
    <phoneticPr fontId="1"/>
  </si>
  <si>
    <t>07/1900</t>
    <phoneticPr fontId="1"/>
  </si>
  <si>
    <t>08/0600</t>
    <phoneticPr fontId="1"/>
  </si>
  <si>
    <t>05/0936</t>
    <phoneticPr fontId="1"/>
  </si>
  <si>
    <t>05/1230</t>
    <phoneticPr fontId="1"/>
  </si>
  <si>
    <t>05/2236</t>
    <phoneticPr fontId="1"/>
  </si>
  <si>
    <t>04/1900</t>
    <phoneticPr fontId="1"/>
  </si>
  <si>
    <t>07/1130</t>
    <phoneticPr fontId="1"/>
  </si>
  <si>
    <t>07/1000</t>
    <phoneticPr fontId="1"/>
  </si>
  <si>
    <t>DIRECT</t>
    <phoneticPr fontId="1"/>
  </si>
  <si>
    <t>10/1500</t>
    <phoneticPr fontId="1"/>
  </si>
  <si>
    <t>10/1800</t>
    <phoneticPr fontId="1"/>
  </si>
  <si>
    <t>DENCE FOG @ QIN</t>
    <phoneticPr fontId="1"/>
  </si>
  <si>
    <t>10/0800</t>
    <phoneticPr fontId="1"/>
  </si>
  <si>
    <t>11/1000</t>
    <phoneticPr fontId="1"/>
  </si>
  <si>
    <t>10/1930</t>
    <phoneticPr fontId="1"/>
  </si>
  <si>
    <t>11/0500</t>
    <phoneticPr fontId="1"/>
  </si>
  <si>
    <t>08/2220</t>
    <phoneticPr fontId="1"/>
  </si>
  <si>
    <t>10/1400</t>
    <phoneticPr fontId="1"/>
  </si>
  <si>
    <t>08/1550</t>
    <phoneticPr fontId="1"/>
  </si>
  <si>
    <t>08/1636</t>
    <phoneticPr fontId="1"/>
  </si>
  <si>
    <t>08/2050</t>
    <phoneticPr fontId="1"/>
  </si>
  <si>
    <t>11/1300</t>
    <phoneticPr fontId="1"/>
  </si>
  <si>
    <t>berth congestion</t>
    <phoneticPr fontId="1"/>
  </si>
  <si>
    <t>11/1400</t>
    <phoneticPr fontId="1"/>
  </si>
  <si>
    <t>12/0430</t>
    <phoneticPr fontId="1"/>
  </si>
  <si>
    <t>12/1300</t>
    <phoneticPr fontId="1"/>
  </si>
  <si>
    <t>12/1830</t>
    <phoneticPr fontId="1"/>
  </si>
  <si>
    <t>12/2030</t>
    <phoneticPr fontId="1"/>
  </si>
  <si>
    <t>12/0800</t>
    <phoneticPr fontId="1"/>
  </si>
  <si>
    <t>13/0230</t>
    <phoneticPr fontId="1"/>
  </si>
  <si>
    <t>12/1450</t>
    <phoneticPr fontId="1"/>
  </si>
  <si>
    <t>12/1600</t>
    <phoneticPr fontId="1"/>
  </si>
  <si>
    <t>12/1630</t>
    <phoneticPr fontId="1"/>
  </si>
  <si>
    <t>12/1730</t>
    <phoneticPr fontId="1"/>
  </si>
  <si>
    <t>14/1300</t>
    <phoneticPr fontId="1"/>
  </si>
  <si>
    <t>13/1300</t>
    <phoneticPr fontId="1"/>
  </si>
  <si>
    <t>11/1606</t>
    <phoneticPr fontId="1"/>
  </si>
  <si>
    <t>12/0900</t>
    <phoneticPr fontId="1"/>
  </si>
  <si>
    <t>11/0111</t>
    <phoneticPr fontId="1"/>
  </si>
  <si>
    <t>11/1615</t>
    <phoneticPr fontId="1"/>
  </si>
  <si>
    <t>11/2015</t>
    <phoneticPr fontId="1"/>
  </si>
  <si>
    <t>11/1420</t>
    <phoneticPr fontId="1"/>
  </si>
  <si>
    <t>11/1715</t>
    <phoneticPr fontId="1"/>
  </si>
  <si>
    <t>13/0800</t>
    <phoneticPr fontId="1"/>
  </si>
  <si>
    <t>13/1130</t>
    <phoneticPr fontId="1"/>
  </si>
  <si>
    <t>DIRECT</t>
    <phoneticPr fontId="1"/>
  </si>
  <si>
    <t>13/1730</t>
    <phoneticPr fontId="1"/>
  </si>
  <si>
    <t>13/1500</t>
    <phoneticPr fontId="1"/>
  </si>
  <si>
    <t>13/1830</t>
    <phoneticPr fontId="1"/>
  </si>
  <si>
    <t>13/2100</t>
    <phoneticPr fontId="1"/>
  </si>
  <si>
    <t>12/1510</t>
    <phoneticPr fontId="1"/>
  </si>
  <si>
    <t>10/1915</t>
    <phoneticPr fontId="1"/>
  </si>
  <si>
    <t>11/0800</t>
    <phoneticPr fontId="1"/>
  </si>
  <si>
    <t>11/1055</t>
    <phoneticPr fontId="1"/>
  </si>
  <si>
    <t>11/2325</t>
    <phoneticPr fontId="1"/>
  </si>
  <si>
    <t xml:space="preserve">1st calling, no cargo working due to crane's trouble. </t>
    <phoneticPr fontId="1"/>
  </si>
  <si>
    <t>2nd calling.</t>
    <phoneticPr fontId="1"/>
  </si>
  <si>
    <t>14/0600</t>
    <phoneticPr fontId="1"/>
  </si>
  <si>
    <t>12/1315</t>
    <phoneticPr fontId="1"/>
  </si>
  <si>
    <t>13/0832</t>
    <phoneticPr fontId="1"/>
  </si>
  <si>
    <t>USD@JPY139.12-</t>
  </si>
  <si>
    <t>569</t>
    <phoneticPr fontId="1"/>
  </si>
  <si>
    <t>464</t>
    <phoneticPr fontId="1"/>
  </si>
  <si>
    <t>14/0800</t>
    <phoneticPr fontId="1"/>
  </si>
  <si>
    <t>DIRECT</t>
    <phoneticPr fontId="1"/>
  </si>
  <si>
    <t>15/0700</t>
    <phoneticPr fontId="1"/>
  </si>
  <si>
    <t>15/1100</t>
    <phoneticPr fontId="1"/>
  </si>
  <si>
    <t>15/1700</t>
    <phoneticPr fontId="1"/>
  </si>
  <si>
    <t>14/0255</t>
    <phoneticPr fontId="1"/>
  </si>
  <si>
    <t>14/2030</t>
    <phoneticPr fontId="1"/>
  </si>
  <si>
    <t>14/1600</t>
    <phoneticPr fontId="1"/>
  </si>
  <si>
    <t>14/2100</t>
    <phoneticPr fontId="1"/>
  </si>
  <si>
    <t>15/1800</t>
    <phoneticPr fontId="1"/>
  </si>
  <si>
    <t>15/2100</t>
    <phoneticPr fontId="1"/>
  </si>
  <si>
    <t>18/0700</t>
    <phoneticPr fontId="1"/>
  </si>
  <si>
    <t>18/0900</t>
    <phoneticPr fontId="1"/>
  </si>
  <si>
    <t>18/1030</t>
    <phoneticPr fontId="1"/>
  </si>
  <si>
    <t>18/1100</t>
    <phoneticPr fontId="1"/>
  </si>
  <si>
    <t>18/1230</t>
    <phoneticPr fontId="1"/>
  </si>
  <si>
    <t>BERTH CONGESTION</t>
    <phoneticPr fontId="1"/>
  </si>
  <si>
    <t>14/1006</t>
    <phoneticPr fontId="1"/>
  </si>
  <si>
    <t>17/1930</t>
    <phoneticPr fontId="1"/>
  </si>
  <si>
    <t>18/1300</t>
    <phoneticPr fontId="1"/>
  </si>
  <si>
    <t>18/2200</t>
    <phoneticPr fontId="1"/>
  </si>
  <si>
    <t>17/1530</t>
    <phoneticPr fontId="1"/>
  </si>
  <si>
    <t>16/1230</t>
    <phoneticPr fontId="1"/>
  </si>
  <si>
    <t>16/1424</t>
    <phoneticPr fontId="1"/>
  </si>
  <si>
    <t>19/0800</t>
    <phoneticPr fontId="1"/>
  </si>
  <si>
    <t>18/1230</t>
    <phoneticPr fontId="1"/>
  </si>
  <si>
    <t>18/1045</t>
    <phoneticPr fontId="1"/>
  </si>
  <si>
    <t>19/0730</t>
    <phoneticPr fontId="1"/>
  </si>
  <si>
    <t>19/1500</t>
    <phoneticPr fontId="1"/>
  </si>
  <si>
    <t>19/1600</t>
    <phoneticPr fontId="1"/>
  </si>
  <si>
    <t>19/1620</t>
    <phoneticPr fontId="1"/>
  </si>
  <si>
    <t>19/1730</t>
    <phoneticPr fontId="1"/>
  </si>
  <si>
    <t>18/1400</t>
    <phoneticPr fontId="1"/>
  </si>
  <si>
    <t>18/1440</t>
    <phoneticPr fontId="1"/>
  </si>
  <si>
    <t>18/1655</t>
    <phoneticPr fontId="1"/>
  </si>
  <si>
    <t>19/0100</t>
    <phoneticPr fontId="1"/>
  </si>
  <si>
    <t>19/1315</t>
    <phoneticPr fontId="1"/>
  </si>
  <si>
    <t>18/0715</t>
    <phoneticPr fontId="1"/>
  </si>
  <si>
    <t>19/1112</t>
    <phoneticPr fontId="1"/>
  </si>
  <si>
    <t>20/0745</t>
    <phoneticPr fontId="1"/>
  </si>
  <si>
    <t>20/1900</t>
    <phoneticPr fontId="1"/>
  </si>
  <si>
    <t>21/1100</t>
    <phoneticPr fontId="1"/>
  </si>
  <si>
    <t>24/0001</t>
    <phoneticPr fontId="1"/>
  </si>
  <si>
    <t>20/0200</t>
    <phoneticPr fontId="1"/>
  </si>
  <si>
    <t>19/2000</t>
    <phoneticPr fontId="1"/>
  </si>
  <si>
    <t>20/1140</t>
    <phoneticPr fontId="1"/>
  </si>
  <si>
    <t>21/0600</t>
    <phoneticPr fontId="1"/>
  </si>
  <si>
    <t>21/1200</t>
    <phoneticPr fontId="1"/>
  </si>
  <si>
    <t>21/1230</t>
    <phoneticPr fontId="1"/>
  </si>
  <si>
    <t>20/1742</t>
    <phoneticPr fontId="1"/>
  </si>
  <si>
    <t>570</t>
    <phoneticPr fontId="1"/>
  </si>
  <si>
    <t>465</t>
    <phoneticPr fontId="1"/>
  </si>
  <si>
    <t>2325</t>
    <phoneticPr fontId="1"/>
  </si>
  <si>
    <t>USD@JPY141.06-</t>
  </si>
  <si>
    <t>16/0300</t>
    <phoneticPr fontId="1"/>
  </si>
  <si>
    <t>19/0936</t>
    <phoneticPr fontId="1"/>
  </si>
  <si>
    <t>19/1010</t>
    <phoneticPr fontId="1"/>
  </si>
  <si>
    <t>19/2136</t>
    <phoneticPr fontId="1"/>
  </si>
  <si>
    <t>18/1900</t>
    <phoneticPr fontId="1"/>
  </si>
  <si>
    <t>21/1500</t>
    <phoneticPr fontId="1"/>
  </si>
  <si>
    <t>22/0900</t>
    <phoneticPr fontId="1"/>
  </si>
  <si>
    <t>24/2000</t>
    <phoneticPr fontId="1"/>
  </si>
  <si>
    <t>21/1600</t>
    <phoneticPr fontId="1"/>
  </si>
  <si>
    <t>21/1830</t>
    <phoneticPr fontId="1"/>
  </si>
  <si>
    <t>22/1730</t>
    <phoneticPr fontId="1"/>
  </si>
  <si>
    <t>22/2105</t>
    <phoneticPr fontId="1"/>
  </si>
  <si>
    <t>24/1800</t>
    <phoneticPr fontId="1"/>
  </si>
  <si>
    <t>21/0818</t>
    <phoneticPr fontId="1"/>
  </si>
  <si>
    <t>21/1020</t>
    <phoneticPr fontId="1"/>
  </si>
  <si>
    <t>21/0635</t>
    <phoneticPr fontId="1"/>
  </si>
  <si>
    <t>21/1220</t>
    <phoneticPr fontId="1"/>
  </si>
  <si>
    <t>22/1725</t>
    <phoneticPr fontId="1"/>
  </si>
  <si>
    <t>21/2010</t>
    <phoneticPr fontId="1"/>
  </si>
  <si>
    <t>23/0645</t>
    <phoneticPr fontId="1"/>
  </si>
  <si>
    <t>23/0712</t>
    <phoneticPr fontId="1"/>
  </si>
  <si>
    <t>22/0618</t>
    <phoneticPr fontId="1"/>
  </si>
  <si>
    <t>25/0600</t>
    <phoneticPr fontId="1"/>
  </si>
  <si>
    <t>25/1500</t>
    <phoneticPr fontId="1"/>
  </si>
  <si>
    <t>25/0930</t>
    <phoneticPr fontId="1"/>
  </si>
  <si>
    <t>25/1100</t>
    <phoneticPr fontId="1"/>
  </si>
  <si>
    <t>25/1130</t>
    <phoneticPr fontId="1"/>
  </si>
  <si>
    <t>25/1230</t>
    <phoneticPr fontId="1"/>
  </si>
  <si>
    <t>25/0630</t>
    <phoneticPr fontId="1"/>
  </si>
  <si>
    <t>24/1630</t>
    <phoneticPr fontId="1"/>
  </si>
  <si>
    <t>24/0342</t>
    <phoneticPr fontId="1"/>
  </si>
  <si>
    <t>24/1042</t>
    <phoneticPr fontId="1"/>
  </si>
  <si>
    <t>24/1930</t>
    <phoneticPr fontId="1"/>
  </si>
  <si>
    <t>25/0800</t>
    <phoneticPr fontId="1"/>
  </si>
  <si>
    <t>25/1130</t>
    <phoneticPr fontId="1"/>
  </si>
  <si>
    <t>25/1400</t>
    <phoneticPr fontId="1"/>
  </si>
  <si>
    <t>26/1200</t>
    <phoneticPr fontId="1"/>
  </si>
  <si>
    <t>28/0800</t>
    <phoneticPr fontId="1"/>
  </si>
  <si>
    <t>28/1200</t>
    <phoneticPr fontId="1"/>
  </si>
  <si>
    <t>30/1800</t>
    <phoneticPr fontId="1"/>
  </si>
  <si>
    <t>26/1500</t>
    <phoneticPr fontId="1"/>
  </si>
  <si>
    <t>26/1600</t>
    <phoneticPr fontId="1"/>
  </si>
  <si>
    <t>26/1630</t>
    <phoneticPr fontId="1"/>
  </si>
  <si>
    <t>26/1730</t>
    <phoneticPr fontId="1"/>
  </si>
  <si>
    <t>26/0700</t>
    <phoneticPr fontId="1"/>
  </si>
  <si>
    <t>25/1540</t>
    <phoneticPr fontId="1"/>
  </si>
  <si>
    <t>25/1840</t>
    <phoneticPr fontId="1"/>
  </si>
  <si>
    <t>26/0200</t>
    <phoneticPr fontId="1"/>
  </si>
  <si>
    <t>27/1300</t>
    <phoneticPr fontId="1"/>
  </si>
  <si>
    <t>571</t>
    <phoneticPr fontId="1"/>
  </si>
  <si>
    <t>466</t>
    <phoneticPr fontId="1"/>
  </si>
  <si>
    <t>544</t>
    <phoneticPr fontId="1"/>
  </si>
  <si>
    <t>USD@JPY140.27-</t>
  </si>
  <si>
    <t>RMB@JPY19.49-</t>
  </si>
  <si>
    <t>28/0800</t>
    <phoneticPr fontId="1"/>
  </si>
  <si>
    <t>28/1100</t>
    <phoneticPr fontId="1"/>
  </si>
  <si>
    <t>28/1300</t>
    <phoneticPr fontId="1"/>
  </si>
  <si>
    <t>28/1800</t>
    <phoneticPr fontId="1"/>
  </si>
  <si>
    <t>29/0700</t>
    <phoneticPr fontId="1"/>
  </si>
  <si>
    <t>29/0900</t>
    <phoneticPr fontId="1"/>
  </si>
  <si>
    <t>29/1500</t>
    <phoneticPr fontId="1"/>
  </si>
  <si>
    <t>27/1224</t>
    <phoneticPr fontId="1"/>
  </si>
  <si>
    <t>27/1610</t>
    <phoneticPr fontId="1"/>
  </si>
  <si>
    <t>28/0140</t>
    <phoneticPr fontId="1"/>
  </si>
  <si>
    <t>26/2000</t>
    <phoneticPr fontId="1"/>
  </si>
  <si>
    <t>27/0754</t>
    <phoneticPr fontId="1"/>
  </si>
  <si>
    <t>27/1255</t>
    <phoneticPr fontId="1"/>
  </si>
  <si>
    <t>27/2000</t>
    <phoneticPr fontId="1"/>
  </si>
  <si>
    <t>26/1106</t>
    <phoneticPr fontId="1"/>
  </si>
  <si>
    <t>26/1330</t>
    <phoneticPr fontId="1"/>
  </si>
  <si>
    <t>27/0120</t>
    <phoneticPr fontId="1"/>
  </si>
  <si>
    <t>25/0700</t>
    <phoneticPr fontId="1"/>
  </si>
  <si>
    <t>25/1042</t>
    <phoneticPr fontId="1"/>
  </si>
  <si>
    <t>25/1629</t>
    <phoneticPr fontId="1"/>
  </si>
  <si>
    <t>28/1700</t>
    <phoneticPr fontId="1"/>
  </si>
  <si>
    <t>28/2300</t>
    <phoneticPr fontId="1"/>
  </si>
  <si>
    <t>28/1600</t>
    <phoneticPr fontId="1"/>
  </si>
  <si>
    <t>29/0600</t>
    <phoneticPr fontId="1"/>
  </si>
  <si>
    <t>28/2000</t>
    <phoneticPr fontId="1"/>
  </si>
  <si>
    <t>29/1630</t>
    <phoneticPr fontId="1"/>
  </si>
  <si>
    <t>29/2000</t>
    <phoneticPr fontId="1"/>
  </si>
  <si>
    <t>28/1240</t>
    <phoneticPr fontId="1"/>
  </si>
  <si>
    <t>28/1600</t>
    <phoneticPr fontId="1"/>
  </si>
  <si>
    <t>31/1150</t>
    <phoneticPr fontId="1"/>
  </si>
  <si>
    <t>30/2318</t>
    <phoneticPr fontId="1"/>
  </si>
  <si>
    <t>31/0033</t>
    <phoneticPr fontId="1"/>
  </si>
  <si>
    <t>31/0432</t>
    <phoneticPr fontId="1"/>
  </si>
  <si>
    <t>31/1900</t>
    <phoneticPr fontId="1"/>
  </si>
  <si>
    <t>01/1100</t>
    <phoneticPr fontId="1"/>
  </si>
  <si>
    <t>31/1620</t>
    <phoneticPr fontId="1"/>
  </si>
  <si>
    <t>01/1650</t>
    <phoneticPr fontId="1"/>
  </si>
  <si>
    <t>02/0050</t>
    <phoneticPr fontId="1"/>
  </si>
  <si>
    <t>SHELTERING FROM TYPHOON @ JINDO KOREA</t>
  </si>
  <si>
    <t>SHELTERING FROM TYPHOON @ JINDO KOREA</t>
    <phoneticPr fontId="1"/>
  </si>
  <si>
    <t>ON THE WAY FROM HIJ TO SHA ON HA570,</t>
    <phoneticPr fontId="1"/>
  </si>
  <si>
    <t>ETD 03/2300</t>
    <phoneticPr fontId="1"/>
  </si>
  <si>
    <t>05/2200</t>
    <phoneticPr fontId="1"/>
  </si>
  <si>
    <t>03/1600</t>
  </si>
  <si>
    <t>04/2000</t>
  </si>
  <si>
    <t>05/0600</t>
  </si>
  <si>
    <t>572</t>
    <phoneticPr fontId="1"/>
  </si>
  <si>
    <t>USD@JPY143.99-</t>
  </si>
  <si>
    <t>467</t>
    <phoneticPr fontId="1"/>
  </si>
  <si>
    <t>05/0100</t>
  </si>
  <si>
    <t>05/1100</t>
  </si>
  <si>
    <t>2326</t>
    <phoneticPr fontId="1"/>
  </si>
  <si>
    <t>02/0506</t>
    <phoneticPr fontId="1"/>
  </si>
  <si>
    <t>02/0624</t>
    <phoneticPr fontId="1"/>
  </si>
  <si>
    <t>02/2118</t>
    <phoneticPr fontId="1"/>
  </si>
  <si>
    <t>06/1150</t>
    <phoneticPr fontId="1"/>
  </si>
  <si>
    <t>07/0920</t>
    <phoneticPr fontId="1"/>
  </si>
  <si>
    <t>08/0630</t>
    <phoneticPr fontId="1"/>
  </si>
  <si>
    <t>08/0525</t>
    <phoneticPr fontId="1"/>
  </si>
  <si>
    <t>08/0745</t>
    <phoneticPr fontId="1"/>
  </si>
  <si>
    <t>10/2200</t>
    <phoneticPr fontId="1"/>
  </si>
  <si>
    <t>BERTH CONGESTION DUE TO TYPHOON</t>
    <phoneticPr fontId="1"/>
  </si>
  <si>
    <t>USD@JPY144.39-</t>
  </si>
  <si>
    <t>RMB@JPY19.97-</t>
  </si>
  <si>
    <t>573</t>
    <phoneticPr fontId="1"/>
  </si>
  <si>
    <t>468</t>
    <phoneticPr fontId="1"/>
  </si>
  <si>
    <t>SHELTERING @ SETO NEIKAI</t>
    <phoneticPr fontId="1"/>
  </si>
  <si>
    <t>DUE TO TYHPHOON NO.6</t>
    <phoneticPr fontId="1"/>
  </si>
  <si>
    <t>09/1016</t>
    <phoneticPr fontId="1"/>
  </si>
  <si>
    <t>09/2105</t>
    <phoneticPr fontId="1"/>
  </si>
  <si>
    <t>08/1025</t>
    <phoneticPr fontId="1"/>
  </si>
  <si>
    <t>14/0212</t>
    <phoneticPr fontId="1"/>
  </si>
  <si>
    <t>12/0030</t>
    <phoneticPr fontId="1"/>
  </si>
  <si>
    <t>13/1800</t>
    <phoneticPr fontId="1"/>
  </si>
  <si>
    <t>13/2205</t>
    <phoneticPr fontId="1"/>
  </si>
  <si>
    <t>15/0100</t>
    <phoneticPr fontId="1"/>
  </si>
  <si>
    <t>11/1130</t>
    <phoneticPr fontId="1"/>
  </si>
  <si>
    <t>11/2036</t>
    <phoneticPr fontId="1"/>
  </si>
  <si>
    <t>12/0836</t>
    <phoneticPr fontId="1"/>
  </si>
  <si>
    <t>12/1303</t>
    <phoneticPr fontId="1"/>
  </si>
  <si>
    <t>13/2200</t>
    <phoneticPr fontId="1"/>
  </si>
  <si>
    <t>12/1005</t>
    <phoneticPr fontId="1"/>
  </si>
  <si>
    <t>14/1500</t>
    <phoneticPr fontId="1"/>
  </si>
  <si>
    <t>15/0130</t>
    <phoneticPr fontId="1"/>
  </si>
  <si>
    <t>15/0500</t>
    <phoneticPr fontId="1"/>
  </si>
  <si>
    <t>15/0730</t>
    <phoneticPr fontId="1"/>
  </si>
  <si>
    <t>CARGO WORKING STOPED DUE TO THPHOON</t>
    <phoneticPr fontId="1"/>
  </si>
  <si>
    <t>16/2200</t>
    <phoneticPr fontId="1"/>
  </si>
  <si>
    <t xml:space="preserve">SHERTRING AT OFF-MIZUSHIMA </t>
  </si>
  <si>
    <t>16/1800</t>
    <phoneticPr fontId="1"/>
  </si>
  <si>
    <t>17/0400</t>
    <phoneticPr fontId="1"/>
  </si>
  <si>
    <t>SHELTER  FOR  TY07</t>
    <phoneticPr fontId="1"/>
  </si>
  <si>
    <t>15/0835</t>
    <phoneticPr fontId="1"/>
  </si>
  <si>
    <t>16/1325</t>
    <phoneticPr fontId="1"/>
  </si>
  <si>
    <t>17/1254</t>
    <phoneticPr fontId="1"/>
  </si>
  <si>
    <t>17/1004</t>
    <phoneticPr fontId="1"/>
  </si>
  <si>
    <t>17/2020</t>
    <phoneticPr fontId="1"/>
  </si>
  <si>
    <t>17/2130</t>
    <phoneticPr fontId="1"/>
  </si>
  <si>
    <t>USD@JPY146.79-</t>
  </si>
  <si>
    <t>RMB@JPY20.07-</t>
  </si>
  <si>
    <t>574</t>
    <phoneticPr fontId="1"/>
  </si>
  <si>
    <t>469</t>
    <phoneticPr fontId="1"/>
  </si>
  <si>
    <t>2327</t>
    <phoneticPr fontId="1"/>
  </si>
  <si>
    <t>16/0848</t>
    <phoneticPr fontId="1"/>
  </si>
  <si>
    <t>16/1054</t>
    <phoneticPr fontId="1"/>
  </si>
  <si>
    <t>16/2024</t>
    <phoneticPr fontId="1"/>
  </si>
  <si>
    <t>18/1700</t>
    <phoneticPr fontId="1"/>
  </si>
  <si>
    <t>18/2330</t>
    <phoneticPr fontId="1"/>
  </si>
  <si>
    <t>20/0430</t>
    <phoneticPr fontId="1"/>
  </si>
  <si>
    <t>17/2212</t>
    <phoneticPr fontId="1"/>
  </si>
  <si>
    <t>18/0712</t>
    <phoneticPr fontId="1"/>
  </si>
  <si>
    <t>18/0945</t>
    <phoneticPr fontId="1"/>
  </si>
  <si>
    <t>20/1925</t>
    <phoneticPr fontId="1"/>
  </si>
  <si>
    <t>21/1700</t>
    <phoneticPr fontId="1"/>
  </si>
  <si>
    <t>22/1700</t>
    <phoneticPr fontId="1"/>
  </si>
  <si>
    <t>TAK</t>
    <phoneticPr fontId="1"/>
  </si>
  <si>
    <t>23/1200</t>
    <phoneticPr fontId="1"/>
  </si>
  <si>
    <t>Delayed due to vessel's engine trouble.</t>
    <phoneticPr fontId="1"/>
  </si>
  <si>
    <t>DIRECT</t>
    <phoneticPr fontId="1"/>
  </si>
  <si>
    <t>21/1710</t>
    <phoneticPr fontId="1"/>
  </si>
  <si>
    <t>23/1630</t>
  </si>
  <si>
    <t>23/1830</t>
  </si>
  <si>
    <t>24/0800</t>
  </si>
  <si>
    <t>25/0230</t>
  </si>
  <si>
    <t>27/1000</t>
    <phoneticPr fontId="1"/>
  </si>
  <si>
    <t>23/1200</t>
    <phoneticPr fontId="1"/>
  </si>
  <si>
    <t>23/1900</t>
    <phoneticPr fontId="1"/>
  </si>
  <si>
    <t>22/1600</t>
    <phoneticPr fontId="1"/>
  </si>
  <si>
    <t>23/0348</t>
    <phoneticPr fontId="1"/>
  </si>
  <si>
    <t>25/0500</t>
    <phoneticPr fontId="1"/>
  </si>
  <si>
    <t>25/1030</t>
    <phoneticPr fontId="1"/>
  </si>
  <si>
    <t>25/1630</t>
    <phoneticPr fontId="1"/>
  </si>
  <si>
    <t>24/1045</t>
    <phoneticPr fontId="1"/>
  </si>
  <si>
    <t>24/1315</t>
    <phoneticPr fontId="1"/>
  </si>
  <si>
    <t>25/0350</t>
    <phoneticPr fontId="1"/>
  </si>
  <si>
    <t>USD@JPY147.00-</t>
  </si>
  <si>
    <t>RMB@JPY20.11-</t>
  </si>
  <si>
    <t>575</t>
    <phoneticPr fontId="1"/>
  </si>
  <si>
    <t>470</t>
    <phoneticPr fontId="1"/>
  </si>
  <si>
    <t>23/1322</t>
    <phoneticPr fontId="1"/>
  </si>
  <si>
    <t>24/0121</t>
    <phoneticPr fontId="1"/>
  </si>
  <si>
    <t>22/1927</t>
    <phoneticPr fontId="1"/>
  </si>
  <si>
    <t>25/1206</t>
    <phoneticPr fontId="1"/>
  </si>
  <si>
    <t>27/1510</t>
    <phoneticPr fontId="1"/>
  </si>
  <si>
    <t>27/1850</t>
    <phoneticPr fontId="1"/>
  </si>
  <si>
    <t>25/1555</t>
    <phoneticPr fontId="1"/>
  </si>
  <si>
    <t>29/1030</t>
    <phoneticPr fontId="1"/>
  </si>
  <si>
    <t>30/0630</t>
    <phoneticPr fontId="1"/>
  </si>
  <si>
    <t>30/0800</t>
    <phoneticPr fontId="1"/>
  </si>
  <si>
    <t>31/0500</t>
    <phoneticPr fontId="1"/>
  </si>
  <si>
    <t>29/1406</t>
    <phoneticPr fontId="1"/>
  </si>
  <si>
    <t>30/0048</t>
    <phoneticPr fontId="1"/>
  </si>
  <si>
    <t>DIRECT</t>
    <phoneticPr fontId="1"/>
  </si>
  <si>
    <t>30/1430</t>
    <phoneticPr fontId="1"/>
  </si>
  <si>
    <t>30/1700</t>
    <phoneticPr fontId="1"/>
  </si>
  <si>
    <t>01/0700</t>
    <phoneticPr fontId="1"/>
  </si>
  <si>
    <t>30/1520</t>
    <phoneticPr fontId="1"/>
  </si>
  <si>
    <t>30/1926</t>
    <phoneticPr fontId="1"/>
  </si>
  <si>
    <t>31/0150</t>
    <phoneticPr fontId="1"/>
  </si>
  <si>
    <t>30/1648</t>
    <phoneticPr fontId="1"/>
  </si>
  <si>
    <t>30/1915</t>
    <phoneticPr fontId="1"/>
  </si>
  <si>
    <t>31/1010</t>
    <phoneticPr fontId="1"/>
  </si>
  <si>
    <t>31/1528</t>
    <phoneticPr fontId="1"/>
  </si>
  <si>
    <t>31/1940</t>
    <phoneticPr fontId="1"/>
  </si>
  <si>
    <t>3/0900</t>
    <phoneticPr fontId="1"/>
  </si>
  <si>
    <t>USD@JPY146.98-</t>
  </si>
  <si>
    <t>RMB@JPY20.08-</t>
  </si>
  <si>
    <t>576</t>
    <phoneticPr fontId="1"/>
  </si>
  <si>
    <t>471</t>
    <phoneticPr fontId="1"/>
  </si>
  <si>
    <t>2328</t>
    <phoneticPr fontId="1"/>
  </si>
  <si>
    <t>26/1800</t>
    <phoneticPr fontId="1"/>
  </si>
  <si>
    <t>31/1320</t>
    <phoneticPr fontId="1"/>
  </si>
  <si>
    <t>31/1730</t>
    <phoneticPr fontId="1"/>
  </si>
  <si>
    <t>31/2100</t>
    <phoneticPr fontId="1"/>
  </si>
  <si>
    <t>30/0718</t>
    <phoneticPr fontId="1"/>
  </si>
  <si>
    <t>30/1500</t>
    <phoneticPr fontId="1"/>
  </si>
  <si>
    <t>30/2312</t>
    <phoneticPr fontId="1"/>
  </si>
  <si>
    <t>29/1200</t>
    <phoneticPr fontId="1"/>
  </si>
  <si>
    <t>01/2130</t>
    <phoneticPr fontId="1"/>
  </si>
  <si>
    <t>02/0330</t>
    <phoneticPr fontId="1"/>
  </si>
  <si>
    <t>02/0800</t>
    <phoneticPr fontId="1"/>
  </si>
  <si>
    <t>02/0600</t>
    <phoneticPr fontId="1"/>
  </si>
  <si>
    <t>02/1000</t>
    <phoneticPr fontId="1"/>
  </si>
  <si>
    <t>02/1030</t>
    <phoneticPr fontId="1"/>
  </si>
  <si>
    <t>02/1300</t>
    <phoneticPr fontId="1"/>
  </si>
  <si>
    <t>02/1430</t>
    <phoneticPr fontId="1"/>
  </si>
  <si>
    <t>DIRECT</t>
    <phoneticPr fontId="1"/>
  </si>
  <si>
    <t>01/1018</t>
    <phoneticPr fontId="1"/>
  </si>
  <si>
    <t>01/1630</t>
    <phoneticPr fontId="1"/>
  </si>
  <si>
    <t>01/2330</t>
    <phoneticPr fontId="1"/>
  </si>
  <si>
    <t>2/1900</t>
    <phoneticPr fontId="1"/>
  </si>
  <si>
    <t>DIRECT</t>
    <phoneticPr fontId="1"/>
  </si>
  <si>
    <t>02/0630</t>
    <phoneticPr fontId="1"/>
  </si>
  <si>
    <t>03/1730</t>
    <phoneticPr fontId="1"/>
  </si>
  <si>
    <t>03/2310</t>
    <phoneticPr fontId="1"/>
  </si>
  <si>
    <t>3/0200</t>
    <phoneticPr fontId="1"/>
  </si>
  <si>
    <t>04/1700</t>
    <phoneticPr fontId="1"/>
  </si>
  <si>
    <t>02/1706</t>
    <phoneticPr fontId="1"/>
  </si>
  <si>
    <t>3/1350</t>
    <phoneticPr fontId="1"/>
  </si>
  <si>
    <t>6/1100</t>
    <phoneticPr fontId="1"/>
  </si>
  <si>
    <t>DIRECT</t>
    <phoneticPr fontId="1"/>
  </si>
  <si>
    <t>7/0000</t>
    <phoneticPr fontId="1"/>
  </si>
  <si>
    <t>5/1330</t>
    <phoneticPr fontId="1"/>
  </si>
  <si>
    <t>5/1800</t>
    <phoneticPr fontId="1"/>
  </si>
  <si>
    <t>5/2100</t>
    <phoneticPr fontId="1"/>
  </si>
  <si>
    <t>6/1300</t>
    <phoneticPr fontId="1"/>
  </si>
  <si>
    <t>6/1700</t>
    <phoneticPr fontId="1"/>
  </si>
  <si>
    <t>4/1848</t>
    <phoneticPr fontId="1"/>
  </si>
  <si>
    <t>5/0724</t>
    <phoneticPr fontId="1"/>
  </si>
  <si>
    <t>5/1130</t>
    <phoneticPr fontId="1"/>
  </si>
  <si>
    <t>5/1328</t>
    <phoneticPr fontId="1"/>
  </si>
  <si>
    <t>5/0418</t>
    <phoneticPr fontId="1"/>
  </si>
  <si>
    <t>5/1915</t>
    <phoneticPr fontId="1"/>
  </si>
  <si>
    <t>5/1935</t>
    <phoneticPr fontId="1"/>
  </si>
  <si>
    <t>5/2155</t>
    <phoneticPr fontId="1"/>
  </si>
  <si>
    <t>5/2350</t>
    <phoneticPr fontId="1"/>
  </si>
  <si>
    <t>DIRECT</t>
    <phoneticPr fontId="1"/>
  </si>
  <si>
    <t>7/0700</t>
    <phoneticPr fontId="1"/>
  </si>
  <si>
    <t>7/1600</t>
    <phoneticPr fontId="1"/>
  </si>
  <si>
    <t>7/1820</t>
    <phoneticPr fontId="1"/>
  </si>
  <si>
    <t>7/1000</t>
    <phoneticPr fontId="1"/>
  </si>
  <si>
    <t>07/1700</t>
    <phoneticPr fontId="1"/>
  </si>
  <si>
    <t>08/0300</t>
    <phoneticPr fontId="1"/>
  </si>
  <si>
    <t>6/1130</t>
    <phoneticPr fontId="1"/>
  </si>
  <si>
    <t>6/1313</t>
    <phoneticPr fontId="1"/>
  </si>
  <si>
    <t>6/1735</t>
    <phoneticPr fontId="1"/>
  </si>
  <si>
    <t>7/1330</t>
    <phoneticPr fontId="1"/>
  </si>
  <si>
    <t>7/1900</t>
    <phoneticPr fontId="1"/>
  </si>
  <si>
    <t>8/0200</t>
    <phoneticPr fontId="1"/>
  </si>
  <si>
    <t>8/1600</t>
    <phoneticPr fontId="1"/>
  </si>
  <si>
    <t>8/1830</t>
    <phoneticPr fontId="1"/>
  </si>
  <si>
    <t>7/1430</t>
    <phoneticPr fontId="1"/>
  </si>
  <si>
    <t>577</t>
    <phoneticPr fontId="1"/>
  </si>
  <si>
    <t>472</t>
    <phoneticPr fontId="1"/>
  </si>
  <si>
    <t>RMB@JPY20.15-</t>
  </si>
  <si>
    <t>06/1318</t>
    <phoneticPr fontId="1"/>
  </si>
  <si>
    <t>10/1330</t>
    <phoneticPr fontId="1"/>
  </si>
  <si>
    <t>10/1445</t>
    <phoneticPr fontId="1"/>
  </si>
  <si>
    <t>10/1916</t>
    <phoneticPr fontId="1"/>
  </si>
  <si>
    <t>DIRECT</t>
    <phoneticPr fontId="1"/>
  </si>
  <si>
    <t>12/0500</t>
    <phoneticPr fontId="1"/>
  </si>
  <si>
    <t>10/2350</t>
    <phoneticPr fontId="1"/>
  </si>
  <si>
    <t>12/0600</t>
    <phoneticPr fontId="1"/>
  </si>
  <si>
    <t>12/1230</t>
    <phoneticPr fontId="1"/>
  </si>
  <si>
    <t>DIRECT</t>
    <phoneticPr fontId="1"/>
  </si>
  <si>
    <t>11/2200</t>
    <phoneticPr fontId="1"/>
  </si>
  <si>
    <t>12/0800</t>
    <phoneticPr fontId="1"/>
  </si>
  <si>
    <t>12/1030</t>
    <phoneticPr fontId="1"/>
  </si>
  <si>
    <t>12/1300</t>
    <phoneticPr fontId="1"/>
  </si>
  <si>
    <t>11/1450</t>
    <phoneticPr fontId="1"/>
  </si>
  <si>
    <t>11/1850</t>
    <phoneticPr fontId="1"/>
  </si>
  <si>
    <t>12/1130</t>
    <phoneticPr fontId="1"/>
  </si>
  <si>
    <t>12/0900</t>
    <phoneticPr fontId="1"/>
  </si>
  <si>
    <t>14/0100</t>
    <phoneticPr fontId="1"/>
  </si>
  <si>
    <t>13/2100</t>
    <phoneticPr fontId="1"/>
  </si>
  <si>
    <t>12/1455</t>
    <phoneticPr fontId="1"/>
  </si>
  <si>
    <t>12/2236</t>
    <phoneticPr fontId="1"/>
  </si>
  <si>
    <t>12/1930</t>
    <phoneticPr fontId="1"/>
  </si>
  <si>
    <t>13/1200</t>
    <phoneticPr fontId="1"/>
  </si>
  <si>
    <t>08/2100</t>
    <phoneticPr fontId="1"/>
  </si>
  <si>
    <t>Waiting due to berth congestion.</t>
    <phoneticPr fontId="1"/>
  </si>
  <si>
    <t>14/0800</t>
    <phoneticPr fontId="1"/>
  </si>
  <si>
    <t>14/1200</t>
    <phoneticPr fontId="1"/>
  </si>
  <si>
    <t>14/1900</t>
    <phoneticPr fontId="1"/>
  </si>
  <si>
    <t>DIRECT</t>
    <phoneticPr fontId="1"/>
  </si>
  <si>
    <t>11/1500</t>
  </si>
  <si>
    <t>09/1100</t>
  </si>
  <si>
    <t>04/1700</t>
  </si>
  <si>
    <t>2/1900</t>
  </si>
  <si>
    <t>29/0900</t>
  </si>
  <si>
    <t>27/1000</t>
  </si>
  <si>
    <t>21/1700</t>
  </si>
  <si>
    <t>19/1500</t>
  </si>
  <si>
    <t>14/0212</t>
  </si>
  <si>
    <t>12/0500</t>
  </si>
  <si>
    <t>04/1500</t>
  </si>
  <si>
    <t>04/2200</t>
  </si>
  <si>
    <t>28/1600</t>
  </si>
  <si>
    <t>24/1800</t>
  </si>
  <si>
    <t>17/1930</t>
  </si>
  <si>
    <t>14/1300</t>
  </si>
  <si>
    <t>10/1930</t>
  </si>
  <si>
    <t>07/1400</t>
  </si>
  <si>
    <t>3/1400</t>
  </si>
  <si>
    <t>30/1200</t>
  </si>
  <si>
    <t>26/1830</t>
  </si>
  <si>
    <t>24/1200</t>
  </si>
  <si>
    <t>19/1800</t>
  </si>
  <si>
    <t>16/1100</t>
  </si>
  <si>
    <t>13/1710</t>
    <phoneticPr fontId="1"/>
  </si>
  <si>
    <t>13/0653</t>
    <phoneticPr fontId="1"/>
  </si>
  <si>
    <t>DIRECT</t>
    <phoneticPr fontId="1"/>
  </si>
  <si>
    <t>13/1635</t>
    <phoneticPr fontId="1"/>
  </si>
  <si>
    <t>15/1400</t>
    <phoneticPr fontId="1"/>
  </si>
  <si>
    <t>14/1600</t>
    <phoneticPr fontId="1"/>
  </si>
  <si>
    <t>15/0900</t>
    <phoneticPr fontId="1"/>
  </si>
  <si>
    <t>14/1930</t>
    <phoneticPr fontId="1"/>
  </si>
  <si>
    <t>473</t>
    <phoneticPr fontId="1"/>
  </si>
  <si>
    <t>38</t>
    <phoneticPr fontId="1"/>
  </si>
  <si>
    <t>578</t>
    <phoneticPr fontId="1"/>
  </si>
  <si>
    <t>16/0430</t>
    <phoneticPr fontId="1"/>
  </si>
  <si>
    <t>2329</t>
    <phoneticPr fontId="1"/>
  </si>
  <si>
    <t>15/0530</t>
    <phoneticPr fontId="1"/>
  </si>
  <si>
    <t>FKY</t>
    <phoneticPr fontId="1"/>
  </si>
  <si>
    <t>15/1230</t>
    <phoneticPr fontId="1"/>
  </si>
  <si>
    <t>15/1630</t>
    <phoneticPr fontId="1"/>
  </si>
  <si>
    <t>16/0600</t>
    <phoneticPr fontId="1"/>
  </si>
  <si>
    <t>16/0800</t>
    <phoneticPr fontId="1"/>
  </si>
  <si>
    <t>USD@JPY 148.51-</t>
  </si>
  <si>
    <t>RMB@JPY 20.31-</t>
  </si>
  <si>
    <t>14/2130</t>
    <phoneticPr fontId="1"/>
  </si>
  <si>
    <t>13/1200</t>
    <phoneticPr fontId="1"/>
  </si>
  <si>
    <t>10/2350</t>
    <phoneticPr fontId="1"/>
  </si>
  <si>
    <t>12/2200</t>
    <phoneticPr fontId="1"/>
  </si>
  <si>
    <t>12/1700</t>
    <phoneticPr fontId="1"/>
  </si>
  <si>
    <t>13/1236</t>
    <phoneticPr fontId="1"/>
  </si>
  <si>
    <t>14/0020</t>
    <phoneticPr fontId="1"/>
  </si>
  <si>
    <t>15/1500</t>
    <phoneticPr fontId="1"/>
  </si>
  <si>
    <t>15/0824</t>
    <phoneticPr fontId="1"/>
  </si>
  <si>
    <t>15/1048</t>
    <phoneticPr fontId="1"/>
  </si>
  <si>
    <t>15/1215</t>
    <phoneticPr fontId="1"/>
  </si>
  <si>
    <t>16/1900</t>
    <phoneticPr fontId="1"/>
  </si>
  <si>
    <t>16/2200</t>
    <phoneticPr fontId="1"/>
  </si>
  <si>
    <t>18/1800</t>
    <phoneticPr fontId="1"/>
  </si>
  <si>
    <t>19/0630</t>
    <phoneticPr fontId="1"/>
  </si>
  <si>
    <t>19/0930</t>
    <phoneticPr fontId="1"/>
  </si>
  <si>
    <t>19/1200</t>
    <phoneticPr fontId="1"/>
  </si>
  <si>
    <t>DIRECT</t>
    <phoneticPr fontId="1"/>
  </si>
  <si>
    <t>19/1430</t>
    <phoneticPr fontId="1"/>
  </si>
  <si>
    <t>19/1600</t>
    <phoneticPr fontId="1"/>
  </si>
  <si>
    <t>DIRECT</t>
    <phoneticPr fontId="1"/>
  </si>
  <si>
    <t>15/2320</t>
    <phoneticPr fontId="1"/>
  </si>
  <si>
    <t>17/1050</t>
    <phoneticPr fontId="1"/>
  </si>
  <si>
    <t>17/1120</t>
    <phoneticPr fontId="1"/>
  </si>
  <si>
    <t>17/1910</t>
    <phoneticPr fontId="1"/>
  </si>
  <si>
    <t>18/0006</t>
    <phoneticPr fontId="1"/>
  </si>
  <si>
    <t>20/0800</t>
    <phoneticPr fontId="1"/>
  </si>
  <si>
    <t>21/0100</t>
    <phoneticPr fontId="1"/>
  </si>
  <si>
    <t>20/0730</t>
    <phoneticPr fontId="1"/>
  </si>
  <si>
    <t>20/1500</t>
    <phoneticPr fontId="1"/>
  </si>
  <si>
    <t>20/1630</t>
    <phoneticPr fontId="1"/>
  </si>
  <si>
    <t>20/1730</t>
    <phoneticPr fontId="1"/>
  </si>
  <si>
    <t>20/1130</t>
    <phoneticPr fontId="1"/>
  </si>
  <si>
    <t>20/1300</t>
    <phoneticPr fontId="1"/>
  </si>
  <si>
    <t>20/1330</t>
    <phoneticPr fontId="1"/>
  </si>
  <si>
    <t>20/1900</t>
    <phoneticPr fontId="1"/>
  </si>
  <si>
    <t>19/1945</t>
    <phoneticPr fontId="1"/>
  </si>
  <si>
    <t>20/0230</t>
    <phoneticPr fontId="1"/>
  </si>
  <si>
    <t>18/1350</t>
    <phoneticPr fontId="1"/>
  </si>
  <si>
    <t>19/1035</t>
    <phoneticPr fontId="1"/>
  </si>
  <si>
    <t>19/1625</t>
    <phoneticPr fontId="1"/>
  </si>
  <si>
    <t>19/1930</t>
    <phoneticPr fontId="1"/>
  </si>
  <si>
    <t>21/0830</t>
    <phoneticPr fontId="1"/>
  </si>
  <si>
    <t>21/1200</t>
    <phoneticPr fontId="1"/>
  </si>
  <si>
    <t>22/0800</t>
    <phoneticPr fontId="1"/>
  </si>
  <si>
    <t>22/1200</t>
    <phoneticPr fontId="1"/>
  </si>
  <si>
    <t>22/1200</t>
    <phoneticPr fontId="1"/>
  </si>
  <si>
    <t>579</t>
    <phoneticPr fontId="1"/>
  </si>
  <si>
    <t>474</t>
    <phoneticPr fontId="1"/>
  </si>
  <si>
    <t>20/1012</t>
    <phoneticPr fontId="1"/>
  </si>
  <si>
    <t>20/2248</t>
    <phoneticPr fontId="1"/>
  </si>
  <si>
    <t>21/1900</t>
    <phoneticPr fontId="1"/>
  </si>
  <si>
    <t>19/1116</t>
    <phoneticPr fontId="1"/>
  </si>
  <si>
    <t>19/1600</t>
    <phoneticPr fontId="1"/>
  </si>
  <si>
    <t>USD@JPY148.65-</t>
  </si>
  <si>
    <t>RMB@JPY20.25-</t>
  </si>
  <si>
    <t>WAITING FOR SHA SECOND BERTHING</t>
    <phoneticPr fontId="1"/>
  </si>
  <si>
    <t>22/1600</t>
    <phoneticPr fontId="1"/>
  </si>
  <si>
    <t>22/2200</t>
    <phoneticPr fontId="1"/>
  </si>
  <si>
    <t>23/0300</t>
    <phoneticPr fontId="1"/>
  </si>
  <si>
    <t>25/0332</t>
    <phoneticPr fontId="1"/>
  </si>
  <si>
    <t>25/0748</t>
    <phoneticPr fontId="1"/>
  </si>
  <si>
    <t>23/0705</t>
    <phoneticPr fontId="1"/>
  </si>
  <si>
    <t>23/1736</t>
    <phoneticPr fontId="1"/>
  </si>
  <si>
    <t>25/1100</t>
    <phoneticPr fontId="1"/>
  </si>
  <si>
    <t>BERTH CONGESTION</t>
    <phoneticPr fontId="1"/>
  </si>
  <si>
    <t>26/0800</t>
    <phoneticPr fontId="1"/>
  </si>
  <si>
    <t>27/0800</t>
    <phoneticPr fontId="1"/>
  </si>
  <si>
    <t>27/1030</t>
    <phoneticPr fontId="1"/>
  </si>
  <si>
    <t>27/1300</t>
    <phoneticPr fontId="1"/>
  </si>
  <si>
    <t>27/1330</t>
    <phoneticPr fontId="1"/>
  </si>
  <si>
    <t>27/1530</t>
    <phoneticPr fontId="1"/>
  </si>
  <si>
    <t>28/0130</t>
    <phoneticPr fontId="1"/>
  </si>
  <si>
    <t>BERTH CONGESTION</t>
    <phoneticPr fontId="1"/>
  </si>
  <si>
    <t>26/1800</t>
    <phoneticPr fontId="1"/>
  </si>
  <si>
    <t>27/2330</t>
    <phoneticPr fontId="1"/>
  </si>
  <si>
    <t>26/0400</t>
    <phoneticPr fontId="1"/>
  </si>
  <si>
    <t>26/1030</t>
    <phoneticPr fontId="1"/>
  </si>
  <si>
    <t>26/1300</t>
    <phoneticPr fontId="1"/>
  </si>
  <si>
    <t>26/1600</t>
    <phoneticPr fontId="1"/>
  </si>
  <si>
    <t>26/1900</t>
    <phoneticPr fontId="1"/>
  </si>
  <si>
    <t>25/1218</t>
    <phoneticPr fontId="1"/>
  </si>
  <si>
    <t>25/1918</t>
    <phoneticPr fontId="1"/>
  </si>
  <si>
    <t>28/1400</t>
    <phoneticPr fontId="1"/>
  </si>
  <si>
    <t>26/0224</t>
    <phoneticPr fontId="1"/>
  </si>
  <si>
    <t>26/0830</t>
    <phoneticPr fontId="1"/>
  </si>
  <si>
    <t>26/1040</t>
    <phoneticPr fontId="1"/>
  </si>
  <si>
    <t>26/0700</t>
    <phoneticPr fontId="1"/>
  </si>
  <si>
    <t>26/0715</t>
    <phoneticPr fontId="1"/>
  </si>
  <si>
    <t>26/1150</t>
    <phoneticPr fontId="1"/>
  </si>
  <si>
    <t>26/1350</t>
    <phoneticPr fontId="1"/>
  </si>
  <si>
    <t>28/0730</t>
    <phoneticPr fontId="1"/>
  </si>
  <si>
    <t>30/0400</t>
    <phoneticPr fontId="1"/>
  </si>
  <si>
    <t>28/0830</t>
    <phoneticPr fontId="1"/>
  </si>
  <si>
    <t>SKIP</t>
    <phoneticPr fontId="1"/>
  </si>
  <si>
    <t>SKIP</t>
    <phoneticPr fontId="1"/>
  </si>
  <si>
    <t>29/2100</t>
    <phoneticPr fontId="1"/>
  </si>
  <si>
    <t>USD@JPY150.28-</t>
  </si>
  <si>
    <t>RMB@JPY20.50-</t>
  </si>
  <si>
    <t>40</t>
    <phoneticPr fontId="1"/>
  </si>
  <si>
    <t>580</t>
    <phoneticPr fontId="1"/>
  </si>
  <si>
    <t>475</t>
    <phoneticPr fontId="1"/>
  </si>
  <si>
    <t>2330</t>
    <phoneticPr fontId="1"/>
  </si>
  <si>
    <t>27/0648</t>
    <phoneticPr fontId="1"/>
  </si>
  <si>
    <t>28/1120</t>
    <phoneticPr fontId="1"/>
  </si>
  <si>
    <t>24/1600</t>
    <phoneticPr fontId="1"/>
  </si>
  <si>
    <t>28/1810</t>
    <phoneticPr fontId="1"/>
  </si>
  <si>
    <t>30/1200</t>
    <phoneticPr fontId="1"/>
  </si>
  <si>
    <t>28/0910</t>
    <phoneticPr fontId="1"/>
  </si>
  <si>
    <t>39</t>
    <phoneticPr fontId="1"/>
  </si>
  <si>
    <t>29/1800</t>
    <phoneticPr fontId="1"/>
  </si>
  <si>
    <t>29/1830</t>
    <phoneticPr fontId="1"/>
  </si>
  <si>
    <t>29/0649</t>
    <phoneticPr fontId="1"/>
  </si>
  <si>
    <t>29/1116</t>
    <phoneticPr fontId="1"/>
  </si>
  <si>
    <t>29/1600</t>
    <phoneticPr fontId="1"/>
  </si>
  <si>
    <t>1/1200</t>
    <phoneticPr fontId="1"/>
  </si>
  <si>
    <t>30/0120</t>
    <phoneticPr fontId="1"/>
  </si>
  <si>
    <t>2/0025</t>
    <phoneticPr fontId="1"/>
  </si>
  <si>
    <t>2/0625</t>
    <phoneticPr fontId="1"/>
  </si>
  <si>
    <t>1/1048</t>
    <phoneticPr fontId="1"/>
  </si>
  <si>
    <t>2/0200</t>
    <phoneticPr fontId="1"/>
  </si>
  <si>
    <t>1/0054</t>
    <phoneticPr fontId="1"/>
  </si>
  <si>
    <t>1/0647</t>
    <phoneticPr fontId="1"/>
  </si>
  <si>
    <t>01/2336</t>
    <phoneticPr fontId="1"/>
  </si>
  <si>
    <t>03/1800</t>
    <phoneticPr fontId="1"/>
  </si>
  <si>
    <t>4/0800</t>
    <phoneticPr fontId="1"/>
  </si>
  <si>
    <t>4/1000</t>
    <phoneticPr fontId="1"/>
  </si>
  <si>
    <t>4/1300</t>
    <phoneticPr fontId="1"/>
  </si>
  <si>
    <t>4/1600</t>
    <phoneticPr fontId="1"/>
  </si>
  <si>
    <t>4/1900</t>
    <phoneticPr fontId="1"/>
  </si>
  <si>
    <t>5/0700</t>
    <phoneticPr fontId="1"/>
  </si>
  <si>
    <t>5/0830</t>
    <phoneticPr fontId="1"/>
  </si>
  <si>
    <t>5/1430</t>
    <phoneticPr fontId="1"/>
  </si>
  <si>
    <t>04/0500</t>
    <phoneticPr fontId="1"/>
  </si>
  <si>
    <t>04/0800</t>
    <phoneticPr fontId="1"/>
  </si>
  <si>
    <t>04/1130</t>
    <phoneticPr fontId="1"/>
  </si>
  <si>
    <t>04/1300</t>
    <phoneticPr fontId="1"/>
  </si>
  <si>
    <t>04/1330</t>
    <phoneticPr fontId="1"/>
  </si>
  <si>
    <t>04/1700</t>
    <phoneticPr fontId="1"/>
  </si>
  <si>
    <t>04/2000</t>
    <phoneticPr fontId="1"/>
  </si>
  <si>
    <t>03/1700</t>
    <phoneticPr fontId="1"/>
  </si>
  <si>
    <t>03/2000</t>
    <phoneticPr fontId="1"/>
  </si>
  <si>
    <t>05/1130</t>
    <phoneticPr fontId="1"/>
  </si>
  <si>
    <t>4/1130</t>
    <phoneticPr fontId="1"/>
  </si>
  <si>
    <t>03/0106</t>
    <phoneticPr fontId="1"/>
  </si>
  <si>
    <t>03/0742</t>
    <phoneticPr fontId="1"/>
  </si>
  <si>
    <t>03/1240</t>
    <phoneticPr fontId="1"/>
  </si>
  <si>
    <t>03/1440</t>
    <phoneticPr fontId="1"/>
  </si>
  <si>
    <t>08/1602</t>
    <phoneticPr fontId="1"/>
  </si>
  <si>
    <t>05/0200</t>
    <phoneticPr fontId="1"/>
  </si>
  <si>
    <t>5/1500</t>
    <phoneticPr fontId="1"/>
  </si>
  <si>
    <t>5/2000</t>
    <phoneticPr fontId="1"/>
  </si>
  <si>
    <t>6/0200</t>
    <phoneticPr fontId="1"/>
  </si>
  <si>
    <t>05/0800</t>
    <phoneticPr fontId="1"/>
  </si>
  <si>
    <t>05/1700</t>
    <phoneticPr fontId="1"/>
  </si>
  <si>
    <t>06/0000</t>
    <phoneticPr fontId="1"/>
  </si>
  <si>
    <t>06/1600</t>
    <phoneticPr fontId="1"/>
  </si>
  <si>
    <t>06/1900</t>
    <phoneticPr fontId="1"/>
  </si>
  <si>
    <t>06/0730</t>
    <phoneticPr fontId="1"/>
  </si>
  <si>
    <t>06/1030</t>
    <phoneticPr fontId="1"/>
  </si>
  <si>
    <t>05/2030</t>
    <phoneticPr fontId="1"/>
  </si>
  <si>
    <t>06/1130</t>
    <phoneticPr fontId="1"/>
  </si>
  <si>
    <t>06/1300</t>
    <phoneticPr fontId="1"/>
  </si>
  <si>
    <t>06/2000</t>
    <phoneticPr fontId="1"/>
  </si>
  <si>
    <t>08/1800</t>
    <phoneticPr fontId="1"/>
  </si>
  <si>
    <t>41</t>
    <phoneticPr fontId="1"/>
  </si>
  <si>
    <t>NONE</t>
    <phoneticPr fontId="1"/>
  </si>
  <si>
    <t>NONE</t>
    <phoneticPr fontId="1"/>
  </si>
  <si>
    <t>476</t>
    <phoneticPr fontId="1"/>
  </si>
  <si>
    <t>6/0742</t>
    <phoneticPr fontId="1"/>
  </si>
  <si>
    <t>6/1148</t>
    <phoneticPr fontId="1"/>
  </si>
  <si>
    <t>08/1554</t>
    <phoneticPr fontId="1"/>
  </si>
  <si>
    <t>08/0900</t>
    <phoneticPr fontId="1"/>
  </si>
  <si>
    <t>581</t>
    <phoneticPr fontId="1"/>
  </si>
  <si>
    <t>10/1748</t>
    <phoneticPr fontId="1"/>
  </si>
  <si>
    <t>11/0754</t>
    <phoneticPr fontId="1"/>
  </si>
  <si>
    <t>11/1440</t>
    <phoneticPr fontId="1"/>
  </si>
  <si>
    <t>11/2240</t>
    <phoneticPr fontId="1"/>
  </si>
  <si>
    <t>12/0800</t>
    <phoneticPr fontId="1"/>
  </si>
  <si>
    <t>13/0900</t>
    <phoneticPr fontId="1"/>
  </si>
  <si>
    <t>13/1830</t>
    <phoneticPr fontId="1"/>
  </si>
  <si>
    <t>DIRECT</t>
    <phoneticPr fontId="1"/>
  </si>
  <si>
    <t>42</t>
    <phoneticPr fontId="1"/>
  </si>
  <si>
    <t>13/2200</t>
    <phoneticPr fontId="1"/>
  </si>
  <si>
    <t>582</t>
    <phoneticPr fontId="1"/>
  </si>
  <si>
    <t>477</t>
    <phoneticPr fontId="1"/>
  </si>
  <si>
    <t>2331</t>
    <phoneticPr fontId="1"/>
  </si>
  <si>
    <t>08/2330</t>
    <phoneticPr fontId="1"/>
  </si>
  <si>
    <t>11/1218</t>
    <phoneticPr fontId="1"/>
  </si>
  <si>
    <t>11/1454</t>
    <phoneticPr fontId="1"/>
  </si>
  <si>
    <t>10/2200</t>
    <phoneticPr fontId="1"/>
  </si>
  <si>
    <t>12/1035</t>
    <phoneticPr fontId="1"/>
  </si>
  <si>
    <t>12/1342</t>
    <phoneticPr fontId="1"/>
  </si>
  <si>
    <t>12/1400</t>
    <phoneticPr fontId="1"/>
  </si>
  <si>
    <t>12/1607</t>
    <phoneticPr fontId="1"/>
  </si>
  <si>
    <t>08/2330</t>
  </si>
  <si>
    <t>10/1700</t>
  </si>
  <si>
    <t>10/2200</t>
  </si>
  <si>
    <t>11/1218</t>
  </si>
  <si>
    <t>11/1454</t>
  </si>
  <si>
    <t>12/2200</t>
  </si>
  <si>
    <t>RMB@JPY20.56-</t>
    <phoneticPr fontId="1"/>
  </si>
  <si>
    <t>USD@JPY150.85-</t>
    <phoneticPr fontId="1"/>
  </si>
  <si>
    <t>12/1812</t>
    <phoneticPr fontId="1"/>
  </si>
  <si>
    <t>13/0712</t>
    <phoneticPr fontId="1"/>
  </si>
  <si>
    <t>FKY</t>
    <phoneticPr fontId="1"/>
  </si>
  <si>
    <t>MIZ</t>
    <phoneticPr fontId="1"/>
  </si>
  <si>
    <t>17/0100</t>
    <phoneticPr fontId="1"/>
  </si>
  <si>
    <t>14/0100</t>
    <phoneticPr fontId="1"/>
  </si>
  <si>
    <t>15/1600</t>
    <phoneticPr fontId="1"/>
  </si>
  <si>
    <t>16/0035</t>
    <phoneticPr fontId="1"/>
  </si>
  <si>
    <t>16/0540</t>
    <phoneticPr fontId="1"/>
  </si>
  <si>
    <t>14/1254</t>
    <phoneticPr fontId="1"/>
  </si>
  <si>
    <t>17/0630</t>
    <phoneticPr fontId="1"/>
  </si>
  <si>
    <t>DIRECT</t>
    <phoneticPr fontId="1"/>
  </si>
  <si>
    <t>17/0200</t>
    <phoneticPr fontId="1"/>
  </si>
  <si>
    <t>17/0800</t>
    <phoneticPr fontId="1"/>
  </si>
  <si>
    <t>17/1200</t>
    <phoneticPr fontId="1"/>
  </si>
  <si>
    <t>17/0130</t>
    <phoneticPr fontId="1"/>
  </si>
  <si>
    <t>17/0900</t>
    <phoneticPr fontId="1"/>
  </si>
  <si>
    <t>17/1030</t>
    <phoneticPr fontId="1"/>
  </si>
  <si>
    <t>18/0700</t>
    <phoneticPr fontId="1"/>
  </si>
  <si>
    <t>18/1115</t>
    <phoneticPr fontId="1"/>
  </si>
  <si>
    <t>18/1315</t>
    <phoneticPr fontId="1"/>
  </si>
  <si>
    <t>19/0400</t>
    <phoneticPr fontId="1"/>
  </si>
  <si>
    <t>18/0800</t>
    <phoneticPr fontId="1"/>
  </si>
  <si>
    <t>18/1800</t>
    <phoneticPr fontId="1"/>
  </si>
  <si>
    <t>17/1500</t>
    <phoneticPr fontId="1"/>
  </si>
  <si>
    <t>19/1000</t>
    <phoneticPr fontId="1"/>
  </si>
  <si>
    <t>17/1810</t>
    <phoneticPr fontId="1"/>
  </si>
  <si>
    <t>17/1830</t>
    <phoneticPr fontId="1"/>
  </si>
  <si>
    <t>17/2225</t>
    <phoneticPr fontId="1"/>
  </si>
  <si>
    <t>19/0700</t>
    <phoneticPr fontId="1"/>
  </si>
  <si>
    <t>19/1130</t>
    <phoneticPr fontId="1"/>
  </si>
  <si>
    <t>19/1800</t>
    <phoneticPr fontId="1"/>
  </si>
  <si>
    <t>19/1300</t>
    <phoneticPr fontId="1"/>
  </si>
  <si>
    <t>19/1600</t>
    <phoneticPr fontId="1"/>
  </si>
  <si>
    <t>SKIP</t>
    <phoneticPr fontId="1"/>
  </si>
  <si>
    <t>SKIP</t>
    <phoneticPr fontId="1"/>
  </si>
  <si>
    <t>20/0830</t>
    <phoneticPr fontId="1"/>
  </si>
  <si>
    <t>22/2200</t>
    <phoneticPr fontId="1"/>
  </si>
  <si>
    <t>18/2340</t>
    <phoneticPr fontId="1"/>
  </si>
  <si>
    <t>18/2105</t>
    <phoneticPr fontId="1"/>
  </si>
  <si>
    <t>FKY</t>
    <phoneticPr fontId="1"/>
  </si>
  <si>
    <t>MIZ</t>
    <phoneticPr fontId="1"/>
  </si>
  <si>
    <t>20/0200</t>
    <phoneticPr fontId="1"/>
  </si>
  <si>
    <t>20/1530</t>
    <phoneticPr fontId="1"/>
  </si>
  <si>
    <t>20/1830</t>
    <phoneticPr fontId="1"/>
  </si>
  <si>
    <t>43</t>
    <phoneticPr fontId="1"/>
  </si>
  <si>
    <t>583</t>
    <phoneticPr fontId="1"/>
  </si>
  <si>
    <t>478</t>
    <phoneticPr fontId="1"/>
  </si>
  <si>
    <t>550</t>
    <phoneticPr fontId="1"/>
  </si>
  <si>
    <t>USD@JPY150.88-</t>
  </si>
  <si>
    <t>RMB@JPY20.55-</t>
  </si>
  <si>
    <t>20/0330</t>
    <phoneticPr fontId="1"/>
  </si>
  <si>
    <t>18/2155</t>
    <phoneticPr fontId="1"/>
  </si>
  <si>
    <t>19/0650</t>
    <phoneticPr fontId="1"/>
  </si>
  <si>
    <t>18/1924</t>
    <phoneticPr fontId="1"/>
  </si>
  <si>
    <t>17/1130</t>
    <phoneticPr fontId="1"/>
  </si>
  <si>
    <t>17/1420</t>
    <phoneticPr fontId="1"/>
  </si>
  <si>
    <t>21/0800</t>
    <phoneticPr fontId="1"/>
  </si>
  <si>
    <t>20/1330</t>
    <phoneticPr fontId="1"/>
  </si>
  <si>
    <t>21/0400</t>
    <phoneticPr fontId="1"/>
  </si>
  <si>
    <t>20/2100</t>
    <phoneticPr fontId="1"/>
  </si>
  <si>
    <t>20/0806</t>
    <phoneticPr fontId="1"/>
  </si>
  <si>
    <t>20/1050</t>
    <phoneticPr fontId="1"/>
  </si>
  <si>
    <t>20/1230</t>
    <phoneticPr fontId="1"/>
  </si>
  <si>
    <t>20/1300</t>
    <phoneticPr fontId="1"/>
  </si>
  <si>
    <t>23/1600</t>
    <phoneticPr fontId="1"/>
  </si>
  <si>
    <t>DIRECT</t>
    <phoneticPr fontId="1"/>
  </si>
  <si>
    <t>23/1830</t>
    <phoneticPr fontId="1"/>
  </si>
  <si>
    <t>22/1900</t>
    <phoneticPr fontId="1"/>
  </si>
  <si>
    <t>23/1900</t>
    <phoneticPr fontId="1"/>
  </si>
  <si>
    <t>21/1036</t>
    <phoneticPr fontId="1"/>
  </si>
  <si>
    <t>21/1735</t>
    <phoneticPr fontId="1"/>
  </si>
  <si>
    <t>21/1754</t>
    <phoneticPr fontId="1"/>
  </si>
  <si>
    <t>21/2205</t>
    <phoneticPr fontId="1"/>
  </si>
  <si>
    <t>20/0254</t>
    <phoneticPr fontId="1"/>
  </si>
  <si>
    <t>21/1415</t>
    <phoneticPr fontId="1"/>
  </si>
  <si>
    <t>23/0459</t>
    <phoneticPr fontId="1"/>
  </si>
  <si>
    <t>23/0931</t>
    <phoneticPr fontId="1"/>
  </si>
  <si>
    <t>24/0700</t>
    <phoneticPr fontId="1"/>
  </si>
  <si>
    <t>24/1000</t>
    <phoneticPr fontId="1"/>
  </si>
  <si>
    <t>24/2030</t>
    <phoneticPr fontId="1"/>
  </si>
  <si>
    <t>25/1300</t>
    <phoneticPr fontId="1"/>
  </si>
  <si>
    <t>25/1830</t>
    <phoneticPr fontId="1"/>
  </si>
  <si>
    <t>24/1800</t>
    <phoneticPr fontId="1"/>
  </si>
  <si>
    <t>24/2000</t>
    <phoneticPr fontId="1"/>
  </si>
  <si>
    <t>BERTH CONGESTION</t>
    <phoneticPr fontId="1"/>
  </si>
  <si>
    <t>24/1300</t>
    <phoneticPr fontId="1"/>
  </si>
  <si>
    <t>24/1800</t>
    <phoneticPr fontId="1"/>
  </si>
  <si>
    <t>24/0800</t>
    <phoneticPr fontId="1"/>
  </si>
  <si>
    <t>24/1430</t>
    <phoneticPr fontId="1"/>
  </si>
  <si>
    <t>24/1130</t>
    <phoneticPr fontId="1"/>
  </si>
  <si>
    <t>24/1500</t>
    <phoneticPr fontId="1"/>
  </si>
  <si>
    <t>24/0818</t>
    <phoneticPr fontId="1"/>
  </si>
  <si>
    <t>24/1848</t>
    <phoneticPr fontId="1"/>
  </si>
  <si>
    <t>25/1840</t>
    <phoneticPr fontId="1"/>
  </si>
  <si>
    <t>DIRECT</t>
    <phoneticPr fontId="1"/>
  </si>
  <si>
    <t>26/1800</t>
    <phoneticPr fontId="1"/>
  </si>
  <si>
    <t>25/0615</t>
    <phoneticPr fontId="1"/>
  </si>
  <si>
    <t>25/0705</t>
    <phoneticPr fontId="1"/>
  </si>
  <si>
    <t>25/1540</t>
    <phoneticPr fontId="1"/>
  </si>
  <si>
    <t>25/1700</t>
    <phoneticPr fontId="1"/>
  </si>
  <si>
    <t>27/1230</t>
    <phoneticPr fontId="1"/>
  </si>
  <si>
    <t>27/1600</t>
    <phoneticPr fontId="1"/>
  </si>
  <si>
    <t>26/0320</t>
    <phoneticPr fontId="1"/>
  </si>
  <si>
    <t>26/0758</t>
    <phoneticPr fontId="1"/>
  </si>
  <si>
    <t>26/1100</t>
    <phoneticPr fontId="1"/>
  </si>
  <si>
    <t>27/1300</t>
    <phoneticPr fontId="1"/>
  </si>
  <si>
    <t>27/1700</t>
    <phoneticPr fontId="1"/>
  </si>
  <si>
    <t>27/2000</t>
    <phoneticPr fontId="1"/>
  </si>
  <si>
    <t>28/0800</t>
    <phoneticPr fontId="1"/>
  </si>
  <si>
    <t>28/0930</t>
    <phoneticPr fontId="1"/>
  </si>
  <si>
    <t>28/1530</t>
    <phoneticPr fontId="1"/>
  </si>
  <si>
    <t>27/1100</t>
    <phoneticPr fontId="1"/>
  </si>
  <si>
    <t>27/0800</t>
    <phoneticPr fontId="1"/>
  </si>
  <si>
    <t>DIRECT</t>
    <phoneticPr fontId="1"/>
  </si>
  <si>
    <t>28/2100</t>
    <phoneticPr fontId="1"/>
  </si>
  <si>
    <t>44</t>
    <phoneticPr fontId="1"/>
  </si>
  <si>
    <t>584</t>
    <phoneticPr fontId="1"/>
  </si>
  <si>
    <t>CONCERTO</t>
    <phoneticPr fontId="1"/>
  </si>
  <si>
    <t>2332</t>
    <phoneticPr fontId="1"/>
  </si>
  <si>
    <t>USD@JPY151.42-</t>
  </si>
  <si>
    <t>RMB@JPY20.61-</t>
  </si>
  <si>
    <t>SKIP</t>
    <phoneticPr fontId="1"/>
  </si>
  <si>
    <t>25/0654</t>
    <phoneticPr fontId="1"/>
  </si>
  <si>
    <t>25/1106</t>
    <phoneticPr fontId="1"/>
  </si>
  <si>
    <t>25/0354</t>
    <phoneticPr fontId="1"/>
  </si>
  <si>
    <t>26/0418</t>
    <phoneticPr fontId="1"/>
  </si>
  <si>
    <t>26/0612</t>
    <phoneticPr fontId="1"/>
  </si>
  <si>
    <t>26/2136</t>
    <phoneticPr fontId="1"/>
  </si>
  <si>
    <t>27/1700</t>
    <phoneticPr fontId="1"/>
  </si>
  <si>
    <t>27/1800</t>
    <phoneticPr fontId="1"/>
  </si>
  <si>
    <t>27/2300</t>
    <phoneticPr fontId="1"/>
  </si>
  <si>
    <t>DIRECT</t>
    <phoneticPr fontId="1"/>
  </si>
  <si>
    <t>30/1700</t>
    <phoneticPr fontId="1"/>
  </si>
  <si>
    <t>29/0548</t>
    <phoneticPr fontId="1"/>
  </si>
  <si>
    <t>29/0806</t>
    <phoneticPr fontId="1"/>
  </si>
  <si>
    <t>29/1530</t>
    <phoneticPr fontId="1"/>
  </si>
  <si>
    <t>30/0900</t>
    <phoneticPr fontId="1"/>
  </si>
  <si>
    <t>28/1224</t>
    <phoneticPr fontId="1"/>
  </si>
  <si>
    <t>28/2320</t>
    <phoneticPr fontId="1"/>
  </si>
  <si>
    <t>30/1900</t>
    <phoneticPr fontId="1"/>
  </si>
  <si>
    <t>30/1200</t>
    <phoneticPr fontId="1"/>
  </si>
  <si>
    <t>31/0300</t>
    <phoneticPr fontId="1"/>
  </si>
  <si>
    <t>31/1300</t>
    <phoneticPr fontId="1"/>
  </si>
  <si>
    <t>TAK</t>
    <phoneticPr fontId="1"/>
  </si>
  <si>
    <t>31/0700</t>
    <phoneticPr fontId="1"/>
  </si>
  <si>
    <t>31/1300</t>
    <phoneticPr fontId="1"/>
  </si>
  <si>
    <t>31/0400</t>
    <phoneticPr fontId="1"/>
  </si>
  <si>
    <t>31/1630</t>
    <phoneticPr fontId="1"/>
  </si>
  <si>
    <t>31/1800</t>
    <phoneticPr fontId="1"/>
  </si>
  <si>
    <t>30/1854</t>
    <phoneticPr fontId="1"/>
  </si>
  <si>
    <t>31/0642</t>
    <phoneticPr fontId="1"/>
  </si>
  <si>
    <t>31/1030</t>
    <phoneticPr fontId="1"/>
  </si>
  <si>
    <t>01/0930</t>
    <phoneticPr fontId="1"/>
  </si>
  <si>
    <t>01/0800</t>
    <phoneticPr fontId="1"/>
  </si>
  <si>
    <t>01/0400</t>
    <phoneticPr fontId="1"/>
  </si>
  <si>
    <t>31/0920</t>
    <phoneticPr fontId="1"/>
  </si>
  <si>
    <t>31/1135</t>
    <phoneticPr fontId="1"/>
  </si>
  <si>
    <t>31/1140</t>
    <phoneticPr fontId="1"/>
  </si>
  <si>
    <t>31/1355</t>
    <phoneticPr fontId="1"/>
  </si>
  <si>
    <t>31/1525</t>
    <phoneticPr fontId="1"/>
  </si>
  <si>
    <t>2/0930</t>
    <phoneticPr fontId="1"/>
  </si>
  <si>
    <t>01/0030</t>
    <phoneticPr fontId="1"/>
  </si>
  <si>
    <t>31/1324</t>
    <phoneticPr fontId="1"/>
  </si>
  <si>
    <t>31/1618</t>
    <phoneticPr fontId="1"/>
  </si>
  <si>
    <t>01/0800</t>
    <phoneticPr fontId="1"/>
  </si>
  <si>
    <t>01/1000</t>
    <phoneticPr fontId="1"/>
  </si>
  <si>
    <t>4/0700</t>
    <phoneticPr fontId="1"/>
  </si>
  <si>
    <t>4/0830</t>
    <phoneticPr fontId="1"/>
  </si>
  <si>
    <t>2/1000</t>
    <phoneticPr fontId="1"/>
  </si>
  <si>
    <t>01/1127</t>
    <phoneticPr fontId="1"/>
  </si>
  <si>
    <t>01/1915</t>
    <phoneticPr fontId="1"/>
  </si>
  <si>
    <t>45</t>
    <phoneticPr fontId="1"/>
  </si>
  <si>
    <t>585</t>
    <phoneticPr fontId="1"/>
  </si>
  <si>
    <t>480</t>
    <phoneticPr fontId="1"/>
  </si>
  <si>
    <t>USD@JPY151.71-</t>
  </si>
  <si>
    <t>RMB@JPY20.66-</t>
  </si>
  <si>
    <t>31/0300</t>
    <phoneticPr fontId="1"/>
  </si>
  <si>
    <t>31/0620</t>
    <phoneticPr fontId="1"/>
  </si>
  <si>
    <t>31/1210</t>
    <phoneticPr fontId="1"/>
  </si>
  <si>
    <t>01/0700</t>
    <phoneticPr fontId="1"/>
  </si>
  <si>
    <t>03/1400</t>
    <phoneticPr fontId="1"/>
  </si>
  <si>
    <t>3/1100</t>
    <phoneticPr fontId="1"/>
  </si>
  <si>
    <t>DIRECT</t>
    <phoneticPr fontId="1"/>
  </si>
  <si>
    <t>3/1400</t>
    <phoneticPr fontId="1"/>
  </si>
  <si>
    <t>3/0700</t>
    <phoneticPr fontId="1"/>
  </si>
  <si>
    <t>3/0930</t>
    <phoneticPr fontId="1"/>
  </si>
  <si>
    <t>3/1700</t>
    <phoneticPr fontId="1"/>
  </si>
  <si>
    <t>03/1000</t>
    <phoneticPr fontId="1"/>
  </si>
  <si>
    <t>03/0300</t>
    <phoneticPr fontId="1"/>
  </si>
  <si>
    <t>2/1354</t>
    <phoneticPr fontId="1"/>
  </si>
  <si>
    <t>03/1300</t>
    <phoneticPr fontId="1"/>
  </si>
  <si>
    <t>02/1400</t>
    <phoneticPr fontId="1"/>
  </si>
  <si>
    <t>04/1430</t>
    <phoneticPr fontId="1"/>
  </si>
  <si>
    <t>04/0210</t>
    <phoneticPr fontId="1"/>
  </si>
  <si>
    <t>06/0230</t>
    <phoneticPr fontId="1"/>
  </si>
  <si>
    <t>06/0700</t>
    <phoneticPr fontId="1"/>
  </si>
  <si>
    <t>6/1800</t>
    <phoneticPr fontId="1"/>
  </si>
  <si>
    <t>4/1506</t>
    <phoneticPr fontId="1"/>
  </si>
  <si>
    <t>DIRECT</t>
    <phoneticPr fontId="1"/>
  </si>
  <si>
    <t>4/1850</t>
    <phoneticPr fontId="1"/>
  </si>
  <si>
    <t>06/1600</t>
    <phoneticPr fontId="1"/>
  </si>
  <si>
    <t>DIRECT</t>
    <phoneticPr fontId="1"/>
  </si>
  <si>
    <t>06/2000</t>
    <phoneticPr fontId="1"/>
  </si>
  <si>
    <t>06/2300</t>
    <phoneticPr fontId="1"/>
  </si>
  <si>
    <t>DIRECT</t>
    <phoneticPr fontId="1"/>
  </si>
  <si>
    <t>08/2000</t>
    <phoneticPr fontId="1"/>
  </si>
  <si>
    <t>07/0300</t>
    <phoneticPr fontId="1"/>
  </si>
  <si>
    <t>07/0800</t>
    <phoneticPr fontId="1"/>
  </si>
  <si>
    <t>07/1200</t>
    <phoneticPr fontId="1"/>
  </si>
  <si>
    <t>07/1500</t>
    <phoneticPr fontId="1"/>
  </si>
  <si>
    <t>07/1530</t>
    <phoneticPr fontId="1"/>
  </si>
  <si>
    <t>07/1830</t>
    <phoneticPr fontId="1"/>
  </si>
  <si>
    <t>07/2130</t>
    <phoneticPr fontId="1"/>
  </si>
  <si>
    <t>07/1430</t>
    <phoneticPr fontId="1"/>
  </si>
  <si>
    <t>07/1730</t>
    <phoneticPr fontId="1"/>
  </si>
  <si>
    <t>08/0830</t>
    <phoneticPr fontId="1"/>
  </si>
  <si>
    <t>08/0700</t>
    <phoneticPr fontId="1"/>
  </si>
  <si>
    <t>08/0130</t>
    <phoneticPr fontId="1"/>
  </si>
  <si>
    <t>7/0918</t>
    <phoneticPr fontId="1"/>
  </si>
  <si>
    <t>7/1806</t>
    <phoneticPr fontId="1"/>
  </si>
  <si>
    <t>08/0830</t>
    <phoneticPr fontId="1"/>
  </si>
  <si>
    <t>08/1130</t>
    <phoneticPr fontId="1"/>
  </si>
  <si>
    <t>09/1300</t>
    <phoneticPr fontId="1"/>
  </si>
  <si>
    <t>09/1700</t>
    <phoneticPr fontId="1"/>
  </si>
  <si>
    <t>BERTH CONGESTION</t>
    <phoneticPr fontId="1"/>
  </si>
  <si>
    <t>09/0800</t>
    <phoneticPr fontId="1"/>
  </si>
  <si>
    <t>09/1200</t>
    <phoneticPr fontId="1"/>
  </si>
  <si>
    <t>10/0300</t>
    <phoneticPr fontId="1"/>
  </si>
  <si>
    <t>10/0830</t>
    <phoneticPr fontId="1"/>
  </si>
  <si>
    <t>11/1000</t>
    <phoneticPr fontId="1"/>
  </si>
  <si>
    <t>46</t>
    <phoneticPr fontId="1"/>
  </si>
  <si>
    <t>586</t>
    <phoneticPr fontId="1"/>
  </si>
  <si>
    <t>USD@JPY152.37-</t>
  </si>
  <si>
    <t>RMB@JPY20.83-</t>
  </si>
  <si>
    <t>481</t>
    <phoneticPr fontId="1"/>
  </si>
  <si>
    <t>2333</t>
    <phoneticPr fontId="1"/>
  </si>
  <si>
    <t>11/1200</t>
    <phoneticPr fontId="1"/>
  </si>
  <si>
    <t>07/0054</t>
    <phoneticPr fontId="1"/>
  </si>
  <si>
    <t>08/0630</t>
    <phoneticPr fontId="1"/>
  </si>
  <si>
    <t>08/1218</t>
    <phoneticPr fontId="1"/>
  </si>
  <si>
    <t>DELAY DUE TO STRONG WIND</t>
    <phoneticPr fontId="1"/>
  </si>
  <si>
    <t>10/1042</t>
    <phoneticPr fontId="1"/>
  </si>
  <si>
    <t>DIRECT</t>
    <phoneticPr fontId="1"/>
  </si>
  <si>
    <t>13/1200</t>
    <phoneticPr fontId="1"/>
  </si>
  <si>
    <t>11/1610</t>
    <phoneticPr fontId="1"/>
  </si>
  <si>
    <t>11/1955</t>
    <phoneticPr fontId="1"/>
  </si>
  <si>
    <t>13/2030</t>
    <phoneticPr fontId="1"/>
  </si>
  <si>
    <t>11/1630</t>
    <phoneticPr fontId="1"/>
  </si>
  <si>
    <t>11/2120</t>
    <phoneticPr fontId="1"/>
  </si>
  <si>
    <t>11/0240</t>
    <phoneticPr fontId="1"/>
  </si>
  <si>
    <t>11/1448</t>
    <phoneticPr fontId="1"/>
  </si>
  <si>
    <t>10/1948</t>
    <phoneticPr fontId="1"/>
  </si>
  <si>
    <t>11/0730</t>
    <phoneticPr fontId="1"/>
  </si>
  <si>
    <t>09/0218</t>
    <phoneticPr fontId="1"/>
  </si>
  <si>
    <t>10/0412</t>
    <phoneticPr fontId="1"/>
  </si>
  <si>
    <t>10/1620</t>
    <phoneticPr fontId="1"/>
  </si>
  <si>
    <t>10/1405</t>
    <phoneticPr fontId="1"/>
  </si>
  <si>
    <t>10/0955</t>
    <phoneticPr fontId="1"/>
  </si>
  <si>
    <t>09/1815</t>
    <phoneticPr fontId="1"/>
  </si>
  <si>
    <t>TAK</t>
    <phoneticPr fontId="1"/>
  </si>
  <si>
    <t>10/1236</t>
    <phoneticPr fontId="1"/>
  </si>
  <si>
    <t>14/1400</t>
  </si>
  <si>
    <t>14/1630</t>
  </si>
  <si>
    <t>IWK</t>
    <phoneticPr fontId="1"/>
  </si>
  <si>
    <t>14/0200</t>
    <phoneticPr fontId="1"/>
  </si>
  <si>
    <t>13/1600</t>
    <phoneticPr fontId="1"/>
  </si>
  <si>
    <t>14/0900</t>
    <phoneticPr fontId="1"/>
  </si>
  <si>
    <t>14/1100</t>
  </si>
  <si>
    <t>14/0900</t>
    <phoneticPr fontId="1"/>
  </si>
  <si>
    <t>13/1958</t>
  </si>
  <si>
    <t>14/0538</t>
  </si>
  <si>
    <t>15/0800</t>
  </si>
  <si>
    <t>15/1030</t>
  </si>
  <si>
    <t>15/1230</t>
  </si>
  <si>
    <t>16/0800</t>
  </si>
  <si>
    <t>16/0930</t>
  </si>
  <si>
    <t>16/1930</t>
  </si>
  <si>
    <t>15/1500</t>
    <phoneticPr fontId="1"/>
  </si>
  <si>
    <t>15/1800</t>
    <phoneticPr fontId="1"/>
  </si>
  <si>
    <t>17/0200</t>
  </si>
  <si>
    <t>15/0730</t>
  </si>
  <si>
    <t>15/0900</t>
  </si>
  <si>
    <t>14/1112</t>
  </si>
  <si>
    <t>16/0830</t>
  </si>
  <si>
    <t>15/1930</t>
    <phoneticPr fontId="1"/>
  </si>
  <si>
    <t>15/0430</t>
    <phoneticPr fontId="1"/>
  </si>
  <si>
    <t>14/2030</t>
    <phoneticPr fontId="1"/>
  </si>
  <si>
    <t>16/1230</t>
  </si>
  <si>
    <t>16/1700</t>
  </si>
  <si>
    <t>16/1700</t>
    <phoneticPr fontId="1"/>
  </si>
  <si>
    <t>16/1730</t>
    <phoneticPr fontId="1"/>
  </si>
  <si>
    <t>17/0800</t>
    <phoneticPr fontId="1"/>
  </si>
  <si>
    <t>17/1100</t>
    <phoneticPr fontId="1"/>
  </si>
  <si>
    <t>17/1300</t>
    <phoneticPr fontId="1"/>
  </si>
  <si>
    <t>17/1600</t>
    <phoneticPr fontId="1"/>
  </si>
  <si>
    <t>18/0800</t>
    <phoneticPr fontId="1"/>
  </si>
  <si>
    <t>18/0930</t>
    <phoneticPr fontId="1"/>
  </si>
  <si>
    <t>18/1600</t>
    <phoneticPr fontId="1"/>
  </si>
  <si>
    <t>DIRECT</t>
    <phoneticPr fontId="1"/>
  </si>
  <si>
    <t>18/2200</t>
    <phoneticPr fontId="1"/>
  </si>
  <si>
    <t>17/0815</t>
    <phoneticPr fontId="1"/>
  </si>
  <si>
    <t>17/1200</t>
    <phoneticPr fontId="1"/>
  </si>
  <si>
    <t>47</t>
    <phoneticPr fontId="1"/>
  </si>
  <si>
    <t>587</t>
    <phoneticPr fontId="1"/>
  </si>
  <si>
    <t>USD@JPY152.34-</t>
  </si>
  <si>
    <t>RMB@JPY20.93-</t>
  </si>
  <si>
    <t>15/2057</t>
    <phoneticPr fontId="1"/>
  </si>
  <si>
    <t>16/0842</t>
    <phoneticPr fontId="1"/>
  </si>
  <si>
    <t>14/1900</t>
    <phoneticPr fontId="1"/>
  </si>
  <si>
    <t>15/0258</t>
    <phoneticPr fontId="1"/>
  </si>
  <si>
    <t>18/0230</t>
    <phoneticPr fontId="1"/>
  </si>
  <si>
    <t>18/1200</t>
    <phoneticPr fontId="1"/>
  </si>
  <si>
    <t>17/2100</t>
    <phoneticPr fontId="1"/>
  </si>
  <si>
    <t>20/0600</t>
    <phoneticPr fontId="1"/>
  </si>
  <si>
    <t>18/1150</t>
    <phoneticPr fontId="1"/>
  </si>
  <si>
    <t>17/1340</t>
    <phoneticPr fontId="1"/>
  </si>
  <si>
    <t>19/2100</t>
    <phoneticPr fontId="1"/>
  </si>
  <si>
    <t>20/1430</t>
    <phoneticPr fontId="1"/>
  </si>
  <si>
    <t>20/1800</t>
    <phoneticPr fontId="1"/>
  </si>
  <si>
    <t>21/0800</t>
    <phoneticPr fontId="1"/>
  </si>
  <si>
    <t>21/1300</t>
    <phoneticPr fontId="1"/>
  </si>
  <si>
    <t>21/1600</t>
    <phoneticPr fontId="1"/>
  </si>
  <si>
    <t>20/2100</t>
    <phoneticPr fontId="1"/>
  </si>
  <si>
    <t>21/0800</t>
    <phoneticPr fontId="1"/>
  </si>
  <si>
    <t>21/0630</t>
    <phoneticPr fontId="1"/>
  </si>
  <si>
    <t>22/0030</t>
    <phoneticPr fontId="1"/>
  </si>
  <si>
    <t>23/0600</t>
    <phoneticPr fontId="1"/>
  </si>
  <si>
    <t>BERTH CONGESTION</t>
    <phoneticPr fontId="1"/>
  </si>
  <si>
    <t>22/0800</t>
    <phoneticPr fontId="1"/>
  </si>
  <si>
    <t>22/1500</t>
    <phoneticPr fontId="1"/>
  </si>
  <si>
    <t>22/1600</t>
    <phoneticPr fontId="1"/>
  </si>
  <si>
    <t>22/1620</t>
    <phoneticPr fontId="1"/>
  </si>
  <si>
    <t>22/1700</t>
    <phoneticPr fontId="1"/>
  </si>
  <si>
    <t>21/1105</t>
    <phoneticPr fontId="1"/>
  </si>
  <si>
    <t>21/1305</t>
    <phoneticPr fontId="1"/>
  </si>
  <si>
    <t>21/1345</t>
    <phoneticPr fontId="1"/>
  </si>
  <si>
    <t>21/1635</t>
    <phoneticPr fontId="1"/>
  </si>
  <si>
    <t>23/1500</t>
    <phoneticPr fontId="1"/>
  </si>
  <si>
    <t>23/1800</t>
    <phoneticPr fontId="1"/>
  </si>
  <si>
    <t>24/0800</t>
    <phoneticPr fontId="1"/>
  </si>
  <si>
    <t>24/1200</t>
    <phoneticPr fontId="1"/>
  </si>
  <si>
    <t>23/0800</t>
    <phoneticPr fontId="1"/>
  </si>
  <si>
    <t>23/1300</t>
    <phoneticPr fontId="1"/>
  </si>
  <si>
    <t>23/1900</t>
    <phoneticPr fontId="1"/>
  </si>
  <si>
    <t>22/1300</t>
    <phoneticPr fontId="1"/>
  </si>
  <si>
    <t>22/1330</t>
    <phoneticPr fontId="1"/>
  </si>
  <si>
    <t>24/0400</t>
    <phoneticPr fontId="1"/>
  </si>
  <si>
    <t>24/1400</t>
    <phoneticPr fontId="1"/>
  </si>
  <si>
    <t>24/1700</t>
    <phoneticPr fontId="1"/>
  </si>
  <si>
    <t>24/1100</t>
    <phoneticPr fontId="1"/>
  </si>
  <si>
    <t>24/1300</t>
    <phoneticPr fontId="1"/>
  </si>
  <si>
    <t>24/2000</t>
    <phoneticPr fontId="1"/>
  </si>
  <si>
    <t>2334</t>
    <phoneticPr fontId="1"/>
  </si>
  <si>
    <t>USD@JPY150.63-</t>
  </si>
  <si>
    <t>RMB@JPY20.99-</t>
  </si>
  <si>
    <t>48</t>
    <phoneticPr fontId="1"/>
  </si>
  <si>
    <t>588</t>
    <phoneticPr fontId="1"/>
  </si>
  <si>
    <t>483</t>
    <phoneticPr fontId="1"/>
  </si>
  <si>
    <t>19/2100</t>
    <phoneticPr fontId="1"/>
  </si>
  <si>
    <t>DELAY DUE TO STRONG WIND</t>
    <phoneticPr fontId="1"/>
  </si>
  <si>
    <t>23/0800</t>
    <phoneticPr fontId="1"/>
  </si>
  <si>
    <t>25/0800</t>
    <phoneticPr fontId="1"/>
  </si>
  <si>
    <t>25/1000</t>
    <phoneticPr fontId="1"/>
  </si>
  <si>
    <t>25/1600</t>
    <phoneticPr fontId="1"/>
  </si>
  <si>
    <t>25/0800</t>
    <phoneticPr fontId="1"/>
  </si>
  <si>
    <t>24/1039</t>
    <phoneticPr fontId="1"/>
  </si>
  <si>
    <t>22/0312</t>
    <phoneticPr fontId="1"/>
  </si>
  <si>
    <t>22/1306</t>
    <phoneticPr fontId="1"/>
  </si>
  <si>
    <t>25/1400</t>
    <phoneticPr fontId="1"/>
  </si>
  <si>
    <t>25/2100</t>
    <phoneticPr fontId="1"/>
  </si>
  <si>
    <t>25/1630</t>
    <phoneticPr fontId="1"/>
  </si>
  <si>
    <t>25/2130</t>
    <phoneticPr fontId="1"/>
  </si>
  <si>
    <t>27/0700</t>
    <phoneticPr fontId="1"/>
  </si>
  <si>
    <t>27/0800</t>
    <phoneticPr fontId="1"/>
  </si>
  <si>
    <t>25/0725</t>
    <phoneticPr fontId="1"/>
  </si>
  <si>
    <t>27/0830</t>
    <phoneticPr fontId="1"/>
  </si>
  <si>
    <t>27/1300</t>
    <phoneticPr fontId="1"/>
  </si>
  <si>
    <t>28/1330</t>
    <phoneticPr fontId="1"/>
  </si>
  <si>
    <t>28/1400</t>
    <phoneticPr fontId="1"/>
  </si>
  <si>
    <t>28/1700</t>
    <phoneticPr fontId="1"/>
  </si>
  <si>
    <t>27/1700</t>
    <phoneticPr fontId="1"/>
  </si>
  <si>
    <t>27/2000</t>
    <phoneticPr fontId="1"/>
  </si>
  <si>
    <t>28/0800</t>
    <phoneticPr fontId="1"/>
  </si>
  <si>
    <t>28/1300</t>
    <phoneticPr fontId="1"/>
  </si>
  <si>
    <t>27/2000</t>
    <phoneticPr fontId="1"/>
  </si>
  <si>
    <t>28/0200</t>
    <phoneticPr fontId="1"/>
  </si>
  <si>
    <t>28/1200</t>
    <phoneticPr fontId="1"/>
  </si>
  <si>
    <t>28/1030</t>
    <phoneticPr fontId="1"/>
  </si>
  <si>
    <t>29/0000</t>
    <phoneticPr fontId="1"/>
  </si>
  <si>
    <t>29/0730</t>
    <phoneticPr fontId="1"/>
  </si>
  <si>
    <t>29/0900</t>
    <phoneticPr fontId="1"/>
  </si>
  <si>
    <t>29/1000</t>
    <phoneticPr fontId="1"/>
  </si>
  <si>
    <t>DIRECT</t>
    <phoneticPr fontId="1"/>
  </si>
  <si>
    <t>29/1730</t>
    <phoneticPr fontId="1"/>
  </si>
  <si>
    <t>28/1830</t>
    <phoneticPr fontId="1"/>
  </si>
  <si>
    <t>29/0830</t>
    <phoneticPr fontId="1"/>
  </si>
  <si>
    <t>29/1200</t>
    <phoneticPr fontId="1"/>
  </si>
  <si>
    <t>29/1400</t>
    <phoneticPr fontId="1"/>
  </si>
  <si>
    <t>DIRECT</t>
    <phoneticPr fontId="1"/>
  </si>
  <si>
    <t>29/1800</t>
    <phoneticPr fontId="1"/>
  </si>
  <si>
    <t>30/0100</t>
    <phoneticPr fontId="1"/>
  </si>
  <si>
    <t>28/1550</t>
    <phoneticPr fontId="1"/>
  </si>
  <si>
    <t>30/0745</t>
    <phoneticPr fontId="1"/>
  </si>
  <si>
    <t>DIRECT</t>
    <phoneticPr fontId="1"/>
  </si>
  <si>
    <t>1/0800</t>
    <phoneticPr fontId="1"/>
  </si>
  <si>
    <t>1/1200</t>
    <phoneticPr fontId="1"/>
  </si>
  <si>
    <t>DIRECT</t>
    <phoneticPr fontId="1"/>
  </si>
  <si>
    <t>30/2000</t>
    <phoneticPr fontId="1"/>
  </si>
  <si>
    <t>30/0800</t>
    <phoneticPr fontId="1"/>
  </si>
  <si>
    <t>30/1045</t>
    <phoneticPr fontId="1"/>
  </si>
  <si>
    <t>30/1730</t>
    <phoneticPr fontId="1"/>
  </si>
  <si>
    <t>1/1030</t>
    <phoneticPr fontId="1"/>
  </si>
  <si>
    <t>1/0830</t>
    <phoneticPr fontId="1"/>
  </si>
  <si>
    <t>Cargo working at HIJ is early than original</t>
    <phoneticPr fontId="1"/>
  </si>
  <si>
    <t>schedule. So, its DOC &amp; CY cut become early, too.</t>
    <phoneticPr fontId="1"/>
  </si>
  <si>
    <t>1/1200</t>
    <phoneticPr fontId="1"/>
  </si>
  <si>
    <t>1/1300</t>
    <phoneticPr fontId="1"/>
  </si>
  <si>
    <t>1/1600</t>
    <phoneticPr fontId="1"/>
  </si>
  <si>
    <t>1/1830</t>
    <phoneticPr fontId="1"/>
  </si>
  <si>
    <t>49</t>
    <phoneticPr fontId="1"/>
  </si>
  <si>
    <t>USD@JPY149.14-</t>
  </si>
  <si>
    <t>01/1930</t>
    <phoneticPr fontId="1"/>
  </si>
  <si>
    <t>589</t>
    <phoneticPr fontId="1"/>
  </si>
  <si>
    <t>29/1230</t>
    <phoneticPr fontId="1"/>
  </si>
  <si>
    <t>29/1445</t>
    <phoneticPr fontId="1"/>
  </si>
  <si>
    <t>30/0036</t>
    <phoneticPr fontId="1"/>
  </si>
  <si>
    <t>28/1930</t>
    <phoneticPr fontId="1"/>
  </si>
  <si>
    <t>2/1030</t>
    <phoneticPr fontId="1"/>
  </si>
  <si>
    <t>2/1800</t>
    <phoneticPr fontId="1"/>
  </si>
  <si>
    <t>3/1400</t>
    <phoneticPr fontId="1"/>
  </si>
  <si>
    <t>04/1600</t>
    <phoneticPr fontId="1"/>
  </si>
  <si>
    <t>MIZ</t>
    <phoneticPr fontId="1"/>
  </si>
  <si>
    <t>05/0100</t>
    <phoneticPr fontId="1"/>
  </si>
  <si>
    <t>05/1000</t>
    <phoneticPr fontId="1"/>
  </si>
  <si>
    <t>04/1506</t>
    <phoneticPr fontId="1"/>
  </si>
  <si>
    <t>04/1506</t>
    <phoneticPr fontId="1"/>
  </si>
  <si>
    <t>04/1830</t>
    <phoneticPr fontId="1"/>
  </si>
  <si>
    <t>05/1110</t>
    <phoneticPr fontId="1"/>
  </si>
  <si>
    <t>05/0720</t>
    <phoneticPr fontId="1"/>
  </si>
  <si>
    <t>04/1940</t>
    <phoneticPr fontId="1"/>
  </si>
  <si>
    <t>05/0915</t>
    <phoneticPr fontId="1"/>
  </si>
  <si>
    <t>05/1150</t>
    <phoneticPr fontId="1"/>
  </si>
  <si>
    <t>05/1500</t>
    <phoneticPr fontId="1"/>
  </si>
  <si>
    <t>04/1040</t>
    <phoneticPr fontId="1"/>
  </si>
  <si>
    <t>05/2030</t>
    <phoneticPr fontId="1"/>
  </si>
  <si>
    <t>07/0530</t>
    <phoneticPr fontId="1"/>
  </si>
  <si>
    <t>01/1900</t>
    <phoneticPr fontId="1"/>
  </si>
  <si>
    <t>01/2300</t>
    <phoneticPr fontId="1"/>
  </si>
  <si>
    <t>07/0800</t>
    <phoneticPr fontId="1"/>
  </si>
  <si>
    <t>07/1100</t>
    <phoneticPr fontId="1"/>
  </si>
  <si>
    <t>06/1230</t>
    <phoneticPr fontId="1"/>
  </si>
  <si>
    <t>05/1300</t>
    <phoneticPr fontId="1"/>
  </si>
  <si>
    <t>05/1320</t>
    <phoneticPr fontId="1"/>
  </si>
  <si>
    <t>07/1300</t>
    <phoneticPr fontId="1"/>
  </si>
  <si>
    <t>08/1200</t>
    <phoneticPr fontId="1"/>
  </si>
  <si>
    <t>06/0630</t>
    <phoneticPr fontId="1"/>
  </si>
  <si>
    <t>06/0653</t>
    <phoneticPr fontId="1"/>
  </si>
  <si>
    <t>06/1420</t>
    <phoneticPr fontId="1"/>
  </si>
  <si>
    <t>06/1530</t>
    <phoneticPr fontId="1"/>
  </si>
  <si>
    <t>07/1800</t>
    <phoneticPr fontId="1"/>
  </si>
  <si>
    <t>08/0850</t>
    <phoneticPr fontId="1"/>
  </si>
  <si>
    <t>08/1430</t>
    <phoneticPr fontId="1"/>
  </si>
  <si>
    <t>08/0800</t>
    <phoneticPr fontId="1"/>
  </si>
  <si>
    <t>08/1100</t>
    <phoneticPr fontId="1"/>
  </si>
  <si>
    <t>08/1300</t>
    <phoneticPr fontId="1"/>
  </si>
  <si>
    <t>08/1600</t>
    <phoneticPr fontId="1"/>
  </si>
  <si>
    <t>14/1558</t>
    <phoneticPr fontId="1"/>
  </si>
  <si>
    <t>USD@JPY145.29-</t>
  </si>
  <si>
    <t>RMB@JPY20.23-</t>
  </si>
  <si>
    <t>590</t>
    <phoneticPr fontId="1"/>
  </si>
  <si>
    <t>485</t>
    <phoneticPr fontId="1"/>
  </si>
  <si>
    <t>HYPERION</t>
    <phoneticPr fontId="1"/>
  </si>
  <si>
    <t>2335</t>
    <phoneticPr fontId="1"/>
  </si>
  <si>
    <t>50</t>
    <phoneticPr fontId="1"/>
  </si>
  <si>
    <t>11/1200</t>
    <phoneticPr fontId="1"/>
  </si>
  <si>
    <t>DELAY DUE TO DENCE FOG</t>
    <phoneticPr fontId="1"/>
  </si>
  <si>
    <t>DIRECT</t>
    <phoneticPr fontId="1"/>
  </si>
  <si>
    <t>09/1900</t>
    <phoneticPr fontId="1"/>
  </si>
  <si>
    <t>09/1000</t>
    <phoneticPr fontId="1"/>
  </si>
  <si>
    <t>6/0954</t>
    <phoneticPr fontId="1"/>
  </si>
  <si>
    <t>5/1430</t>
    <phoneticPr fontId="1"/>
  </si>
  <si>
    <t>5/1924</t>
    <phoneticPr fontId="1"/>
  </si>
  <si>
    <t>6/1728</t>
    <phoneticPr fontId="1"/>
  </si>
  <si>
    <t>8/1600</t>
    <phoneticPr fontId="1"/>
  </si>
  <si>
    <t>9/1340</t>
    <phoneticPr fontId="1"/>
  </si>
  <si>
    <t>10/1240</t>
    <phoneticPr fontId="1"/>
  </si>
  <si>
    <t>12/0600</t>
    <phoneticPr fontId="1"/>
  </si>
  <si>
    <t>12/1130</t>
    <phoneticPr fontId="1"/>
  </si>
  <si>
    <t>11/1700</t>
    <phoneticPr fontId="1"/>
  </si>
  <si>
    <t>11/1300</t>
    <phoneticPr fontId="1"/>
  </si>
  <si>
    <t>11/2330</t>
    <phoneticPr fontId="1"/>
  </si>
  <si>
    <t>12/1000</t>
    <phoneticPr fontId="1"/>
  </si>
  <si>
    <t>12/1330</t>
    <phoneticPr fontId="1"/>
  </si>
  <si>
    <t>TAK</t>
    <phoneticPr fontId="1"/>
  </si>
  <si>
    <t>13/0700</t>
    <phoneticPr fontId="1"/>
  </si>
  <si>
    <t>13/0730</t>
    <phoneticPr fontId="1"/>
  </si>
  <si>
    <t>13/1130</t>
    <phoneticPr fontId="1"/>
  </si>
  <si>
    <t>HIJ</t>
    <phoneticPr fontId="1"/>
  </si>
  <si>
    <t>13/0100</t>
    <phoneticPr fontId="1"/>
  </si>
  <si>
    <t>13/1430</t>
    <phoneticPr fontId="1"/>
  </si>
  <si>
    <t>11/1742</t>
    <phoneticPr fontId="1"/>
  </si>
  <si>
    <t>12/0718</t>
    <phoneticPr fontId="1"/>
  </si>
  <si>
    <t>12/1115</t>
    <phoneticPr fontId="1"/>
  </si>
  <si>
    <t>12/1315</t>
    <phoneticPr fontId="1"/>
  </si>
  <si>
    <t>12/1730</t>
    <phoneticPr fontId="1"/>
  </si>
  <si>
    <t>15/0830</t>
    <phoneticPr fontId="1"/>
  </si>
  <si>
    <t>15/1130</t>
    <phoneticPr fontId="1"/>
  </si>
  <si>
    <t>14/2000</t>
    <phoneticPr fontId="1"/>
  </si>
  <si>
    <t>14/0800</t>
    <phoneticPr fontId="1"/>
  </si>
  <si>
    <t>14/1000</t>
    <phoneticPr fontId="1"/>
  </si>
  <si>
    <t>DIRECT</t>
    <phoneticPr fontId="1"/>
  </si>
  <si>
    <t>14/1600</t>
    <phoneticPr fontId="1"/>
  </si>
  <si>
    <t>15/1800</t>
    <phoneticPr fontId="1"/>
  </si>
  <si>
    <t>15/2000</t>
    <phoneticPr fontId="1"/>
  </si>
  <si>
    <t>IWK</t>
    <phoneticPr fontId="1"/>
  </si>
  <si>
    <t>13/1400</t>
    <phoneticPr fontId="1"/>
  </si>
  <si>
    <t>13/1425</t>
    <phoneticPr fontId="1"/>
  </si>
  <si>
    <t>13/1645</t>
    <phoneticPr fontId="1"/>
  </si>
  <si>
    <t>13/1420</t>
    <phoneticPr fontId="1"/>
  </si>
  <si>
    <t>13/1540</t>
    <phoneticPr fontId="1"/>
  </si>
  <si>
    <t>15/0200</t>
    <phoneticPr fontId="1"/>
  </si>
  <si>
    <t>15/1200</t>
    <phoneticPr fontId="1"/>
  </si>
  <si>
    <t>15/1030</t>
    <phoneticPr fontId="1"/>
  </si>
  <si>
    <t>15/1330</t>
    <phoneticPr fontId="1"/>
  </si>
  <si>
    <t>15/1400</t>
    <phoneticPr fontId="1"/>
  </si>
  <si>
    <t>15/1800</t>
    <phoneticPr fontId="1"/>
  </si>
  <si>
    <t>15/2030</t>
    <phoneticPr fontId="1"/>
  </si>
  <si>
    <t>51</t>
    <phoneticPr fontId="1"/>
  </si>
  <si>
    <t>591</t>
    <phoneticPr fontId="1"/>
  </si>
  <si>
    <t>486</t>
    <phoneticPr fontId="1"/>
  </si>
  <si>
    <t>USD@JPY143.21-</t>
  </si>
  <si>
    <t>15/1530</t>
    <phoneticPr fontId="1"/>
  </si>
  <si>
    <t>16/0230</t>
    <phoneticPr fontId="1"/>
  </si>
  <si>
    <t>18/1000</t>
    <phoneticPr fontId="1"/>
  </si>
  <si>
    <t>18/1302</t>
    <phoneticPr fontId="1"/>
  </si>
  <si>
    <t>18/0118</t>
    <phoneticPr fontId="1"/>
  </si>
  <si>
    <t>18/2230</t>
    <phoneticPr fontId="1"/>
  </si>
  <si>
    <t>16/0800</t>
    <phoneticPr fontId="1"/>
  </si>
  <si>
    <t>16/1000</t>
    <phoneticPr fontId="1"/>
  </si>
  <si>
    <t>16/1630</t>
    <phoneticPr fontId="1"/>
  </si>
  <si>
    <t>16/1700</t>
    <phoneticPr fontId="1"/>
  </si>
  <si>
    <t>16/2250</t>
    <phoneticPr fontId="1"/>
  </si>
  <si>
    <t>14/1038</t>
    <phoneticPr fontId="1"/>
  </si>
  <si>
    <t>15/1548</t>
    <phoneticPr fontId="1"/>
  </si>
  <si>
    <t>19/0100</t>
    <phoneticPr fontId="1"/>
  </si>
  <si>
    <t>19/1030</t>
    <phoneticPr fontId="1"/>
  </si>
  <si>
    <t>19/1100</t>
    <phoneticPr fontId="1"/>
  </si>
  <si>
    <t>19/1730</t>
    <phoneticPr fontId="1"/>
  </si>
  <si>
    <t>DIRECT</t>
    <phoneticPr fontId="1"/>
  </si>
  <si>
    <t>19/2330</t>
    <phoneticPr fontId="1"/>
  </si>
  <si>
    <t>20/0700</t>
    <phoneticPr fontId="1"/>
  </si>
  <si>
    <t>20/0900</t>
    <phoneticPr fontId="1"/>
  </si>
  <si>
    <t>19/0430</t>
    <phoneticPr fontId="1"/>
  </si>
  <si>
    <t>19/0518</t>
    <phoneticPr fontId="1"/>
  </si>
  <si>
    <t>21/0600</t>
    <phoneticPr fontId="1"/>
  </si>
  <si>
    <t>21/1200</t>
    <phoneticPr fontId="1"/>
  </si>
  <si>
    <t>19/1430</t>
    <phoneticPr fontId="1"/>
  </si>
  <si>
    <t>19/2050</t>
    <phoneticPr fontId="1"/>
  </si>
  <si>
    <t>DIRECT</t>
    <phoneticPr fontId="1"/>
  </si>
  <si>
    <t>20/2300</t>
    <phoneticPr fontId="1"/>
  </si>
  <si>
    <t>21/0850</t>
    <phoneticPr fontId="1"/>
  </si>
  <si>
    <t>21/1000</t>
    <phoneticPr fontId="1"/>
  </si>
  <si>
    <t>Schedule delayed due to gale weather.</t>
    <phoneticPr fontId="1"/>
  </si>
  <si>
    <t>52</t>
    <phoneticPr fontId="1"/>
  </si>
  <si>
    <t>592</t>
    <phoneticPr fontId="1"/>
  </si>
  <si>
    <t>SKIP</t>
    <phoneticPr fontId="1"/>
  </si>
  <si>
    <t>487</t>
    <phoneticPr fontId="1"/>
  </si>
  <si>
    <t>HYPERION</t>
    <phoneticPr fontId="1"/>
  </si>
  <si>
    <t>2336</t>
    <phoneticPr fontId="1"/>
  </si>
  <si>
    <t>FKY</t>
    <phoneticPr fontId="1"/>
  </si>
  <si>
    <t>MIZ</t>
    <phoneticPr fontId="1"/>
  </si>
  <si>
    <t>19/1730</t>
    <phoneticPr fontId="1"/>
  </si>
  <si>
    <t>19/2100</t>
    <phoneticPr fontId="1"/>
  </si>
  <si>
    <t>20/0350</t>
    <phoneticPr fontId="1"/>
  </si>
  <si>
    <t>DIRECT</t>
    <phoneticPr fontId="1"/>
  </si>
  <si>
    <t>MIZ</t>
    <phoneticPr fontId="1"/>
  </si>
  <si>
    <t>Ancorage @ CJK due to gale weather.</t>
    <phoneticPr fontId="1"/>
  </si>
  <si>
    <t>Berth congestion at DAL.</t>
    <phoneticPr fontId="1"/>
  </si>
  <si>
    <t>20/1720</t>
    <phoneticPr fontId="1"/>
  </si>
  <si>
    <t>20/2150</t>
    <phoneticPr fontId="1"/>
  </si>
  <si>
    <t>22/0900</t>
    <phoneticPr fontId="1"/>
  </si>
  <si>
    <t>22/0130</t>
    <phoneticPr fontId="1"/>
  </si>
  <si>
    <t>22/0625</t>
    <phoneticPr fontId="1"/>
  </si>
  <si>
    <t>22/0840</t>
    <phoneticPr fontId="1"/>
  </si>
  <si>
    <t>22/1630</t>
    <phoneticPr fontId="1"/>
  </si>
  <si>
    <t>USD@JPY143.25-</t>
    <phoneticPr fontId="1"/>
  </si>
  <si>
    <t>RMB@JPY19.98-</t>
    <phoneticPr fontId="1"/>
  </si>
  <si>
    <t>22/1210</t>
    <phoneticPr fontId="1"/>
  </si>
  <si>
    <t>21/1954</t>
    <phoneticPr fontId="1"/>
  </si>
  <si>
    <t>22/0930</t>
    <phoneticPr fontId="1"/>
  </si>
  <si>
    <t>23/0630</t>
    <phoneticPr fontId="1"/>
  </si>
  <si>
    <t>DIRECT</t>
    <phoneticPr fontId="1"/>
  </si>
  <si>
    <t>23/1300</t>
    <phoneticPr fontId="1"/>
  </si>
  <si>
    <t>22/1530</t>
    <phoneticPr fontId="1"/>
  </si>
  <si>
    <t>25/0725</t>
    <phoneticPr fontId="1"/>
  </si>
  <si>
    <t>25/0030</t>
    <phoneticPr fontId="1"/>
  </si>
  <si>
    <t>24/2030</t>
    <phoneticPr fontId="1"/>
  </si>
  <si>
    <t>23/2218</t>
    <phoneticPr fontId="1"/>
  </si>
  <si>
    <t>24/0645</t>
    <phoneticPr fontId="1"/>
  </si>
  <si>
    <t>23/2348</t>
    <phoneticPr fontId="1"/>
  </si>
  <si>
    <t>24/0538</t>
    <phoneticPr fontId="1"/>
  </si>
  <si>
    <t>24/0830</t>
    <phoneticPr fontId="1"/>
  </si>
  <si>
    <t>DIRECT</t>
    <phoneticPr fontId="1"/>
  </si>
  <si>
    <t>23/1630</t>
    <phoneticPr fontId="1"/>
  </si>
  <si>
    <t>23/1645</t>
    <phoneticPr fontId="1"/>
  </si>
  <si>
    <t>23/2050</t>
    <phoneticPr fontId="1"/>
  </si>
  <si>
    <t>22/1924</t>
    <phoneticPr fontId="1"/>
  </si>
  <si>
    <t>23/0712</t>
    <phoneticPr fontId="1"/>
  </si>
  <si>
    <t>23/1020</t>
    <phoneticPr fontId="1"/>
  </si>
  <si>
    <t>22/2122</t>
    <phoneticPr fontId="1"/>
  </si>
  <si>
    <t>22/2330</t>
    <phoneticPr fontId="1"/>
  </si>
  <si>
    <t>22/1840</t>
    <phoneticPr fontId="1"/>
  </si>
  <si>
    <t>HAO AN</t>
    <phoneticPr fontId="1"/>
  </si>
  <si>
    <t>488</t>
    <phoneticPr fontId="1"/>
  </si>
  <si>
    <t>SKIP</t>
    <phoneticPr fontId="1"/>
  </si>
  <si>
    <t>2024 WK01's CJ2 is skipped.</t>
    <phoneticPr fontId="1"/>
  </si>
  <si>
    <t>SKIP</t>
    <phoneticPr fontId="1"/>
  </si>
  <si>
    <t>27/0530</t>
    <phoneticPr fontId="1"/>
  </si>
  <si>
    <t>25/1800</t>
    <phoneticPr fontId="1"/>
  </si>
  <si>
    <t>FKY</t>
    <phoneticPr fontId="1"/>
  </si>
  <si>
    <t>DIRECT</t>
    <phoneticPr fontId="1"/>
  </si>
  <si>
    <t>26/1900</t>
    <phoneticPr fontId="1"/>
  </si>
  <si>
    <t>26/0040</t>
    <phoneticPr fontId="1"/>
  </si>
  <si>
    <t>26/0935</t>
    <phoneticPr fontId="1"/>
  </si>
  <si>
    <t>27/0730</t>
    <phoneticPr fontId="1"/>
  </si>
  <si>
    <t>27/1300</t>
    <phoneticPr fontId="1"/>
  </si>
  <si>
    <t>DIRECT</t>
    <phoneticPr fontId="1"/>
  </si>
  <si>
    <t>DIRECT</t>
    <phoneticPr fontId="1"/>
  </si>
  <si>
    <t>26/0910</t>
    <phoneticPr fontId="1"/>
  </si>
  <si>
    <t>25/2336</t>
    <phoneticPr fontId="1"/>
  </si>
  <si>
    <t>26/1345</t>
    <phoneticPr fontId="1"/>
  </si>
  <si>
    <t>26/1215</t>
    <phoneticPr fontId="1"/>
  </si>
  <si>
    <t>26/1700</t>
    <phoneticPr fontId="1"/>
  </si>
  <si>
    <t>26/1720</t>
    <phoneticPr fontId="1"/>
  </si>
  <si>
    <t>DIRECT</t>
    <phoneticPr fontId="1"/>
  </si>
  <si>
    <t>28/1130</t>
    <phoneticPr fontId="1"/>
  </si>
  <si>
    <t>27/1030</t>
    <phoneticPr fontId="1"/>
  </si>
  <si>
    <t>27/1600</t>
    <phoneticPr fontId="1"/>
  </si>
  <si>
    <t>27/2000</t>
    <phoneticPr fontId="1"/>
  </si>
  <si>
    <t>28/1830</t>
    <phoneticPr fontId="1"/>
  </si>
  <si>
    <t>28/0049</t>
    <phoneticPr fontId="1"/>
  </si>
  <si>
    <t>27/1254</t>
    <phoneticPr fontId="1"/>
  </si>
  <si>
    <t>27/1715</t>
    <phoneticPr fontId="1"/>
  </si>
  <si>
    <t>USD@JPY142.75-</t>
    <phoneticPr fontId="1"/>
  </si>
  <si>
    <t>RMB@JPY19.89-</t>
    <phoneticPr fontId="1"/>
  </si>
  <si>
    <t>27/2128</t>
    <phoneticPr fontId="1"/>
  </si>
  <si>
    <t>28/0752</t>
    <phoneticPr fontId="1"/>
  </si>
  <si>
    <t>28/1050</t>
    <phoneticPr fontId="1"/>
  </si>
  <si>
    <t>28/0048</t>
    <phoneticPr fontId="1"/>
  </si>
  <si>
    <t>28/0718</t>
    <phoneticPr fontId="1"/>
  </si>
  <si>
    <t>28/1125</t>
    <phoneticPr fontId="1"/>
  </si>
  <si>
    <t>29/0200</t>
    <phoneticPr fontId="1"/>
  </si>
  <si>
    <t>29/0815</t>
    <phoneticPr fontId="1"/>
  </si>
  <si>
    <t>DIRECT</t>
    <phoneticPr fontId="1"/>
  </si>
  <si>
    <t>REFLECTION</t>
    <phoneticPr fontId="1"/>
  </si>
  <si>
    <t>2401</t>
    <phoneticPr fontId="1"/>
  </si>
  <si>
    <t>HYPERION</t>
    <phoneticPr fontId="1"/>
  </si>
  <si>
    <t>2401</t>
    <phoneticPr fontId="1"/>
  </si>
  <si>
    <t>2402</t>
    <phoneticPr fontId="1"/>
  </si>
  <si>
    <t>28/1630</t>
    <phoneticPr fontId="1"/>
  </si>
  <si>
    <t>28/1745</t>
    <phoneticPr fontId="1"/>
  </si>
  <si>
    <t>28/1815</t>
    <phoneticPr fontId="1"/>
  </si>
  <si>
    <t>31/0000</t>
    <phoneticPr fontId="1"/>
  </si>
  <si>
    <t>29/0651</t>
    <phoneticPr fontId="1"/>
  </si>
  <si>
    <t>DIRECT</t>
    <phoneticPr fontId="1"/>
  </si>
  <si>
    <t>29/1105</t>
    <phoneticPr fontId="1"/>
  </si>
  <si>
    <t>2403</t>
    <phoneticPr fontId="1"/>
  </si>
  <si>
    <t>2402</t>
    <phoneticPr fontId="1"/>
  </si>
  <si>
    <t>QIN port closed from Dec.29th 5:00AM to</t>
    <phoneticPr fontId="1"/>
  </si>
  <si>
    <t xml:space="preserve"> 11:00AM due to dense fog.</t>
    <phoneticPr fontId="1"/>
  </si>
  <si>
    <t>29/1342</t>
    <phoneticPr fontId="1"/>
  </si>
  <si>
    <t>29/2336</t>
    <phoneticPr fontId="1"/>
  </si>
  <si>
    <t>30/0712</t>
    <phoneticPr fontId="1"/>
  </si>
  <si>
    <t>30/1205</t>
    <phoneticPr fontId="1"/>
  </si>
  <si>
    <t>30/1843</t>
    <phoneticPr fontId="1"/>
  </si>
  <si>
    <t>30/1252</t>
    <phoneticPr fontId="1"/>
  </si>
  <si>
    <t>02/1140</t>
    <phoneticPr fontId="1"/>
  </si>
  <si>
    <t>02/0442</t>
    <phoneticPr fontId="1"/>
  </si>
  <si>
    <t>02/1400</t>
    <phoneticPr fontId="1"/>
  </si>
  <si>
    <t>02/0405</t>
    <phoneticPr fontId="1"/>
  </si>
  <si>
    <t>02/1542</t>
    <phoneticPr fontId="1"/>
  </si>
  <si>
    <t>02/2130</t>
    <phoneticPr fontId="1"/>
  </si>
  <si>
    <t>03/1300</t>
    <phoneticPr fontId="1"/>
  </si>
  <si>
    <t>DIRECT</t>
    <phoneticPr fontId="1"/>
  </si>
  <si>
    <t>03/0452</t>
    <phoneticPr fontId="1"/>
  </si>
  <si>
    <t>04/0805</t>
    <phoneticPr fontId="1"/>
  </si>
  <si>
    <t>05/0740</t>
    <phoneticPr fontId="1"/>
  </si>
  <si>
    <t>After unberth from QIN, anchorage till 31/1000</t>
    <phoneticPr fontId="1"/>
  </si>
  <si>
    <t>for schedule adjustment.</t>
    <phoneticPr fontId="1"/>
  </si>
  <si>
    <t>USD@JPY145.68-</t>
    <phoneticPr fontId="1"/>
  </si>
  <si>
    <t>RMB@JPY20.25-</t>
    <phoneticPr fontId="1"/>
  </si>
  <si>
    <t>DIRECT</t>
    <phoneticPr fontId="1"/>
  </si>
  <si>
    <t>05/1130</t>
    <phoneticPr fontId="1"/>
  </si>
  <si>
    <t>05/1242</t>
    <phoneticPr fontId="1"/>
  </si>
  <si>
    <t>04/1731</t>
    <phoneticPr fontId="1"/>
  </si>
  <si>
    <t>05/1345</t>
    <phoneticPr fontId="1"/>
  </si>
  <si>
    <t>04/2100</t>
    <phoneticPr fontId="1"/>
  </si>
  <si>
    <t>05/1400</t>
    <phoneticPr fontId="1"/>
  </si>
  <si>
    <t>04/2100</t>
    <phoneticPr fontId="1"/>
  </si>
  <si>
    <t>05/1400</t>
    <phoneticPr fontId="1"/>
  </si>
  <si>
    <t>05/2100</t>
    <phoneticPr fontId="1"/>
  </si>
  <si>
    <t>DIRECT</t>
    <phoneticPr fontId="1"/>
  </si>
  <si>
    <t>DIRECT</t>
    <phoneticPr fontId="1"/>
  </si>
  <si>
    <t>09/2200</t>
    <phoneticPr fontId="1"/>
  </si>
  <si>
    <t>05/1630</t>
    <phoneticPr fontId="1"/>
  </si>
  <si>
    <t>05/1844</t>
    <phoneticPr fontId="1"/>
  </si>
  <si>
    <t>06/0712</t>
    <phoneticPr fontId="1"/>
  </si>
  <si>
    <t>06/1048</t>
    <phoneticPr fontId="1"/>
  </si>
  <si>
    <t>06/1650</t>
    <phoneticPr fontId="1"/>
  </si>
  <si>
    <t>06/2225</t>
    <phoneticPr fontId="1"/>
  </si>
  <si>
    <t>08/1700</t>
    <phoneticPr fontId="1"/>
  </si>
  <si>
    <t>08/2330</t>
    <phoneticPr fontId="1"/>
  </si>
  <si>
    <t>Rotation between MIZ &amp; FKY not fixed.</t>
    <phoneticPr fontId="1"/>
  </si>
  <si>
    <t>05/1835</t>
    <phoneticPr fontId="1"/>
  </si>
  <si>
    <t>06/1042</t>
    <phoneticPr fontId="1"/>
  </si>
  <si>
    <t>06/1500</t>
    <phoneticPr fontId="1"/>
  </si>
  <si>
    <t>07/0828</t>
    <phoneticPr fontId="1"/>
  </si>
  <si>
    <t>07/1055</t>
    <phoneticPr fontId="1"/>
  </si>
  <si>
    <t>07/0530</t>
    <phoneticPr fontId="1"/>
  </si>
  <si>
    <t>07/1042</t>
    <phoneticPr fontId="1"/>
  </si>
  <si>
    <t>06/0001</t>
    <phoneticPr fontId="1"/>
  </si>
  <si>
    <t>09/1100</t>
    <phoneticPr fontId="1"/>
  </si>
  <si>
    <t>09/2000</t>
    <phoneticPr fontId="1"/>
  </si>
  <si>
    <t>07/1215</t>
    <phoneticPr fontId="1"/>
  </si>
  <si>
    <t>05/1950</t>
    <phoneticPr fontId="1"/>
  </si>
  <si>
    <t>10/0800</t>
    <phoneticPr fontId="1"/>
  </si>
  <si>
    <t>09/0750</t>
    <phoneticPr fontId="1"/>
  </si>
  <si>
    <t>09/0950</t>
    <phoneticPr fontId="1"/>
  </si>
  <si>
    <t>Schedule will be changeable with or without any notice.</t>
    <phoneticPr fontId="1"/>
  </si>
  <si>
    <t>10/1900</t>
    <phoneticPr fontId="1"/>
  </si>
  <si>
    <t>09/1500</t>
    <phoneticPr fontId="1"/>
  </si>
  <si>
    <t>10/0715</t>
    <phoneticPr fontId="1"/>
  </si>
  <si>
    <t>09/0808</t>
    <phoneticPr fontId="1"/>
  </si>
  <si>
    <t>09/1645</t>
    <phoneticPr fontId="1"/>
  </si>
  <si>
    <t>09/1720</t>
    <phoneticPr fontId="1"/>
  </si>
  <si>
    <t>492</t>
    <phoneticPr fontId="1"/>
  </si>
  <si>
    <t>2404</t>
    <phoneticPr fontId="1"/>
  </si>
  <si>
    <t>DIRECT</t>
    <phoneticPr fontId="1"/>
  </si>
  <si>
    <t>10/1100</t>
    <phoneticPr fontId="1"/>
  </si>
  <si>
    <t>10/0436</t>
    <phoneticPr fontId="1"/>
  </si>
  <si>
    <t>10/0608</t>
    <phoneticPr fontId="1"/>
  </si>
  <si>
    <t>10/1130</t>
    <phoneticPr fontId="1"/>
  </si>
  <si>
    <t>11/1100</t>
    <phoneticPr fontId="1"/>
  </si>
  <si>
    <t>11/1530</t>
    <phoneticPr fontId="1"/>
  </si>
  <si>
    <t>10/2242</t>
    <phoneticPr fontId="1"/>
  </si>
  <si>
    <t>10/1845</t>
    <phoneticPr fontId="1"/>
  </si>
  <si>
    <t>06</t>
    <phoneticPr fontId="1"/>
  </si>
  <si>
    <t>493</t>
    <phoneticPr fontId="1"/>
  </si>
  <si>
    <t>2405</t>
    <phoneticPr fontId="1"/>
  </si>
  <si>
    <t>HYPERION</t>
  </si>
  <si>
    <t>2403</t>
    <phoneticPr fontId="1"/>
  </si>
  <si>
    <t>11/1605</t>
    <phoneticPr fontId="1"/>
  </si>
  <si>
    <t>10/2348</t>
    <phoneticPr fontId="1"/>
  </si>
  <si>
    <t>11/0755</t>
    <phoneticPr fontId="1"/>
  </si>
  <si>
    <t>FKY</t>
    <phoneticPr fontId="1"/>
  </si>
  <si>
    <t>USD@JPY146.09-</t>
    <phoneticPr fontId="1"/>
  </si>
  <si>
    <t>12/0443</t>
    <phoneticPr fontId="1"/>
  </si>
  <si>
    <t>11/0806</t>
    <phoneticPr fontId="1"/>
  </si>
  <si>
    <t>11/1818</t>
    <phoneticPr fontId="1"/>
  </si>
  <si>
    <t>11/1712</t>
    <phoneticPr fontId="1"/>
  </si>
  <si>
    <t>12/0812</t>
    <phoneticPr fontId="1"/>
  </si>
  <si>
    <t>12/1130</t>
    <phoneticPr fontId="1"/>
  </si>
  <si>
    <t>12/0715</t>
    <phoneticPr fontId="1"/>
  </si>
  <si>
    <t>12/1205</t>
    <phoneticPr fontId="1"/>
  </si>
  <si>
    <t>13/0700</t>
    <phoneticPr fontId="1"/>
  </si>
  <si>
    <t>DIRECT</t>
    <phoneticPr fontId="1"/>
  </si>
  <si>
    <t>12/1800</t>
    <phoneticPr fontId="1"/>
  </si>
  <si>
    <t>13/1354</t>
  </si>
  <si>
    <t>13/1354</t>
    <phoneticPr fontId="1"/>
  </si>
  <si>
    <t>14/0012</t>
  </si>
  <si>
    <t>14/0012</t>
    <phoneticPr fontId="1"/>
  </si>
  <si>
    <t>15/0730</t>
    <phoneticPr fontId="1"/>
  </si>
  <si>
    <t>13/0300</t>
    <phoneticPr fontId="1"/>
  </si>
  <si>
    <t>13/1050</t>
    <phoneticPr fontId="1"/>
  </si>
  <si>
    <t>13/1630</t>
    <phoneticPr fontId="1"/>
  </si>
  <si>
    <t>13/2025</t>
    <phoneticPr fontId="1"/>
  </si>
  <si>
    <t>12/1348</t>
    <phoneticPr fontId="1"/>
  </si>
  <si>
    <t>12/1625</t>
    <phoneticPr fontId="1"/>
  </si>
  <si>
    <t>13/1020</t>
    <phoneticPr fontId="1"/>
  </si>
  <si>
    <t>DIRECT</t>
    <phoneticPr fontId="1"/>
  </si>
  <si>
    <t>15/2230</t>
    <phoneticPr fontId="1"/>
  </si>
  <si>
    <t>15/1110</t>
    <phoneticPr fontId="1"/>
  </si>
  <si>
    <t>16/1000</t>
    <phoneticPr fontId="1"/>
  </si>
  <si>
    <t>Berth congestion.</t>
    <phoneticPr fontId="1"/>
  </si>
  <si>
    <t>HIJ (DEJIMA)</t>
    <phoneticPr fontId="1"/>
  </si>
  <si>
    <t>16/1330</t>
    <phoneticPr fontId="1"/>
  </si>
  <si>
    <t>17/2330</t>
    <phoneticPr fontId="1"/>
  </si>
  <si>
    <t>16/0718</t>
    <phoneticPr fontId="1"/>
  </si>
  <si>
    <t>16/1050</t>
    <phoneticPr fontId="1"/>
  </si>
  <si>
    <t>16/1025</t>
    <phoneticPr fontId="1"/>
  </si>
  <si>
    <t>16/1340</t>
    <phoneticPr fontId="1"/>
  </si>
  <si>
    <t>16/1320</t>
    <phoneticPr fontId="1"/>
  </si>
  <si>
    <t>15/1600</t>
    <phoneticPr fontId="1"/>
  </si>
  <si>
    <t>16/0412</t>
    <phoneticPr fontId="1"/>
  </si>
  <si>
    <t>16/1825</t>
    <phoneticPr fontId="1"/>
  </si>
  <si>
    <t>16/1615</t>
    <phoneticPr fontId="1"/>
  </si>
  <si>
    <t>16/1930</t>
    <phoneticPr fontId="1"/>
  </si>
  <si>
    <t>14/1328</t>
    <phoneticPr fontId="1"/>
  </si>
  <si>
    <t>16/1527</t>
    <phoneticPr fontId="1"/>
  </si>
  <si>
    <t>16/2030</t>
    <phoneticPr fontId="1"/>
  </si>
  <si>
    <t>17/1300</t>
    <phoneticPr fontId="1"/>
  </si>
  <si>
    <t>DIRECT</t>
    <phoneticPr fontId="1"/>
  </si>
  <si>
    <t>17/2000</t>
    <phoneticPr fontId="1"/>
  </si>
  <si>
    <t>18/0800</t>
    <phoneticPr fontId="1"/>
  </si>
  <si>
    <t>After unberth from HIJ, anchorage at HIJ till 11/1200.</t>
    <phoneticPr fontId="1"/>
  </si>
  <si>
    <t>16/2000</t>
    <phoneticPr fontId="1"/>
  </si>
  <si>
    <t>18/0100</t>
    <phoneticPr fontId="1"/>
  </si>
  <si>
    <t>17/1315</t>
    <phoneticPr fontId="1"/>
  </si>
  <si>
    <t>17/1740</t>
    <phoneticPr fontId="1"/>
  </si>
  <si>
    <t>17/2235</t>
    <phoneticPr fontId="1"/>
  </si>
  <si>
    <t>17/1800</t>
    <phoneticPr fontId="1"/>
  </si>
  <si>
    <t>16/2130</t>
    <phoneticPr fontId="1"/>
  </si>
  <si>
    <t>18/0950</t>
    <phoneticPr fontId="1"/>
  </si>
  <si>
    <t>18/1125</t>
    <phoneticPr fontId="1"/>
  </si>
  <si>
    <t>FKY</t>
    <phoneticPr fontId="1"/>
  </si>
  <si>
    <t>MIZ</t>
    <phoneticPr fontId="1"/>
  </si>
  <si>
    <t>After unberth from HIJ, will anchor at HIJ till around 18/2330.</t>
    <phoneticPr fontId="1"/>
  </si>
  <si>
    <t>RMB@JPY20.64-</t>
    <phoneticPr fontId="1"/>
  </si>
  <si>
    <t>USD@JPY149.20-</t>
    <phoneticPr fontId="1"/>
  </si>
  <si>
    <t>18/1720</t>
    <phoneticPr fontId="1"/>
  </si>
  <si>
    <t>20/0630</t>
    <phoneticPr fontId="1"/>
  </si>
  <si>
    <t>19/0655</t>
    <phoneticPr fontId="1"/>
  </si>
  <si>
    <t>19/0815</t>
    <phoneticPr fontId="1"/>
  </si>
  <si>
    <t>After departure from NKS, sheltering</t>
    <phoneticPr fontId="1"/>
  </si>
  <si>
    <t>19/0400</t>
    <phoneticPr fontId="1"/>
  </si>
  <si>
    <t>19/0924</t>
    <phoneticPr fontId="1"/>
  </si>
  <si>
    <t>19/1205</t>
    <phoneticPr fontId="1"/>
  </si>
  <si>
    <t>21/1500</t>
    <phoneticPr fontId="1"/>
  </si>
  <si>
    <t>DIRECT</t>
    <phoneticPr fontId="1"/>
  </si>
  <si>
    <t>21/2350</t>
    <phoneticPr fontId="1"/>
  </si>
  <si>
    <t>20/0200</t>
    <phoneticPr fontId="1"/>
  </si>
  <si>
    <t>20/0736</t>
    <phoneticPr fontId="1"/>
  </si>
  <si>
    <t>20/1554</t>
    <phoneticPr fontId="1"/>
  </si>
  <si>
    <t>19/1750</t>
    <phoneticPr fontId="1"/>
  </si>
  <si>
    <t>20/0050</t>
    <phoneticPr fontId="1"/>
  </si>
  <si>
    <t>20/1412</t>
    <phoneticPr fontId="1"/>
  </si>
  <si>
    <t>DIRECT</t>
    <phoneticPr fontId="1"/>
  </si>
  <si>
    <t>20/1910</t>
    <phoneticPr fontId="1"/>
  </si>
  <si>
    <t>19/2014</t>
    <phoneticPr fontId="1"/>
  </si>
  <si>
    <t>20/0807</t>
    <phoneticPr fontId="1"/>
  </si>
  <si>
    <t>19/1350</t>
    <phoneticPr fontId="1"/>
  </si>
  <si>
    <t xml:space="preserve"> inside Kanmon due to strong wind till 21/2100.</t>
    <phoneticPr fontId="1"/>
  </si>
  <si>
    <t>MIZ</t>
    <phoneticPr fontId="1"/>
  </si>
  <si>
    <t>23/0800</t>
    <phoneticPr fontId="1"/>
  </si>
  <si>
    <t xml:space="preserve">From 22/1700, sheltering again near South </t>
    <phoneticPr fontId="1"/>
  </si>
  <si>
    <t>Korea due to strong wind.</t>
  </si>
  <si>
    <t>22/1648</t>
    <phoneticPr fontId="1"/>
  </si>
  <si>
    <t>22/2025</t>
    <phoneticPr fontId="1"/>
  </si>
  <si>
    <t>HIJ</t>
    <phoneticPr fontId="1"/>
  </si>
  <si>
    <t>24/0700</t>
    <phoneticPr fontId="1"/>
  </si>
  <si>
    <t>24/0800</t>
    <phoneticPr fontId="1"/>
  </si>
  <si>
    <t>22/2006</t>
    <phoneticPr fontId="1"/>
  </si>
  <si>
    <t>23/0642</t>
    <phoneticPr fontId="1"/>
  </si>
  <si>
    <t>23/0935</t>
    <phoneticPr fontId="1"/>
  </si>
  <si>
    <t>22/2320</t>
    <phoneticPr fontId="1"/>
  </si>
  <si>
    <t>23/1025</t>
    <phoneticPr fontId="1"/>
  </si>
  <si>
    <t>24/1230</t>
    <phoneticPr fontId="1"/>
  </si>
  <si>
    <t>23/1206</t>
    <phoneticPr fontId="1"/>
  </si>
  <si>
    <t>23/1505</t>
    <phoneticPr fontId="1"/>
  </si>
  <si>
    <t>23/2220</t>
    <phoneticPr fontId="1"/>
  </si>
  <si>
    <t>24/0630</t>
    <phoneticPr fontId="1"/>
  </si>
  <si>
    <t>23/1745</t>
    <phoneticPr fontId="1"/>
  </si>
  <si>
    <t>23/1745</t>
    <phoneticPr fontId="1"/>
  </si>
  <si>
    <t>24/0136</t>
    <phoneticPr fontId="1"/>
  </si>
  <si>
    <t>24/0818</t>
    <phoneticPr fontId="1"/>
  </si>
  <si>
    <t>24/1145</t>
    <phoneticPr fontId="1"/>
  </si>
  <si>
    <t>24/1745</t>
    <phoneticPr fontId="1"/>
  </si>
  <si>
    <t>24/0936</t>
    <phoneticPr fontId="1"/>
  </si>
  <si>
    <t>22/2000</t>
    <phoneticPr fontId="1"/>
  </si>
  <si>
    <t>23/0020</t>
    <phoneticPr fontId="1"/>
  </si>
  <si>
    <t>IYM</t>
    <phoneticPr fontId="1"/>
  </si>
  <si>
    <t>MIZ</t>
    <phoneticPr fontId="1"/>
  </si>
  <si>
    <t>Anchor up on 24/1806.</t>
    <phoneticPr fontId="1"/>
  </si>
  <si>
    <t>25/0854</t>
    <phoneticPr fontId="1"/>
  </si>
  <si>
    <t>25/1125</t>
    <phoneticPr fontId="1"/>
  </si>
  <si>
    <t>27/2300</t>
    <phoneticPr fontId="1"/>
  </si>
  <si>
    <t>Anchored at off Shanghai due bad weather</t>
    <phoneticPr fontId="1"/>
  </si>
  <si>
    <t>After unberth from HIJ, anchored at HIJ</t>
    <phoneticPr fontId="1"/>
  </si>
  <si>
    <t xml:space="preserve"> till  25/0100.</t>
    <phoneticPr fontId="1"/>
  </si>
  <si>
    <t>From VOY.556W, delayed due to gale weather.</t>
    <phoneticPr fontId="1"/>
  </si>
  <si>
    <t>USD@JPY148.58-</t>
    <phoneticPr fontId="1"/>
  </si>
  <si>
    <t>RMB@JPY20.63-</t>
    <phoneticPr fontId="1"/>
  </si>
  <si>
    <t>28/0800</t>
    <phoneticPr fontId="1"/>
  </si>
  <si>
    <t>26/2200</t>
    <phoneticPr fontId="1"/>
  </si>
  <si>
    <t>27/0300</t>
    <phoneticPr fontId="1"/>
  </si>
  <si>
    <t>26/1950</t>
    <phoneticPr fontId="1"/>
  </si>
  <si>
    <t>27/0630</t>
    <phoneticPr fontId="1"/>
  </si>
  <si>
    <t>DIRECT</t>
    <phoneticPr fontId="1"/>
  </si>
  <si>
    <t>26/0928</t>
    <phoneticPr fontId="1"/>
  </si>
  <si>
    <t>27/1224</t>
    <phoneticPr fontId="1"/>
  </si>
  <si>
    <t>27/1430</t>
    <phoneticPr fontId="1"/>
  </si>
  <si>
    <t>27/1620</t>
    <phoneticPr fontId="1"/>
  </si>
  <si>
    <t>27/1850</t>
    <phoneticPr fontId="1"/>
  </si>
  <si>
    <t>28/1325</t>
    <phoneticPr fontId="1"/>
  </si>
  <si>
    <t>26/1000</t>
    <phoneticPr fontId="1"/>
  </si>
  <si>
    <t>27/0200</t>
    <phoneticPr fontId="1"/>
  </si>
  <si>
    <t>27/1206</t>
    <phoneticPr fontId="1"/>
  </si>
  <si>
    <t>27/1930</t>
    <phoneticPr fontId="1"/>
  </si>
  <si>
    <t>27/2230</t>
    <phoneticPr fontId="1"/>
  </si>
  <si>
    <t>28/1120</t>
    <phoneticPr fontId="1"/>
  </si>
  <si>
    <t>29/0930</t>
    <phoneticPr fontId="1"/>
  </si>
  <si>
    <t>26/2130</t>
    <phoneticPr fontId="1"/>
  </si>
  <si>
    <t>26/2348</t>
    <phoneticPr fontId="1"/>
  </si>
  <si>
    <t>27/0400</t>
    <phoneticPr fontId="1"/>
  </si>
  <si>
    <t>26/1620</t>
    <phoneticPr fontId="1"/>
  </si>
  <si>
    <t>26/1620</t>
    <phoneticPr fontId="1"/>
  </si>
  <si>
    <t>30/0800</t>
    <phoneticPr fontId="1"/>
  </si>
  <si>
    <t>30/1400</t>
    <phoneticPr fontId="1"/>
  </si>
  <si>
    <t>29/1800</t>
    <phoneticPr fontId="1"/>
  </si>
  <si>
    <t>29/1254</t>
    <phoneticPr fontId="1"/>
  </si>
  <si>
    <t>29/1118</t>
    <phoneticPr fontId="1"/>
  </si>
  <si>
    <t>DIRECT</t>
    <phoneticPr fontId="1"/>
  </si>
  <si>
    <t>29/1715</t>
    <phoneticPr fontId="1"/>
  </si>
  <si>
    <t>07</t>
    <phoneticPr fontId="1"/>
  </si>
  <si>
    <t>WK07's CJ1 is skipped.</t>
    <phoneticPr fontId="1"/>
  </si>
  <si>
    <t>2406</t>
    <phoneticPr fontId="1"/>
  </si>
  <si>
    <t>558</t>
    <phoneticPr fontId="1"/>
  </si>
  <si>
    <t>2407</t>
    <phoneticPr fontId="1"/>
  </si>
  <si>
    <t>WK08's CJ2 is skipped.</t>
    <phoneticPr fontId="1"/>
  </si>
  <si>
    <t>NO SERVICE</t>
  </si>
  <si>
    <t>WK08's CJ3 is skipped.</t>
    <phoneticPr fontId="1"/>
  </si>
  <si>
    <t>DIRECT</t>
    <phoneticPr fontId="1"/>
  </si>
  <si>
    <t>30/1340</t>
    <phoneticPr fontId="1"/>
  </si>
  <si>
    <t>30/1120</t>
    <phoneticPr fontId="1"/>
  </si>
  <si>
    <t>496</t>
    <phoneticPr fontId="1"/>
  </si>
  <si>
    <t>2408</t>
    <phoneticPr fontId="1"/>
  </si>
  <si>
    <t>31/0212</t>
    <phoneticPr fontId="1"/>
  </si>
  <si>
    <t>31/0618</t>
    <phoneticPr fontId="1"/>
  </si>
  <si>
    <t>31/0720</t>
    <phoneticPr fontId="1"/>
  </si>
  <si>
    <t>30/1458</t>
    <phoneticPr fontId="1"/>
  </si>
  <si>
    <t>30/2030</t>
    <phoneticPr fontId="1"/>
  </si>
  <si>
    <t>01/0800</t>
    <phoneticPr fontId="1"/>
  </si>
  <si>
    <t>31/1620</t>
    <phoneticPr fontId="1"/>
  </si>
  <si>
    <t>31/0754</t>
    <phoneticPr fontId="1"/>
  </si>
  <si>
    <t>31/0845</t>
    <phoneticPr fontId="1"/>
  </si>
  <si>
    <t>31/1920</t>
    <phoneticPr fontId="1"/>
  </si>
  <si>
    <t>31/1215</t>
    <phoneticPr fontId="1"/>
  </si>
  <si>
    <t>31/1318</t>
    <phoneticPr fontId="1"/>
  </si>
  <si>
    <t>01/0154</t>
    <phoneticPr fontId="1"/>
  </si>
  <si>
    <t>01/2300</t>
    <phoneticPr fontId="1"/>
  </si>
  <si>
    <t>02/1500</t>
    <phoneticPr fontId="1"/>
  </si>
  <si>
    <t>30/1000</t>
    <phoneticPr fontId="1"/>
  </si>
  <si>
    <t>30/1352</t>
    <phoneticPr fontId="1"/>
  </si>
  <si>
    <t>01/1042</t>
    <phoneticPr fontId="1"/>
  </si>
  <si>
    <t>01/1108</t>
    <phoneticPr fontId="1"/>
  </si>
  <si>
    <t>01/1410</t>
    <phoneticPr fontId="1"/>
  </si>
  <si>
    <t>02/0700</t>
    <phoneticPr fontId="1"/>
  </si>
  <si>
    <t>Departure delayed due port close at Shanghai (fog)</t>
    <phoneticPr fontId="1"/>
  </si>
  <si>
    <t>RMB@JPY20.46-</t>
    <phoneticPr fontId="1"/>
  </si>
  <si>
    <t>USD@JPY147.49-</t>
    <phoneticPr fontId="1"/>
  </si>
  <si>
    <t>Schedule delayed from VOY.492E/W, due to fog at SHA.</t>
    <phoneticPr fontId="1"/>
  </si>
  <si>
    <t>04/0730</t>
    <phoneticPr fontId="1"/>
  </si>
  <si>
    <t>04/1400</t>
    <phoneticPr fontId="1"/>
  </si>
  <si>
    <t>04/1900</t>
    <phoneticPr fontId="1"/>
  </si>
  <si>
    <t>MIZ</t>
    <phoneticPr fontId="1"/>
  </si>
  <si>
    <t>NKS</t>
    <phoneticPr fontId="1"/>
  </si>
  <si>
    <t>02/1700</t>
    <phoneticPr fontId="1"/>
  </si>
  <si>
    <t>02/2330</t>
    <phoneticPr fontId="1"/>
  </si>
  <si>
    <t>02/0720</t>
    <phoneticPr fontId="1"/>
  </si>
  <si>
    <t>02/1250</t>
    <phoneticPr fontId="1"/>
  </si>
  <si>
    <t>05/0030</t>
    <phoneticPr fontId="1"/>
  </si>
  <si>
    <t>03/1200</t>
    <phoneticPr fontId="1"/>
  </si>
  <si>
    <t>04/0542</t>
    <phoneticPr fontId="1"/>
  </si>
  <si>
    <t>04/0745</t>
    <phoneticPr fontId="1"/>
  </si>
  <si>
    <t>03/0524</t>
    <phoneticPr fontId="1"/>
  </si>
  <si>
    <t>03/2012</t>
    <phoneticPr fontId="1"/>
  </si>
  <si>
    <t>02/1550</t>
    <phoneticPr fontId="1"/>
  </si>
  <si>
    <t>02/2300</t>
    <phoneticPr fontId="1"/>
  </si>
  <si>
    <t>04/1100</t>
    <phoneticPr fontId="1"/>
  </si>
  <si>
    <t>DIRECT</t>
    <phoneticPr fontId="1"/>
  </si>
  <si>
    <t>02/1925</t>
    <phoneticPr fontId="1"/>
  </si>
  <si>
    <t>03/0646</t>
    <phoneticPr fontId="1"/>
  </si>
  <si>
    <t>04/1005</t>
    <phoneticPr fontId="1"/>
  </si>
  <si>
    <t>07/1200</t>
    <phoneticPr fontId="1"/>
  </si>
  <si>
    <t>DIRECT</t>
    <phoneticPr fontId="1"/>
  </si>
  <si>
    <t>DIRECT</t>
    <phoneticPr fontId="1"/>
  </si>
  <si>
    <t>06/1430</t>
    <phoneticPr fontId="1"/>
  </si>
  <si>
    <t>05/1555</t>
    <phoneticPr fontId="1"/>
  </si>
  <si>
    <t>05/0810</t>
    <phoneticPr fontId="1"/>
  </si>
  <si>
    <t>05/0155</t>
    <phoneticPr fontId="1"/>
  </si>
  <si>
    <t>04/1435</t>
    <phoneticPr fontId="1"/>
  </si>
  <si>
    <t>05/2048</t>
    <phoneticPr fontId="1"/>
  </si>
  <si>
    <t>06/0642</t>
    <phoneticPr fontId="1"/>
  </si>
  <si>
    <t>06/0920</t>
    <phoneticPr fontId="1"/>
  </si>
  <si>
    <t>06/1206</t>
    <phoneticPr fontId="1"/>
  </si>
  <si>
    <t>Delayed due crane trouble</t>
    <phoneticPr fontId="1"/>
  </si>
  <si>
    <t>06/0250</t>
    <phoneticPr fontId="1"/>
  </si>
  <si>
    <t>06/0755</t>
    <phoneticPr fontId="1"/>
  </si>
  <si>
    <t>06/1242</t>
    <phoneticPr fontId="1"/>
  </si>
  <si>
    <t>06/1615</t>
    <phoneticPr fontId="1"/>
  </si>
  <si>
    <t>06/1630</t>
    <phoneticPr fontId="1"/>
  </si>
  <si>
    <t>06/2005</t>
    <phoneticPr fontId="1"/>
  </si>
  <si>
    <t>07/0708</t>
    <phoneticPr fontId="1"/>
  </si>
  <si>
    <t>07/0708</t>
    <phoneticPr fontId="1"/>
  </si>
  <si>
    <t>07/0718</t>
    <phoneticPr fontId="1"/>
  </si>
  <si>
    <t>07/1500</t>
    <phoneticPr fontId="1"/>
  </si>
  <si>
    <t>07/0254</t>
    <phoneticPr fontId="1"/>
  </si>
  <si>
    <t>07/1525</t>
    <phoneticPr fontId="1"/>
  </si>
  <si>
    <t>07/1700</t>
    <phoneticPr fontId="1"/>
  </si>
  <si>
    <t>09/0100</t>
    <phoneticPr fontId="1"/>
  </si>
  <si>
    <t>MSS MOVEMENT</t>
    <phoneticPr fontId="1"/>
  </si>
  <si>
    <t>07/1636</t>
    <phoneticPr fontId="1"/>
  </si>
  <si>
    <t>07/1720</t>
    <phoneticPr fontId="1"/>
  </si>
  <si>
    <t>09/0600</t>
    <phoneticPr fontId="1"/>
  </si>
  <si>
    <t>08/1254</t>
    <phoneticPr fontId="1"/>
  </si>
  <si>
    <t>09/1030</t>
    <phoneticPr fontId="1"/>
  </si>
  <si>
    <t>08/1630</t>
    <phoneticPr fontId="1"/>
  </si>
  <si>
    <t>Port closed at TXG due to dense fog.</t>
    <phoneticPr fontId="1"/>
  </si>
  <si>
    <t>RMB@JPY20.79-</t>
    <phoneticPr fontId="1"/>
  </si>
  <si>
    <t>USD@JPY150.39-</t>
    <phoneticPr fontId="1"/>
  </si>
  <si>
    <t>NKS</t>
    <phoneticPr fontId="1"/>
  </si>
  <si>
    <t>09/0648</t>
    <phoneticPr fontId="1"/>
  </si>
  <si>
    <t>09/1040</t>
    <phoneticPr fontId="1"/>
  </si>
  <si>
    <t>09/1350</t>
    <phoneticPr fontId="1"/>
  </si>
  <si>
    <t>09/2224</t>
    <phoneticPr fontId="1"/>
  </si>
  <si>
    <t>DIRECT</t>
    <phoneticPr fontId="1"/>
  </si>
  <si>
    <t>13/0830</t>
    <phoneticPr fontId="1"/>
  </si>
  <si>
    <r>
      <t xml:space="preserve">Port congestion at SHA due to </t>
    </r>
    <r>
      <rPr>
        <b/>
        <sz val="10"/>
        <color rgb="FFFF0000"/>
        <rFont val="ＭＳ Ｐゴシック"/>
        <family val="3"/>
        <charset val="128"/>
      </rPr>
      <t>春</t>
    </r>
    <r>
      <rPr>
        <b/>
        <sz val="10"/>
        <color rgb="FFFF0000"/>
        <rFont val="NSimSun"/>
        <family val="3"/>
        <charset val="134"/>
      </rPr>
      <t>节</t>
    </r>
    <r>
      <rPr>
        <b/>
        <sz val="10"/>
        <color rgb="FFFF0000"/>
        <rFont val="Verdana"/>
        <family val="2"/>
      </rPr>
      <t xml:space="preserve"> holidays.</t>
    </r>
    <phoneticPr fontId="1"/>
  </si>
  <si>
    <t>Port congestion at SHA due to 春节 holidays.</t>
  </si>
  <si>
    <t>09/1855</t>
    <phoneticPr fontId="1"/>
  </si>
  <si>
    <t>11/2030</t>
    <phoneticPr fontId="1"/>
  </si>
  <si>
    <t>DIRECT</t>
    <phoneticPr fontId="1"/>
  </si>
  <si>
    <t>10/1030</t>
    <phoneticPr fontId="1"/>
  </si>
  <si>
    <t>DIRECT</t>
    <phoneticPr fontId="1"/>
  </si>
  <si>
    <t>11/1450</t>
    <phoneticPr fontId="1"/>
  </si>
  <si>
    <t>13/1800</t>
    <phoneticPr fontId="1"/>
  </si>
  <si>
    <t>12/1905</t>
    <phoneticPr fontId="1"/>
  </si>
  <si>
    <t>13/1010</t>
    <phoneticPr fontId="1"/>
  </si>
  <si>
    <t>13/0942</t>
    <phoneticPr fontId="1"/>
  </si>
  <si>
    <t>13/1230</t>
    <phoneticPr fontId="1"/>
  </si>
  <si>
    <t>TAK</t>
    <phoneticPr fontId="1"/>
  </si>
  <si>
    <t>FKY</t>
    <phoneticPr fontId="1"/>
  </si>
  <si>
    <t>13/2230</t>
    <phoneticPr fontId="1"/>
  </si>
  <si>
    <t>14/1230</t>
    <phoneticPr fontId="1"/>
  </si>
  <si>
    <t>13/0106</t>
    <phoneticPr fontId="1"/>
  </si>
  <si>
    <t>13/1536</t>
    <phoneticPr fontId="1"/>
  </si>
  <si>
    <t>13/1815</t>
    <phoneticPr fontId="1"/>
  </si>
  <si>
    <t>15/1430</t>
    <phoneticPr fontId="1"/>
  </si>
  <si>
    <t>14/1905</t>
    <phoneticPr fontId="1"/>
  </si>
  <si>
    <t>14/2005</t>
    <phoneticPr fontId="1"/>
  </si>
  <si>
    <t>15/0724</t>
    <phoneticPr fontId="1"/>
  </si>
  <si>
    <t>15/1115</t>
    <phoneticPr fontId="1"/>
  </si>
  <si>
    <t>15/1430</t>
    <phoneticPr fontId="1"/>
  </si>
  <si>
    <t>16/2030</t>
    <phoneticPr fontId="1"/>
  </si>
  <si>
    <t>15/0312</t>
    <phoneticPr fontId="1"/>
  </si>
  <si>
    <t>15/0654</t>
    <phoneticPr fontId="1"/>
  </si>
  <si>
    <t>15/1355</t>
    <phoneticPr fontId="1"/>
  </si>
  <si>
    <t>15/0805</t>
    <phoneticPr fontId="1"/>
  </si>
  <si>
    <t>15/0805</t>
    <phoneticPr fontId="1"/>
  </si>
  <si>
    <t>15/1442</t>
    <phoneticPr fontId="1"/>
  </si>
  <si>
    <t>15/1518</t>
    <phoneticPr fontId="1"/>
  </si>
  <si>
    <t>15/1650</t>
    <phoneticPr fontId="1"/>
  </si>
  <si>
    <t>10</t>
    <phoneticPr fontId="1"/>
  </si>
  <si>
    <t>497</t>
    <phoneticPr fontId="1"/>
  </si>
  <si>
    <t>2409</t>
    <phoneticPr fontId="1"/>
  </si>
  <si>
    <t>2410</t>
    <phoneticPr fontId="1"/>
  </si>
  <si>
    <t>2405</t>
    <phoneticPr fontId="1"/>
  </si>
  <si>
    <t>RMB@JPY20.87-</t>
    <phoneticPr fontId="1"/>
  </si>
  <si>
    <t>USD@JPY150.99-</t>
    <phoneticPr fontId="1"/>
  </si>
  <si>
    <t>15/1715</t>
    <phoneticPr fontId="1"/>
  </si>
  <si>
    <t>15/2236</t>
    <phoneticPr fontId="1"/>
  </si>
  <si>
    <t>16/0506</t>
    <phoneticPr fontId="1"/>
  </si>
  <si>
    <t>16/0735</t>
    <phoneticPr fontId="1"/>
  </si>
  <si>
    <t>16/0025</t>
    <phoneticPr fontId="1"/>
  </si>
  <si>
    <t>16/0750</t>
    <phoneticPr fontId="1"/>
  </si>
  <si>
    <t>16/1210</t>
    <phoneticPr fontId="1"/>
  </si>
  <si>
    <t>16/1933</t>
    <phoneticPr fontId="1"/>
  </si>
  <si>
    <t>16/1248</t>
    <phoneticPr fontId="1"/>
  </si>
  <si>
    <t>DIRECT</t>
    <phoneticPr fontId="1"/>
  </si>
  <si>
    <t>17/0724</t>
    <phoneticPr fontId="1"/>
  </si>
  <si>
    <t>19/0535</t>
    <phoneticPr fontId="1"/>
  </si>
  <si>
    <t>19/2322</t>
    <phoneticPr fontId="1"/>
  </si>
  <si>
    <t>20/0618</t>
    <phoneticPr fontId="1"/>
  </si>
  <si>
    <t>21/1000</t>
    <phoneticPr fontId="1"/>
  </si>
  <si>
    <t>21/1800</t>
    <phoneticPr fontId="1"/>
  </si>
  <si>
    <t>On Feb.21st, discharging only at SHA.</t>
    <phoneticPr fontId="1"/>
  </si>
  <si>
    <t>20/1510</t>
    <phoneticPr fontId="1"/>
  </si>
  <si>
    <t>22/0745</t>
    <phoneticPr fontId="1"/>
  </si>
  <si>
    <t>After unberthing, anchorage near TXG due to gale weather.</t>
    <phoneticPr fontId="1"/>
  </si>
  <si>
    <t>On Feb.24th, loading only at SHA.</t>
    <phoneticPr fontId="1"/>
  </si>
  <si>
    <t>2411</t>
    <phoneticPr fontId="1"/>
  </si>
  <si>
    <t>560</t>
    <phoneticPr fontId="1"/>
  </si>
  <si>
    <t>500</t>
    <phoneticPr fontId="1"/>
  </si>
  <si>
    <t>2412</t>
    <phoneticPr fontId="1"/>
  </si>
  <si>
    <t>2406</t>
    <phoneticPr fontId="1"/>
  </si>
  <si>
    <t>USD@JPY151.39-</t>
    <phoneticPr fontId="1"/>
  </si>
  <si>
    <t>RMB@JPY20.97-</t>
    <phoneticPr fontId="1"/>
  </si>
  <si>
    <t>22/0815</t>
    <phoneticPr fontId="1"/>
  </si>
  <si>
    <t>22/1035</t>
    <phoneticPr fontId="1"/>
  </si>
  <si>
    <t>22/2108</t>
    <phoneticPr fontId="1"/>
  </si>
  <si>
    <t>23/0515</t>
    <phoneticPr fontId="1"/>
  </si>
  <si>
    <t>23/1236</t>
    <phoneticPr fontId="1"/>
  </si>
  <si>
    <t>23/1420</t>
    <phoneticPr fontId="1"/>
  </si>
  <si>
    <t>23/1640</t>
    <phoneticPr fontId="1"/>
  </si>
  <si>
    <t>24/0700</t>
    <phoneticPr fontId="1"/>
  </si>
  <si>
    <t>24/1015</t>
    <phoneticPr fontId="1"/>
  </si>
  <si>
    <t>24/1610</t>
    <phoneticPr fontId="1"/>
  </si>
  <si>
    <t>DIRECT</t>
    <phoneticPr fontId="1"/>
  </si>
  <si>
    <t>24/2105</t>
    <phoneticPr fontId="1"/>
  </si>
  <si>
    <t>23/1900</t>
    <phoneticPr fontId="1"/>
  </si>
  <si>
    <t>24/0720</t>
    <phoneticPr fontId="1"/>
  </si>
  <si>
    <t>24/1620</t>
    <phoneticPr fontId="1"/>
  </si>
  <si>
    <t>22/1212</t>
    <phoneticPr fontId="1"/>
  </si>
  <si>
    <t>22/1442</t>
    <phoneticPr fontId="1"/>
  </si>
  <si>
    <t>23/0242</t>
    <phoneticPr fontId="1"/>
  </si>
  <si>
    <t>23/2242</t>
    <phoneticPr fontId="1"/>
  </si>
  <si>
    <t>26/0600</t>
    <phoneticPr fontId="1"/>
  </si>
  <si>
    <t>DIRECT</t>
    <phoneticPr fontId="1"/>
  </si>
  <si>
    <t>From 18/1500 tp 23/0900, anchorage at Shidao for sheltering.</t>
    <phoneticPr fontId="1"/>
  </si>
  <si>
    <t>Anchorage at TXG to waiting for berthing.</t>
    <phoneticPr fontId="1"/>
  </si>
  <si>
    <t>26/2230</t>
    <phoneticPr fontId="1"/>
  </si>
  <si>
    <t>26/1318</t>
    <phoneticPr fontId="1"/>
  </si>
  <si>
    <t>26/1300</t>
    <phoneticPr fontId="1"/>
  </si>
  <si>
    <t>27/1000</t>
    <phoneticPr fontId="1"/>
  </si>
  <si>
    <t>DIRECT</t>
    <phoneticPr fontId="1"/>
  </si>
  <si>
    <t>28/0330</t>
    <phoneticPr fontId="1"/>
  </si>
  <si>
    <t>27/0330</t>
    <phoneticPr fontId="1"/>
  </si>
  <si>
    <t>28/0730</t>
    <phoneticPr fontId="1"/>
  </si>
  <si>
    <t>28/0830</t>
    <phoneticPr fontId="1"/>
  </si>
  <si>
    <t>28/1100</t>
    <phoneticPr fontId="1"/>
  </si>
  <si>
    <t>27/1300</t>
    <phoneticPr fontId="1"/>
  </si>
  <si>
    <t>27/0825</t>
    <phoneticPr fontId="1"/>
  </si>
  <si>
    <t>27/1055</t>
    <phoneticPr fontId="1"/>
  </si>
  <si>
    <t>27/1500</t>
    <phoneticPr fontId="1"/>
  </si>
  <si>
    <t>29/0200</t>
    <phoneticPr fontId="1"/>
  </si>
  <si>
    <t>29/0800</t>
    <phoneticPr fontId="1"/>
  </si>
  <si>
    <t>27/1254</t>
    <phoneticPr fontId="1"/>
  </si>
  <si>
    <t>27/1528</t>
    <phoneticPr fontId="1"/>
  </si>
  <si>
    <t>27/2030</t>
    <phoneticPr fontId="1"/>
  </si>
  <si>
    <t>27/1730</t>
    <phoneticPr fontId="1"/>
  </si>
  <si>
    <t>27/1955</t>
    <phoneticPr fontId="1"/>
  </si>
  <si>
    <t>名古屋</t>
    <rPh sb="0" eb="3">
      <t>ナゴヤ</t>
    </rPh>
    <phoneticPr fontId="1"/>
  </si>
  <si>
    <t>27/1824</t>
    <phoneticPr fontId="1"/>
  </si>
  <si>
    <t>28/0712</t>
    <phoneticPr fontId="1"/>
  </si>
  <si>
    <t>Berth Congestion</t>
    <phoneticPr fontId="1"/>
  </si>
  <si>
    <t>DIRECT</t>
    <phoneticPr fontId="1"/>
  </si>
  <si>
    <t>After unberth from HIJ, anchorage at HIJ till  01/0400.</t>
    <phoneticPr fontId="1"/>
  </si>
  <si>
    <t>01/0030</t>
    <phoneticPr fontId="1"/>
  </si>
  <si>
    <t>29/0136</t>
    <phoneticPr fontId="1"/>
  </si>
  <si>
    <t>28/2000</t>
    <phoneticPr fontId="1"/>
  </si>
  <si>
    <t>DIRECT</t>
    <phoneticPr fontId="1"/>
  </si>
  <si>
    <t>28/1720</t>
    <phoneticPr fontId="1"/>
  </si>
  <si>
    <t>29/1110</t>
    <phoneticPr fontId="1"/>
  </si>
  <si>
    <t>02/0600</t>
    <phoneticPr fontId="1"/>
  </si>
  <si>
    <t>01/1136</t>
    <phoneticPr fontId="1"/>
  </si>
  <si>
    <t>USD@JPY150.76-</t>
    <phoneticPr fontId="1"/>
  </si>
  <si>
    <t>RMB@JPY20.86-</t>
    <phoneticPr fontId="1"/>
  </si>
  <si>
    <t>01/1115</t>
    <phoneticPr fontId="1"/>
  </si>
  <si>
    <t>01/1115</t>
    <phoneticPr fontId="1"/>
  </si>
  <si>
    <t>01/0850</t>
    <phoneticPr fontId="1"/>
  </si>
  <si>
    <t>01/1050</t>
    <phoneticPr fontId="1"/>
  </si>
  <si>
    <t>03/1700</t>
    <phoneticPr fontId="1"/>
  </si>
  <si>
    <t>04/0700</t>
    <phoneticPr fontId="1"/>
  </si>
  <si>
    <t>01/1450</t>
    <phoneticPr fontId="1"/>
  </si>
  <si>
    <t>01/1240</t>
    <phoneticPr fontId="1"/>
  </si>
  <si>
    <t>01/1240</t>
    <phoneticPr fontId="1"/>
  </si>
  <si>
    <t>01/1635</t>
    <phoneticPr fontId="1"/>
  </si>
  <si>
    <t>02/0630</t>
    <phoneticPr fontId="1"/>
  </si>
  <si>
    <t>02/0937</t>
    <phoneticPr fontId="1"/>
  </si>
  <si>
    <t>02/1600</t>
    <phoneticPr fontId="1"/>
  </si>
  <si>
    <t>DIRECT</t>
    <phoneticPr fontId="1"/>
  </si>
  <si>
    <t>02/2025</t>
    <phoneticPr fontId="1"/>
  </si>
  <si>
    <t>01/1818</t>
    <phoneticPr fontId="1"/>
  </si>
  <si>
    <t>DIRECT</t>
    <phoneticPr fontId="1"/>
  </si>
  <si>
    <t>03/2155</t>
    <phoneticPr fontId="1"/>
  </si>
  <si>
    <t>01/1550</t>
    <phoneticPr fontId="1"/>
  </si>
  <si>
    <t>01/2135</t>
    <phoneticPr fontId="1"/>
  </si>
  <si>
    <t>Anchorage at TXG.</t>
    <phoneticPr fontId="1"/>
  </si>
  <si>
    <t>03/1800</t>
    <phoneticPr fontId="1"/>
  </si>
  <si>
    <t>04/1810</t>
    <phoneticPr fontId="1"/>
  </si>
  <si>
    <t>04/1945</t>
    <phoneticPr fontId="1"/>
  </si>
  <si>
    <t>04/2130</t>
    <phoneticPr fontId="1"/>
  </si>
  <si>
    <t>04/2330</t>
    <phoneticPr fontId="1"/>
  </si>
  <si>
    <t>04/1800</t>
    <phoneticPr fontId="1"/>
  </si>
  <si>
    <t>04/1310</t>
    <phoneticPr fontId="1"/>
  </si>
  <si>
    <t>04/1610</t>
    <phoneticPr fontId="1"/>
  </si>
  <si>
    <t>05/1135</t>
    <phoneticPr fontId="1"/>
  </si>
  <si>
    <t>05/0748</t>
    <phoneticPr fontId="1"/>
  </si>
  <si>
    <t>DIRECT</t>
    <phoneticPr fontId="1"/>
  </si>
  <si>
    <t>06/0800</t>
    <phoneticPr fontId="1"/>
  </si>
  <si>
    <t>06/0100</t>
    <phoneticPr fontId="1"/>
  </si>
  <si>
    <t>05/1635</t>
    <phoneticPr fontId="1"/>
  </si>
  <si>
    <t>Delayed due to dence fog at SHA.</t>
    <phoneticPr fontId="1"/>
  </si>
  <si>
    <t>05/1510</t>
    <phoneticPr fontId="1"/>
  </si>
  <si>
    <t>05/2000</t>
    <phoneticPr fontId="1"/>
  </si>
  <si>
    <t>06/1200</t>
    <phoneticPr fontId="1"/>
  </si>
  <si>
    <t>DIRECT</t>
    <phoneticPr fontId="1"/>
  </si>
  <si>
    <t>06/2300</t>
    <phoneticPr fontId="1"/>
  </si>
  <si>
    <t>06/2000</t>
    <phoneticPr fontId="1"/>
  </si>
  <si>
    <t>06/1206</t>
    <phoneticPr fontId="1"/>
  </si>
  <si>
    <t>07/0900</t>
    <phoneticPr fontId="1"/>
  </si>
  <si>
    <t>07/1130</t>
    <phoneticPr fontId="1"/>
  </si>
  <si>
    <t>14</t>
    <phoneticPr fontId="1"/>
  </si>
  <si>
    <t>2413</t>
    <phoneticPr fontId="1"/>
  </si>
  <si>
    <t>561</t>
    <phoneticPr fontId="1"/>
  </si>
  <si>
    <t>15</t>
    <phoneticPr fontId="1"/>
  </si>
  <si>
    <t>502</t>
    <phoneticPr fontId="1"/>
  </si>
  <si>
    <t>2414</t>
    <phoneticPr fontId="1"/>
  </si>
  <si>
    <t>06/1810</t>
    <phoneticPr fontId="1"/>
  </si>
  <si>
    <t>Rotation between HIJ &amp; IWK not fixed.</t>
    <phoneticPr fontId="1"/>
  </si>
  <si>
    <t>Vessel was repaired at FKY.</t>
    <phoneticPr fontId="1"/>
  </si>
  <si>
    <t>06/1645</t>
    <phoneticPr fontId="1"/>
  </si>
  <si>
    <t>06/0748</t>
    <phoneticPr fontId="1"/>
  </si>
  <si>
    <t>06/1635</t>
    <phoneticPr fontId="1"/>
  </si>
  <si>
    <t>08/1000</t>
    <phoneticPr fontId="1"/>
  </si>
  <si>
    <t>DIRECT</t>
    <phoneticPr fontId="1"/>
  </si>
  <si>
    <t>USD@JPY148.97-</t>
    <phoneticPr fontId="1"/>
  </si>
  <si>
    <t>RMB@JPY20.62-</t>
    <phoneticPr fontId="1"/>
  </si>
  <si>
    <t>07/1612</t>
    <phoneticPr fontId="1"/>
  </si>
  <si>
    <t>07/1735</t>
    <phoneticPr fontId="1"/>
  </si>
  <si>
    <t>08/0848</t>
    <phoneticPr fontId="1"/>
  </si>
  <si>
    <t>10/0700</t>
    <phoneticPr fontId="1"/>
  </si>
  <si>
    <t>DIRECT</t>
    <phoneticPr fontId="1"/>
  </si>
  <si>
    <t>10/0230</t>
    <phoneticPr fontId="1"/>
  </si>
  <si>
    <t>10/1000</t>
    <phoneticPr fontId="1"/>
  </si>
  <si>
    <t>08/1920</t>
    <phoneticPr fontId="1"/>
  </si>
  <si>
    <t>09/0120</t>
    <phoneticPr fontId="1"/>
  </si>
  <si>
    <t>11/0100</t>
    <phoneticPr fontId="1"/>
  </si>
  <si>
    <t>08/1605</t>
    <phoneticPr fontId="1"/>
  </si>
  <si>
    <t>09/0608</t>
    <phoneticPr fontId="1"/>
  </si>
  <si>
    <t>09/0902</t>
    <phoneticPr fontId="1"/>
  </si>
  <si>
    <t>09/1203</t>
    <phoneticPr fontId="1"/>
  </si>
  <si>
    <t>09/1712</t>
    <phoneticPr fontId="1"/>
  </si>
  <si>
    <t>09/1905</t>
    <phoneticPr fontId="1"/>
  </si>
  <si>
    <t>08/1112</t>
    <phoneticPr fontId="1"/>
  </si>
  <si>
    <t>08/1855</t>
    <phoneticPr fontId="1"/>
  </si>
  <si>
    <t>10/0752</t>
    <phoneticPr fontId="1"/>
  </si>
  <si>
    <t>10/1235</t>
    <phoneticPr fontId="1"/>
  </si>
  <si>
    <t>10/1940</t>
    <phoneticPr fontId="1"/>
  </si>
  <si>
    <t>DIRECT</t>
    <phoneticPr fontId="1"/>
  </si>
  <si>
    <t>11/2030</t>
    <phoneticPr fontId="1"/>
  </si>
  <si>
    <t>12/1130</t>
    <phoneticPr fontId="1"/>
  </si>
  <si>
    <t>12/1330</t>
    <phoneticPr fontId="1"/>
  </si>
  <si>
    <t>12/0800</t>
    <phoneticPr fontId="1"/>
  </si>
  <si>
    <t>13/0130</t>
    <phoneticPr fontId="1"/>
  </si>
  <si>
    <t>11/1406</t>
    <phoneticPr fontId="1"/>
  </si>
  <si>
    <t>11/1755</t>
    <phoneticPr fontId="1"/>
  </si>
  <si>
    <t>Crew change at HIJ.</t>
    <phoneticPr fontId="1"/>
  </si>
  <si>
    <t>13/1700</t>
    <phoneticPr fontId="1"/>
  </si>
  <si>
    <t>DIRECT</t>
    <phoneticPr fontId="1"/>
  </si>
  <si>
    <t>13/1900</t>
    <phoneticPr fontId="1"/>
  </si>
  <si>
    <t>14/0300</t>
    <phoneticPr fontId="1"/>
  </si>
  <si>
    <t>14/0800</t>
    <phoneticPr fontId="1"/>
  </si>
  <si>
    <t>12/1600</t>
    <phoneticPr fontId="1"/>
  </si>
  <si>
    <t>13/0454</t>
    <phoneticPr fontId="1"/>
  </si>
  <si>
    <t>12/1725</t>
    <phoneticPr fontId="1"/>
  </si>
  <si>
    <t>13/1000</t>
    <phoneticPr fontId="1"/>
  </si>
  <si>
    <t>13/1400</t>
    <phoneticPr fontId="1"/>
  </si>
  <si>
    <t>12/2010</t>
    <phoneticPr fontId="1"/>
  </si>
  <si>
    <t>Heavy berth congestion at FKY.</t>
    <phoneticPr fontId="1"/>
  </si>
  <si>
    <t>503</t>
    <phoneticPr fontId="1"/>
  </si>
  <si>
    <t>2415</t>
    <phoneticPr fontId="1"/>
  </si>
  <si>
    <t>562</t>
    <phoneticPr fontId="1"/>
  </si>
  <si>
    <t>DIRECT</t>
    <phoneticPr fontId="1"/>
  </si>
  <si>
    <t>14/0700</t>
    <phoneticPr fontId="1"/>
  </si>
  <si>
    <t>14/0930</t>
    <phoneticPr fontId="1"/>
  </si>
  <si>
    <t>DIRECT</t>
    <phoneticPr fontId="1"/>
  </si>
  <si>
    <t>14/1300</t>
    <phoneticPr fontId="1"/>
  </si>
  <si>
    <t>14/1500</t>
    <phoneticPr fontId="1"/>
  </si>
  <si>
    <t>14/1030</t>
    <phoneticPr fontId="1"/>
  </si>
  <si>
    <t>0700/10</t>
    <phoneticPr fontId="1"/>
  </si>
  <si>
    <t>1600/12</t>
    <phoneticPr fontId="1"/>
  </si>
  <si>
    <t>2010/12</t>
    <phoneticPr fontId="1"/>
  </si>
  <si>
    <t>1400/13</t>
    <phoneticPr fontId="1"/>
  </si>
  <si>
    <t>13/0754</t>
    <phoneticPr fontId="1"/>
  </si>
  <si>
    <t>13/1605</t>
    <phoneticPr fontId="1"/>
  </si>
  <si>
    <t>14/2230</t>
    <phoneticPr fontId="1"/>
  </si>
  <si>
    <t>14/0103</t>
    <phoneticPr fontId="1"/>
  </si>
  <si>
    <t>0103/14</t>
    <phoneticPr fontId="1"/>
  </si>
  <si>
    <t>2230/14</t>
    <phoneticPr fontId="1"/>
  </si>
  <si>
    <t>16/1000</t>
    <phoneticPr fontId="1"/>
  </si>
  <si>
    <t>16/1330</t>
    <phoneticPr fontId="1"/>
  </si>
  <si>
    <t>16/1600</t>
    <phoneticPr fontId="1"/>
  </si>
  <si>
    <t>17/0000</t>
    <phoneticPr fontId="1"/>
  </si>
  <si>
    <t>17/0800</t>
    <phoneticPr fontId="1"/>
  </si>
  <si>
    <t>16/0800</t>
    <phoneticPr fontId="1"/>
  </si>
  <si>
    <t>17/1400</t>
    <phoneticPr fontId="1"/>
  </si>
  <si>
    <t xml:space="preserve"> till  0500/15.</t>
    <phoneticPr fontId="1"/>
  </si>
  <si>
    <t>15/1200</t>
    <phoneticPr fontId="1"/>
  </si>
  <si>
    <t>15/1130</t>
    <phoneticPr fontId="1"/>
  </si>
  <si>
    <t>15/1900</t>
    <phoneticPr fontId="1"/>
  </si>
  <si>
    <t>16/0300</t>
    <phoneticPr fontId="1"/>
  </si>
  <si>
    <t>USD@JPY149.30-</t>
    <phoneticPr fontId="1"/>
  </si>
  <si>
    <t>RMB@JPY20.66-</t>
    <phoneticPr fontId="1"/>
  </si>
  <si>
    <t>1900/15</t>
    <phoneticPr fontId="1"/>
  </si>
  <si>
    <t>0300/16</t>
    <phoneticPr fontId="1"/>
  </si>
  <si>
    <t>14/2150</t>
    <phoneticPr fontId="1"/>
  </si>
  <si>
    <t>14/1848</t>
    <phoneticPr fontId="1"/>
  </si>
  <si>
    <t>15/1700</t>
    <phoneticPr fontId="1"/>
  </si>
  <si>
    <t>15/2100</t>
    <phoneticPr fontId="1"/>
  </si>
  <si>
    <t>16/0000</t>
    <phoneticPr fontId="1"/>
  </si>
  <si>
    <t>17/1900</t>
    <phoneticPr fontId="1"/>
  </si>
  <si>
    <t>18/0730</t>
    <phoneticPr fontId="1"/>
  </si>
  <si>
    <t>18/1100</t>
    <phoneticPr fontId="1"/>
  </si>
  <si>
    <t>15/1345</t>
    <phoneticPr fontId="1"/>
  </si>
  <si>
    <t>1700/16</t>
    <phoneticPr fontId="1"/>
  </si>
  <si>
    <t>1600/17</t>
    <phoneticPr fontId="1"/>
  </si>
  <si>
    <t>0500/18</t>
    <phoneticPr fontId="1"/>
  </si>
  <si>
    <t>2200/17</t>
    <phoneticPr fontId="1"/>
  </si>
  <si>
    <t>0630/18</t>
    <phoneticPr fontId="1"/>
  </si>
  <si>
    <t>1030/18</t>
    <phoneticPr fontId="1"/>
  </si>
  <si>
    <t>0000/20</t>
    <phoneticPr fontId="1"/>
  </si>
  <si>
    <t xml:space="preserve">Delayed at SHA due to dense fog.
</t>
  </si>
  <si>
    <t>Vessel's bow thruster is in trouble.</t>
  </si>
  <si>
    <t>Heavy berth congestion at FKY.</t>
    <phoneticPr fontId="1"/>
  </si>
  <si>
    <t>After IWK, rotation not fixed.</t>
    <phoneticPr fontId="1"/>
  </si>
  <si>
    <t>Rotation not fixed.</t>
    <phoneticPr fontId="1"/>
  </si>
  <si>
    <t>17/1800</t>
    <phoneticPr fontId="1"/>
  </si>
  <si>
    <t>0800/19</t>
    <phoneticPr fontId="1"/>
  </si>
  <si>
    <t>DIRECT</t>
    <phoneticPr fontId="1"/>
  </si>
  <si>
    <t>Vessel will be repaired at HIJ.</t>
    <phoneticPr fontId="1"/>
  </si>
  <si>
    <t>0130/20</t>
    <phoneticPr fontId="1"/>
  </si>
  <si>
    <t>1400/20</t>
    <phoneticPr fontId="1"/>
  </si>
  <si>
    <t>2000/20</t>
    <phoneticPr fontId="1"/>
  </si>
  <si>
    <t>0800/20</t>
    <phoneticPr fontId="1"/>
  </si>
  <si>
    <t>1230/20</t>
    <phoneticPr fontId="1"/>
  </si>
  <si>
    <t>1430/19</t>
    <phoneticPr fontId="1"/>
  </si>
  <si>
    <t>1630/19</t>
    <phoneticPr fontId="1"/>
  </si>
  <si>
    <t>1700/19</t>
    <phoneticPr fontId="1"/>
  </si>
  <si>
    <t>On Mar.20th, anchorage at TAK for sheltering from rough weather.</t>
    <phoneticPr fontId="1"/>
  </si>
  <si>
    <t>0100/20</t>
    <phoneticPr fontId="1"/>
  </si>
  <si>
    <t>0800/22</t>
    <phoneticPr fontId="1"/>
  </si>
  <si>
    <t>1230/21</t>
    <phoneticPr fontId="1"/>
  </si>
  <si>
    <t>DIRECT</t>
    <phoneticPr fontId="1"/>
  </si>
  <si>
    <t>1500/21</t>
    <phoneticPr fontId="1"/>
  </si>
  <si>
    <t>1800/21</t>
    <phoneticPr fontId="1"/>
  </si>
  <si>
    <t>2100/21</t>
    <phoneticPr fontId="1"/>
  </si>
  <si>
    <t>0545/20</t>
    <phoneticPr fontId="1"/>
  </si>
  <si>
    <t>TAK</t>
    <phoneticPr fontId="1"/>
  </si>
  <si>
    <t>2200/19</t>
    <phoneticPr fontId="1"/>
  </si>
  <si>
    <t>0540/20</t>
    <phoneticPr fontId="1"/>
  </si>
  <si>
    <t>0740/20</t>
    <phoneticPr fontId="1"/>
  </si>
  <si>
    <t>1600/20</t>
    <phoneticPr fontId="1"/>
  </si>
  <si>
    <t>1300/21</t>
    <phoneticPr fontId="1"/>
  </si>
  <si>
    <t>2010/20</t>
    <phoneticPr fontId="1"/>
  </si>
  <si>
    <t>1030/20</t>
    <phoneticPr fontId="1"/>
  </si>
  <si>
    <t>0830/21</t>
    <phoneticPr fontId="1"/>
  </si>
  <si>
    <t>1500/22</t>
    <phoneticPr fontId="1"/>
  </si>
  <si>
    <t>1530/22</t>
    <phoneticPr fontId="1"/>
  </si>
  <si>
    <t>1830/22</t>
    <phoneticPr fontId="1"/>
  </si>
  <si>
    <t>1900/20</t>
    <phoneticPr fontId="1"/>
  </si>
  <si>
    <t>1030/21</t>
    <phoneticPr fontId="1"/>
  </si>
  <si>
    <t>0730/21</t>
    <phoneticPr fontId="1"/>
  </si>
  <si>
    <t>0700/21</t>
    <phoneticPr fontId="1"/>
  </si>
  <si>
    <t>0800/21</t>
    <phoneticPr fontId="1"/>
  </si>
  <si>
    <t>1640/22</t>
    <phoneticPr fontId="1"/>
  </si>
  <si>
    <t>1845/22</t>
    <phoneticPr fontId="1"/>
  </si>
  <si>
    <t>1740/21</t>
    <phoneticPr fontId="1"/>
  </si>
  <si>
    <t>0300/22</t>
    <phoneticPr fontId="1"/>
  </si>
  <si>
    <t>USD@JPY152.61-</t>
    <phoneticPr fontId="1"/>
  </si>
  <si>
    <t>RMB@JPY21.11-</t>
    <phoneticPr fontId="1"/>
  </si>
  <si>
    <t>1025/22</t>
    <phoneticPr fontId="1"/>
  </si>
  <si>
    <t>0600/23</t>
    <phoneticPr fontId="1"/>
  </si>
  <si>
    <t>0800/23</t>
    <phoneticPr fontId="1"/>
  </si>
  <si>
    <t>1030/23</t>
    <phoneticPr fontId="1"/>
  </si>
  <si>
    <t>1330/23</t>
    <phoneticPr fontId="1"/>
  </si>
  <si>
    <t>1930/23</t>
    <phoneticPr fontId="1"/>
  </si>
  <si>
    <t>1530/24</t>
    <phoneticPr fontId="1"/>
  </si>
  <si>
    <t>1600/24</t>
    <phoneticPr fontId="1"/>
  </si>
  <si>
    <t>2050/22</t>
    <phoneticPr fontId="1"/>
  </si>
  <si>
    <t>0130/24</t>
    <phoneticPr fontId="1"/>
  </si>
  <si>
    <t>Cargo working at QIN completed. After unberthing , anchorage near QIN due to bad weather.</t>
    <phoneticPr fontId="1"/>
  </si>
  <si>
    <t>1600/25</t>
    <phoneticPr fontId="1"/>
  </si>
  <si>
    <t>1600/23</t>
    <phoneticPr fontId="1"/>
  </si>
  <si>
    <t>1320/23</t>
    <phoneticPr fontId="1"/>
  </si>
  <si>
    <t>1900/24</t>
    <phoneticPr fontId="1"/>
  </si>
  <si>
    <t>Waiting for berthing due to port congestion</t>
    <phoneticPr fontId="1"/>
  </si>
  <si>
    <t>0010/24</t>
    <phoneticPr fontId="1"/>
  </si>
  <si>
    <t>0100/24</t>
    <phoneticPr fontId="1"/>
  </si>
  <si>
    <t>0550/24</t>
    <phoneticPr fontId="1"/>
  </si>
  <si>
    <t>0300/26</t>
    <phoneticPr fontId="1"/>
  </si>
  <si>
    <t>1200/26</t>
    <phoneticPr fontId="1"/>
  </si>
  <si>
    <t>2300/25</t>
    <phoneticPr fontId="1"/>
  </si>
  <si>
    <t>0330/27</t>
    <phoneticPr fontId="1"/>
  </si>
  <si>
    <t>1600/26</t>
    <phoneticPr fontId="1"/>
  </si>
  <si>
    <t>0630/24</t>
    <phoneticPr fontId="1"/>
  </si>
  <si>
    <t>0830/24</t>
    <phoneticPr fontId="1"/>
  </si>
  <si>
    <t>2145/26</t>
    <phoneticPr fontId="1"/>
  </si>
  <si>
    <t>2145/26</t>
    <phoneticPr fontId="1"/>
  </si>
  <si>
    <t>Heavy berth congestion at FKY.</t>
  </si>
  <si>
    <t>After IMR rotation not fixed.</t>
  </si>
  <si>
    <t>Rotation not fixed.</t>
  </si>
  <si>
    <t>Rotation between MIZ &amp; FKY not fixed.</t>
  </si>
  <si>
    <t>0630/28</t>
    <phoneticPr fontId="1"/>
  </si>
  <si>
    <t>1140/27</t>
    <phoneticPr fontId="1"/>
  </si>
  <si>
    <t>1230/28</t>
    <phoneticPr fontId="1"/>
  </si>
  <si>
    <t>0600/28</t>
    <phoneticPr fontId="1"/>
  </si>
  <si>
    <t>1118/27</t>
    <phoneticPr fontId="1"/>
  </si>
  <si>
    <t>1330/28</t>
    <phoneticPr fontId="1"/>
  </si>
  <si>
    <t>1415/28</t>
    <phoneticPr fontId="1"/>
  </si>
  <si>
    <t>2100/26</t>
    <phoneticPr fontId="1"/>
  </si>
  <si>
    <t>2310/26</t>
    <phoneticPr fontId="1"/>
  </si>
  <si>
    <t>1300/27</t>
    <phoneticPr fontId="1"/>
  </si>
  <si>
    <t>1200/28</t>
    <phoneticPr fontId="1"/>
  </si>
  <si>
    <t>1145/28</t>
    <phoneticPr fontId="1"/>
  </si>
  <si>
    <t>1040/28</t>
    <phoneticPr fontId="1"/>
  </si>
  <si>
    <t>0900/28</t>
    <phoneticPr fontId="1"/>
  </si>
  <si>
    <t>0740/28</t>
    <phoneticPr fontId="1"/>
  </si>
  <si>
    <t>1000/29</t>
    <phoneticPr fontId="1"/>
  </si>
  <si>
    <t>1830/29</t>
    <phoneticPr fontId="1"/>
  </si>
  <si>
    <t>1700/29</t>
    <phoneticPr fontId="1"/>
  </si>
  <si>
    <t>Rotation among MIZ, FKY &amp; IYM not fixed.</t>
    <phoneticPr fontId="1"/>
  </si>
  <si>
    <t>1836/28</t>
    <phoneticPr fontId="1"/>
  </si>
  <si>
    <t>1825/28</t>
    <phoneticPr fontId="1"/>
  </si>
  <si>
    <t>6018/29</t>
    <phoneticPr fontId="1"/>
  </si>
  <si>
    <t>0054/29</t>
    <phoneticPr fontId="1"/>
  </si>
  <si>
    <t>1030/29</t>
    <phoneticPr fontId="1"/>
  </si>
  <si>
    <t>0740/29</t>
    <phoneticPr fontId="1"/>
  </si>
  <si>
    <t>2140/28</t>
    <phoneticPr fontId="1"/>
  </si>
  <si>
    <t>1200/29</t>
    <phoneticPr fontId="1"/>
  </si>
  <si>
    <t>0930/28</t>
    <phoneticPr fontId="1"/>
  </si>
  <si>
    <t>2300/28</t>
    <phoneticPr fontId="1"/>
  </si>
  <si>
    <t>1330/29</t>
    <phoneticPr fontId="1"/>
  </si>
  <si>
    <t>0815/29</t>
    <phoneticPr fontId="1"/>
  </si>
  <si>
    <t>SHA</t>
    <phoneticPr fontId="1"/>
  </si>
  <si>
    <t>0325/31</t>
    <phoneticPr fontId="1"/>
  </si>
  <si>
    <t>0920/31</t>
    <phoneticPr fontId="1"/>
  </si>
  <si>
    <t>1715/30</t>
    <phoneticPr fontId="1"/>
  </si>
  <si>
    <t>1745/30</t>
    <phoneticPr fontId="1"/>
  </si>
  <si>
    <t>2020/30</t>
    <phoneticPr fontId="1"/>
  </si>
  <si>
    <t>1455/31</t>
    <phoneticPr fontId="1"/>
  </si>
  <si>
    <t>1210/30</t>
    <phoneticPr fontId="1"/>
  </si>
  <si>
    <t>1210/30</t>
    <phoneticPr fontId="1"/>
  </si>
  <si>
    <t>1530/30</t>
    <phoneticPr fontId="1"/>
  </si>
  <si>
    <t>2345/29</t>
    <phoneticPr fontId="1"/>
  </si>
  <si>
    <t>0620/30</t>
    <phoneticPr fontId="1"/>
  </si>
  <si>
    <t>0920/30</t>
    <phoneticPr fontId="1"/>
  </si>
  <si>
    <t>0554/30</t>
    <phoneticPr fontId="1"/>
  </si>
  <si>
    <t>0750/30</t>
    <phoneticPr fontId="1"/>
  </si>
  <si>
    <t>1712/29</t>
    <phoneticPr fontId="1"/>
  </si>
  <si>
    <t>2105/29</t>
    <phoneticPr fontId="1"/>
  </si>
  <si>
    <t>2120/29</t>
    <phoneticPr fontId="1"/>
  </si>
  <si>
    <t>1750/30</t>
    <phoneticPr fontId="1"/>
  </si>
  <si>
    <t>1850/30</t>
    <phoneticPr fontId="1"/>
  </si>
  <si>
    <t>0015/31</t>
    <phoneticPr fontId="1"/>
  </si>
  <si>
    <t>USD@JPY152.48-</t>
  </si>
  <si>
    <t>RMB@JPY21.01-</t>
  </si>
  <si>
    <t>1200/29</t>
    <phoneticPr fontId="1"/>
  </si>
  <si>
    <t>1130/29</t>
    <phoneticPr fontId="1"/>
  </si>
  <si>
    <t>1410/29</t>
    <phoneticPr fontId="1"/>
  </si>
  <si>
    <t>1530/01</t>
    <phoneticPr fontId="1"/>
  </si>
  <si>
    <t>1900/01</t>
    <phoneticPr fontId="1"/>
  </si>
  <si>
    <t>0430/02</t>
    <phoneticPr fontId="1"/>
  </si>
  <si>
    <t>1920/01</t>
    <phoneticPr fontId="1"/>
  </si>
  <si>
    <t>1955/01</t>
    <phoneticPr fontId="1"/>
  </si>
  <si>
    <t>0058/01</t>
    <phoneticPr fontId="1"/>
  </si>
  <si>
    <t>1500/01</t>
    <phoneticPr fontId="1"/>
  </si>
  <si>
    <t>1848/01</t>
    <phoneticPr fontId="1"/>
  </si>
  <si>
    <t>0424/02</t>
    <phoneticPr fontId="1"/>
  </si>
  <si>
    <t>1500/03</t>
    <phoneticPr fontId="1"/>
  </si>
  <si>
    <t>1030/02</t>
    <phoneticPr fontId="1"/>
  </si>
  <si>
    <t>1300/02</t>
    <phoneticPr fontId="1"/>
  </si>
  <si>
    <t>1503/02</t>
    <phoneticPr fontId="1"/>
  </si>
  <si>
    <t>2030/02</t>
    <phoneticPr fontId="1"/>
  </si>
  <si>
    <t>DIRECT</t>
    <phoneticPr fontId="1"/>
  </si>
  <si>
    <t>1000/04</t>
    <phoneticPr fontId="1"/>
  </si>
  <si>
    <t>0800/05</t>
    <phoneticPr fontId="1"/>
  </si>
  <si>
    <t>1400/02</t>
    <phoneticPr fontId="1"/>
  </si>
  <si>
    <t>1930/02</t>
    <phoneticPr fontId="1"/>
  </si>
  <si>
    <t>0618/03</t>
    <phoneticPr fontId="1"/>
  </si>
  <si>
    <t>2150/02</t>
    <phoneticPr fontId="1"/>
  </si>
  <si>
    <t>0640/03</t>
    <phoneticPr fontId="1"/>
  </si>
  <si>
    <t>1140/03</t>
    <phoneticPr fontId="1"/>
  </si>
  <si>
    <t>1036/03</t>
    <phoneticPr fontId="1"/>
  </si>
  <si>
    <t>1036/03</t>
    <phoneticPr fontId="1"/>
  </si>
  <si>
    <t>2006/03</t>
    <phoneticPr fontId="1"/>
  </si>
  <si>
    <t>2006/03</t>
    <phoneticPr fontId="1"/>
  </si>
  <si>
    <t>1525/03</t>
    <phoneticPr fontId="1"/>
  </si>
  <si>
    <t>1845/03</t>
    <phoneticPr fontId="1"/>
  </si>
  <si>
    <t>2330/05</t>
    <phoneticPr fontId="1"/>
  </si>
  <si>
    <t>0112/04</t>
    <phoneticPr fontId="1"/>
  </si>
  <si>
    <t>1155/04</t>
    <phoneticPr fontId="1"/>
  </si>
  <si>
    <t>0830/06</t>
    <phoneticPr fontId="1"/>
  </si>
  <si>
    <t>2040/03</t>
    <phoneticPr fontId="1"/>
  </si>
  <si>
    <t>1324/04</t>
    <phoneticPr fontId="1"/>
  </si>
  <si>
    <t>1655/04</t>
    <phoneticPr fontId="1"/>
  </si>
  <si>
    <t>0455/05</t>
    <phoneticPr fontId="1"/>
  </si>
  <si>
    <t>0515/05</t>
    <phoneticPr fontId="1"/>
  </si>
  <si>
    <t>0730/05</t>
    <phoneticPr fontId="1"/>
  </si>
  <si>
    <t>USD: JPY152.29-</t>
  </si>
  <si>
    <t>RMB: JPY20.97-</t>
    <phoneticPr fontId="1"/>
  </si>
  <si>
    <t>1336/04</t>
    <phoneticPr fontId="1"/>
  </si>
  <si>
    <t>1824/04</t>
    <phoneticPr fontId="1"/>
  </si>
  <si>
    <t>2045/04</t>
    <phoneticPr fontId="1"/>
  </si>
  <si>
    <t>2340/04</t>
    <phoneticPr fontId="1"/>
  </si>
  <si>
    <t>0620/05</t>
    <phoneticPr fontId="1"/>
  </si>
  <si>
    <t>0835/05</t>
    <phoneticPr fontId="1"/>
  </si>
  <si>
    <t>HIJ</t>
    <phoneticPr fontId="1"/>
  </si>
  <si>
    <t>0108/05</t>
    <phoneticPr fontId="1"/>
  </si>
  <si>
    <t>1218/05</t>
    <phoneticPr fontId="1"/>
  </si>
  <si>
    <t>HIJ</t>
    <phoneticPr fontId="1"/>
  </si>
  <si>
    <t>1600/04</t>
    <phoneticPr fontId="1"/>
  </si>
  <si>
    <t>1850/04</t>
    <phoneticPr fontId="1"/>
  </si>
  <si>
    <t>1600/04</t>
    <phoneticPr fontId="1"/>
  </si>
  <si>
    <t>1850/04</t>
    <phoneticPr fontId="1"/>
  </si>
  <si>
    <t>2330/05</t>
    <phoneticPr fontId="1"/>
  </si>
  <si>
    <t>2018/05</t>
    <phoneticPr fontId="1"/>
  </si>
  <si>
    <t>2054/05</t>
    <phoneticPr fontId="1"/>
  </si>
  <si>
    <t>2210/05</t>
    <phoneticPr fontId="1"/>
  </si>
  <si>
    <t>1912/05</t>
    <phoneticPr fontId="1"/>
  </si>
  <si>
    <t>1840/05</t>
    <phoneticPr fontId="1"/>
  </si>
  <si>
    <t>2215/05</t>
    <phoneticPr fontId="1"/>
  </si>
  <si>
    <t>2120/06</t>
    <phoneticPr fontId="1"/>
  </si>
  <si>
    <t>0655/07</t>
    <phoneticPr fontId="1"/>
  </si>
  <si>
    <t>1150/07</t>
    <phoneticPr fontId="1"/>
  </si>
  <si>
    <t>1245/06</t>
    <phoneticPr fontId="1"/>
  </si>
  <si>
    <t>1245/06</t>
    <phoneticPr fontId="1"/>
  </si>
  <si>
    <t>1505/06</t>
    <phoneticPr fontId="1"/>
  </si>
  <si>
    <t>1930/05</t>
    <phoneticPr fontId="1"/>
  </si>
  <si>
    <t>1445/06</t>
    <phoneticPr fontId="1"/>
  </si>
  <si>
    <t>2328/05</t>
    <phoneticPr fontId="1"/>
  </si>
  <si>
    <t>0722/06</t>
    <phoneticPr fontId="1"/>
  </si>
  <si>
    <t>0950/06</t>
    <phoneticPr fontId="1"/>
  </si>
  <si>
    <t>0900/07</t>
    <phoneticPr fontId="1"/>
  </si>
  <si>
    <t>0945/07</t>
    <phoneticPr fontId="1"/>
  </si>
  <si>
    <t>0800/08</t>
    <phoneticPr fontId="1"/>
  </si>
  <si>
    <t>1500/05</t>
    <phoneticPr fontId="1"/>
  </si>
  <si>
    <t>1542/05</t>
    <phoneticPr fontId="1"/>
  </si>
  <si>
    <t>1935/05</t>
    <phoneticPr fontId="1"/>
  </si>
  <si>
    <t>1730/29</t>
    <phoneticPr fontId="1"/>
  </si>
  <si>
    <t>1500/07</t>
    <phoneticPr fontId="1"/>
  </si>
  <si>
    <t>2218/07</t>
    <phoneticPr fontId="1"/>
  </si>
  <si>
    <t>0600/08</t>
    <phoneticPr fontId="1"/>
  </si>
  <si>
    <t>1500/07</t>
    <phoneticPr fontId="1"/>
  </si>
  <si>
    <t>2218/07</t>
    <phoneticPr fontId="1"/>
  </si>
  <si>
    <t>0600/08</t>
    <phoneticPr fontId="1"/>
  </si>
  <si>
    <t>1130/09</t>
    <phoneticPr fontId="1"/>
  </si>
  <si>
    <t>1200/09</t>
    <phoneticPr fontId="1"/>
  </si>
  <si>
    <t>0900/09</t>
    <phoneticPr fontId="1"/>
  </si>
  <si>
    <t>0200/09</t>
    <phoneticPr fontId="1"/>
  </si>
  <si>
    <t>0735/09</t>
    <phoneticPr fontId="1"/>
  </si>
  <si>
    <t>1040/09</t>
    <phoneticPr fontId="1"/>
  </si>
  <si>
    <t>1000/11</t>
    <phoneticPr fontId="1"/>
  </si>
  <si>
    <t>0800/12</t>
    <phoneticPr fontId="1"/>
  </si>
  <si>
    <t>1600/10</t>
    <phoneticPr fontId="1"/>
  </si>
  <si>
    <t>0700/10</t>
    <phoneticPr fontId="1"/>
  </si>
  <si>
    <t>Rotation fixed.</t>
    <phoneticPr fontId="1"/>
  </si>
  <si>
    <t>After IMR rotation fixed.</t>
    <phoneticPr fontId="1"/>
  </si>
  <si>
    <t>1318/09</t>
    <phoneticPr fontId="1"/>
  </si>
  <si>
    <t>1800/09</t>
    <phoneticPr fontId="1"/>
  </si>
  <si>
    <t>0850/09</t>
    <phoneticPr fontId="1"/>
  </si>
  <si>
    <t>1053/09</t>
    <phoneticPr fontId="1"/>
  </si>
  <si>
    <t>1930/09</t>
    <phoneticPr fontId="1"/>
  </si>
  <si>
    <t>1554/09</t>
    <phoneticPr fontId="1"/>
  </si>
  <si>
    <t>2348/09</t>
    <phoneticPr fontId="1"/>
  </si>
  <si>
    <t>0736/10</t>
    <phoneticPr fontId="1"/>
  </si>
  <si>
    <t>1005/10</t>
    <phoneticPr fontId="1"/>
  </si>
  <si>
    <t>2100/11</t>
    <phoneticPr fontId="1"/>
  </si>
  <si>
    <t>1200/10</t>
    <phoneticPr fontId="1"/>
  </si>
  <si>
    <t>1320/10</t>
    <phoneticPr fontId="1"/>
  </si>
  <si>
    <t>1942/09</t>
    <phoneticPr fontId="1"/>
  </si>
  <si>
    <t>1030/10</t>
    <phoneticPr fontId="1"/>
  </si>
  <si>
    <t>1550/10</t>
    <phoneticPr fontId="1"/>
  </si>
  <si>
    <t>1325/10</t>
    <phoneticPr fontId="1"/>
  </si>
  <si>
    <t>1420/10</t>
    <phoneticPr fontId="1"/>
  </si>
  <si>
    <t>2300/10</t>
    <phoneticPr fontId="1"/>
  </si>
  <si>
    <t>1818/10</t>
    <phoneticPr fontId="1"/>
  </si>
  <si>
    <t>0618/11</t>
    <phoneticPr fontId="1"/>
  </si>
  <si>
    <t>0800/12</t>
    <phoneticPr fontId="1"/>
  </si>
  <si>
    <t>1330/12</t>
    <phoneticPr fontId="1"/>
  </si>
  <si>
    <t>2130/10</t>
    <phoneticPr fontId="1"/>
  </si>
  <si>
    <t>0748/11</t>
    <phoneticPr fontId="1"/>
  </si>
  <si>
    <t>1145/11</t>
    <phoneticPr fontId="1"/>
  </si>
  <si>
    <t>1730/11</t>
    <phoneticPr fontId="1"/>
  </si>
  <si>
    <t xml:space="preserve">0700/12 </t>
    <phoneticPr fontId="1"/>
  </si>
  <si>
    <t>1905/11</t>
    <phoneticPr fontId="1"/>
  </si>
  <si>
    <t>1616/11</t>
    <phoneticPr fontId="1"/>
  </si>
  <si>
    <t>1640/11</t>
    <phoneticPr fontId="1"/>
  </si>
  <si>
    <t>2040/11</t>
    <phoneticPr fontId="1"/>
  </si>
  <si>
    <t>0810/12</t>
    <phoneticPr fontId="1"/>
  </si>
  <si>
    <t>0900/12</t>
    <phoneticPr fontId="1"/>
  </si>
  <si>
    <t>1245/12</t>
    <phoneticPr fontId="1"/>
  </si>
  <si>
    <t>1110/12</t>
    <phoneticPr fontId="1"/>
  </si>
  <si>
    <t>0800/12</t>
    <phoneticPr fontId="1"/>
  </si>
  <si>
    <t>1250/12</t>
    <phoneticPr fontId="1"/>
  </si>
  <si>
    <t>1610/12</t>
    <phoneticPr fontId="1"/>
  </si>
  <si>
    <t>0200/14</t>
    <phoneticPr fontId="1"/>
  </si>
  <si>
    <t>2200/11</t>
    <phoneticPr fontId="1"/>
  </si>
  <si>
    <t>1550/13</t>
    <phoneticPr fontId="1"/>
  </si>
  <si>
    <t>1618/13</t>
    <phoneticPr fontId="1"/>
  </si>
  <si>
    <t>2020/13</t>
    <phoneticPr fontId="1"/>
  </si>
  <si>
    <t>1830/12</t>
    <phoneticPr fontId="1"/>
  </si>
  <si>
    <t>0708/13</t>
    <phoneticPr fontId="1"/>
  </si>
  <si>
    <t>0945/13</t>
    <phoneticPr fontId="1"/>
  </si>
  <si>
    <t>1620/12</t>
    <phoneticPr fontId="1"/>
  </si>
  <si>
    <t>Cargo working finished at 2100/12. Departure from QIN was 0159/14 because of port close for dense fog.</t>
    <phoneticPr fontId="1"/>
  </si>
  <si>
    <t>ETB delayed due to dense fog and berth congestion.</t>
    <phoneticPr fontId="1"/>
  </si>
  <si>
    <t>NKS will be skipped.</t>
    <phoneticPr fontId="1"/>
  </si>
  <si>
    <t>1600/16</t>
    <phoneticPr fontId="1"/>
  </si>
  <si>
    <t>-</t>
    <phoneticPr fontId="1"/>
  </si>
  <si>
    <t>-</t>
    <phoneticPr fontId="1"/>
  </si>
  <si>
    <t>0900/16</t>
    <phoneticPr fontId="1"/>
  </si>
  <si>
    <t>1010/16</t>
    <phoneticPr fontId="1"/>
  </si>
  <si>
    <t>1650/16</t>
    <phoneticPr fontId="1"/>
  </si>
  <si>
    <t>1430/18</t>
    <phoneticPr fontId="1"/>
  </si>
  <si>
    <t>DIRECT</t>
    <phoneticPr fontId="1"/>
  </si>
  <si>
    <t>USD: JPY154.27-</t>
    <phoneticPr fontId="1"/>
  </si>
  <si>
    <t>RMB: JPY21.23-</t>
    <phoneticPr fontId="1"/>
  </si>
  <si>
    <t>RESOLUTION</t>
  </si>
  <si>
    <t>RESOLUTION</t>
    <phoneticPr fontId="1"/>
  </si>
  <si>
    <t>2417</t>
    <phoneticPr fontId="1"/>
  </si>
  <si>
    <t>2409</t>
    <phoneticPr fontId="1"/>
  </si>
  <si>
    <t>HIJ</t>
    <phoneticPr fontId="1"/>
  </si>
  <si>
    <t>HIJ</t>
    <phoneticPr fontId="1"/>
  </si>
  <si>
    <t>2330/17</t>
    <phoneticPr fontId="1"/>
  </si>
  <si>
    <t>0540/18</t>
    <phoneticPr fontId="1"/>
  </si>
  <si>
    <t>0730/18</t>
    <phoneticPr fontId="1"/>
  </si>
  <si>
    <t>1300/17</t>
    <phoneticPr fontId="1"/>
  </si>
  <si>
    <t>1645/17</t>
    <phoneticPr fontId="1"/>
  </si>
  <si>
    <t>2010/17</t>
    <phoneticPr fontId="1"/>
  </si>
  <si>
    <t>1600/15</t>
    <phoneticPr fontId="1"/>
  </si>
  <si>
    <t>2240/16</t>
    <phoneticPr fontId="1"/>
  </si>
  <si>
    <t>0633/17</t>
    <phoneticPr fontId="1"/>
  </si>
  <si>
    <t>2300/13</t>
    <phoneticPr fontId="1"/>
  </si>
  <si>
    <t>0754/16</t>
    <phoneticPr fontId="1"/>
  </si>
  <si>
    <t>1542/16</t>
    <phoneticPr fontId="1"/>
  </si>
  <si>
    <t>0730/19</t>
    <phoneticPr fontId="1"/>
  </si>
  <si>
    <t>1330/19</t>
    <phoneticPr fontId="1"/>
  </si>
  <si>
    <t>REFLECTION</t>
  </si>
  <si>
    <t>2416</t>
    <phoneticPr fontId="1"/>
  </si>
  <si>
    <t>NO SERVICE</t>
    <phoneticPr fontId="1"/>
  </si>
  <si>
    <t>WK17's CJ2 is No Service.</t>
    <phoneticPr fontId="1"/>
  </si>
  <si>
    <t>From WK17, REFLECTION is CJ1's vessel.</t>
    <phoneticPr fontId="1"/>
  </si>
  <si>
    <t>Delayed at TXG due to heavy berth congestion.</t>
  </si>
  <si>
    <t>Delayed at TXG due to heavy berth congestion.</t>
    <phoneticPr fontId="1"/>
  </si>
  <si>
    <t>IWK</t>
    <phoneticPr fontId="1"/>
  </si>
  <si>
    <t>EXTRA</t>
    <phoneticPr fontId="1"/>
  </si>
  <si>
    <t>-</t>
  </si>
  <si>
    <t>NKS will be skipped.</t>
  </si>
  <si>
    <t>2417</t>
    <phoneticPr fontId="1"/>
  </si>
  <si>
    <t>From WK18, HAO AN is CJ2's vessel.</t>
    <phoneticPr fontId="1"/>
  </si>
  <si>
    <t>2418</t>
    <phoneticPr fontId="1"/>
  </si>
  <si>
    <t>REFLECTION</t>
    <phoneticPr fontId="1"/>
  </si>
  <si>
    <t>HAO AN</t>
    <phoneticPr fontId="1"/>
  </si>
  <si>
    <t>TXG will be skipped.</t>
    <phoneticPr fontId="1"/>
  </si>
  <si>
    <t>QIN will be skipped.</t>
    <phoneticPr fontId="1"/>
  </si>
  <si>
    <t>1600/18</t>
    <phoneticPr fontId="1"/>
  </si>
  <si>
    <t>0800/19</t>
    <phoneticPr fontId="1"/>
  </si>
  <si>
    <t>DIRECT</t>
    <phoneticPr fontId="1"/>
  </si>
  <si>
    <t>1724/18</t>
    <phoneticPr fontId="1"/>
  </si>
  <si>
    <t>RMB: JPY21.42-</t>
    <phoneticPr fontId="1"/>
  </si>
  <si>
    <t>USD: JPY155.67-</t>
    <phoneticPr fontId="1"/>
  </si>
  <si>
    <t>1120/19</t>
    <phoneticPr fontId="1"/>
  </si>
  <si>
    <t>0645/19</t>
    <phoneticPr fontId="1"/>
  </si>
  <si>
    <t>0645/19</t>
    <phoneticPr fontId="1"/>
  </si>
  <si>
    <t>1125/19</t>
    <phoneticPr fontId="1"/>
  </si>
  <si>
    <t>2000/18</t>
    <phoneticPr fontId="1"/>
  </si>
  <si>
    <t>1155/19</t>
    <phoneticPr fontId="1"/>
  </si>
  <si>
    <t>0055/19</t>
    <phoneticPr fontId="1"/>
  </si>
  <si>
    <t>0652/19</t>
    <phoneticPr fontId="1"/>
  </si>
  <si>
    <t>1040/18</t>
    <phoneticPr fontId="1"/>
  </si>
  <si>
    <t>1010/18</t>
    <phoneticPr fontId="1"/>
  </si>
  <si>
    <t>1635/18</t>
    <phoneticPr fontId="1"/>
  </si>
  <si>
    <t>0930/18</t>
    <phoneticPr fontId="1"/>
  </si>
  <si>
    <t>1219/18</t>
    <phoneticPr fontId="1"/>
  </si>
  <si>
    <t>1418/19</t>
    <phoneticPr fontId="1"/>
  </si>
  <si>
    <t>1625/19</t>
    <phoneticPr fontId="1"/>
  </si>
  <si>
    <t>1930/21</t>
    <phoneticPr fontId="1"/>
  </si>
  <si>
    <t>2120/21</t>
    <phoneticPr fontId="1"/>
  </si>
  <si>
    <t>0408/22</t>
    <phoneticPr fontId="1"/>
  </si>
  <si>
    <t>DIRECT</t>
    <phoneticPr fontId="1"/>
  </si>
  <si>
    <t>1600/22</t>
    <phoneticPr fontId="1"/>
  </si>
  <si>
    <t>Berth congestion at SHA.</t>
  </si>
  <si>
    <t>Berth congestion at SHA.</t>
    <phoneticPr fontId="1"/>
  </si>
  <si>
    <t>1230/20</t>
    <phoneticPr fontId="1"/>
  </si>
  <si>
    <t>1610/20</t>
    <phoneticPr fontId="1"/>
  </si>
  <si>
    <t>2150/20</t>
    <phoneticPr fontId="1"/>
  </si>
  <si>
    <t>1718/19</t>
    <phoneticPr fontId="1"/>
  </si>
  <si>
    <t>2300/19</t>
    <phoneticPr fontId="1"/>
  </si>
  <si>
    <t>1018/20</t>
    <phoneticPr fontId="1"/>
  </si>
  <si>
    <t>1135/20</t>
    <phoneticPr fontId="1"/>
  </si>
  <si>
    <t>1234/20</t>
    <phoneticPr fontId="1"/>
  </si>
  <si>
    <t>1610/20</t>
    <phoneticPr fontId="1"/>
  </si>
  <si>
    <t>0700/22</t>
    <phoneticPr fontId="1"/>
  </si>
  <si>
    <t>2150/20</t>
    <phoneticPr fontId="1"/>
  </si>
  <si>
    <t>0757/21</t>
    <phoneticPr fontId="1"/>
  </si>
  <si>
    <t>1135/21</t>
    <phoneticPr fontId="1"/>
  </si>
  <si>
    <t>0705/20</t>
    <phoneticPr fontId="1"/>
  </si>
  <si>
    <t>1050/20</t>
    <phoneticPr fontId="1"/>
  </si>
  <si>
    <t>1336/20</t>
    <phoneticPr fontId="1"/>
  </si>
  <si>
    <t>1530/20</t>
    <phoneticPr fontId="1"/>
  </si>
  <si>
    <t>0215/20</t>
    <phoneticPr fontId="1"/>
  </si>
  <si>
    <t>0500/20</t>
    <phoneticPr fontId="1"/>
  </si>
  <si>
    <t>0650/19</t>
    <phoneticPr fontId="1"/>
  </si>
  <si>
    <t>1930/23</t>
    <phoneticPr fontId="1"/>
  </si>
  <si>
    <t>0730/24</t>
    <phoneticPr fontId="1"/>
  </si>
  <si>
    <t>1400/24</t>
    <phoneticPr fontId="1"/>
  </si>
  <si>
    <t>1606/23</t>
    <phoneticPr fontId="1"/>
  </si>
  <si>
    <t>0830/23</t>
    <phoneticPr fontId="1"/>
  </si>
  <si>
    <t xml:space="preserve">2200/23 </t>
    <phoneticPr fontId="1"/>
  </si>
  <si>
    <t>1040/24</t>
    <phoneticPr fontId="1"/>
  </si>
  <si>
    <t>0800/22</t>
    <phoneticPr fontId="1"/>
  </si>
  <si>
    <t>1006/23</t>
    <phoneticPr fontId="1"/>
  </si>
  <si>
    <t>2212/23</t>
    <phoneticPr fontId="1"/>
  </si>
  <si>
    <t>1948/23</t>
    <phoneticPr fontId="1"/>
  </si>
  <si>
    <t>0738/24</t>
    <phoneticPr fontId="1"/>
  </si>
  <si>
    <t>0800/25</t>
    <phoneticPr fontId="1"/>
  </si>
  <si>
    <t>1424/24</t>
    <phoneticPr fontId="1"/>
  </si>
  <si>
    <t>1850/24</t>
    <phoneticPr fontId="1"/>
  </si>
  <si>
    <t>4/29(Mon)</t>
    <phoneticPr fontId="1"/>
  </si>
  <si>
    <t>NKS</t>
    <phoneticPr fontId="1"/>
  </si>
  <si>
    <t>1230/26</t>
    <phoneticPr fontId="1"/>
  </si>
  <si>
    <t>1730/26</t>
    <phoneticPr fontId="1"/>
  </si>
  <si>
    <t>1800/26</t>
    <phoneticPr fontId="1"/>
  </si>
  <si>
    <t>0930/27</t>
    <phoneticPr fontId="1"/>
  </si>
  <si>
    <t>Rotation is fixed.</t>
    <phoneticPr fontId="1"/>
  </si>
  <si>
    <t>0212/25</t>
    <phoneticPr fontId="1"/>
  </si>
  <si>
    <t>1236/25</t>
    <phoneticPr fontId="1"/>
  </si>
  <si>
    <t>1605/25</t>
    <phoneticPr fontId="1"/>
  </si>
  <si>
    <t>1600/26</t>
    <phoneticPr fontId="1"/>
  </si>
  <si>
    <t>USD: JPY156.64-</t>
    <phoneticPr fontId="1"/>
  </si>
  <si>
    <t>RMB: JPY21.54-</t>
    <phoneticPr fontId="1"/>
  </si>
  <si>
    <t>0700/26</t>
    <phoneticPr fontId="1"/>
  </si>
  <si>
    <t>0725/26</t>
    <phoneticPr fontId="1"/>
  </si>
  <si>
    <t>1020/26</t>
    <phoneticPr fontId="1"/>
  </si>
  <si>
    <t>2230/25</t>
    <phoneticPr fontId="1"/>
  </si>
  <si>
    <t>1900/28</t>
    <phoneticPr fontId="1"/>
  </si>
  <si>
    <t>2048/25</t>
    <phoneticPr fontId="1"/>
  </si>
  <si>
    <t>2048/25</t>
    <phoneticPr fontId="1"/>
  </si>
  <si>
    <t>2220/25</t>
    <phoneticPr fontId="1"/>
  </si>
  <si>
    <t>0754/25</t>
    <phoneticPr fontId="1"/>
  </si>
  <si>
    <t>1130/25</t>
    <phoneticPr fontId="1"/>
  </si>
  <si>
    <t>1200/30</t>
    <phoneticPr fontId="1"/>
  </si>
  <si>
    <t>2200/25</t>
    <phoneticPr fontId="1"/>
  </si>
  <si>
    <t>0806/26</t>
    <phoneticPr fontId="1"/>
  </si>
  <si>
    <t>1230/26</t>
    <phoneticPr fontId="1"/>
  </si>
  <si>
    <t>2130/27</t>
    <phoneticPr fontId="1"/>
  </si>
  <si>
    <t>0820/29</t>
    <phoneticPr fontId="1"/>
  </si>
  <si>
    <t>1330/29</t>
    <phoneticPr fontId="1"/>
  </si>
  <si>
    <t>1300/29</t>
    <phoneticPr fontId="1"/>
  </si>
  <si>
    <t>2354/27</t>
    <phoneticPr fontId="1"/>
  </si>
  <si>
    <t>0430/30</t>
    <phoneticPr fontId="1"/>
  </si>
  <si>
    <t>1500/27</t>
    <phoneticPr fontId="1"/>
  </si>
  <si>
    <t>1606/27</t>
    <phoneticPr fontId="1"/>
  </si>
  <si>
    <t>0210/27</t>
    <phoneticPr fontId="1"/>
  </si>
  <si>
    <t>0630/27</t>
    <phoneticPr fontId="1"/>
  </si>
  <si>
    <t>2306/26</t>
    <phoneticPr fontId="1"/>
  </si>
  <si>
    <t>0718/27</t>
    <phoneticPr fontId="1"/>
  </si>
  <si>
    <t>2040/26</t>
    <phoneticPr fontId="1"/>
  </si>
  <si>
    <t>1312/26</t>
    <phoneticPr fontId="1"/>
  </si>
  <si>
    <t>1818/26</t>
    <phoneticPr fontId="1"/>
  </si>
  <si>
    <t>0648/30</t>
    <phoneticPr fontId="1"/>
  </si>
  <si>
    <t>0935/30</t>
    <phoneticPr fontId="1"/>
  </si>
  <si>
    <t>0800/02</t>
    <phoneticPr fontId="1"/>
  </si>
  <si>
    <t>1140/30</t>
    <phoneticPr fontId="1"/>
  </si>
  <si>
    <t>1410/30</t>
    <phoneticPr fontId="1"/>
  </si>
  <si>
    <t>1800/30</t>
    <phoneticPr fontId="1"/>
  </si>
  <si>
    <t>0850/30</t>
    <phoneticPr fontId="1"/>
  </si>
  <si>
    <t>1520/30</t>
    <phoneticPr fontId="1"/>
  </si>
  <si>
    <t>1800/30</t>
    <phoneticPr fontId="1"/>
  </si>
  <si>
    <t>1325/30</t>
    <phoneticPr fontId="1"/>
  </si>
  <si>
    <t>1520/30</t>
    <phoneticPr fontId="1"/>
  </si>
  <si>
    <t>2330/30</t>
    <phoneticPr fontId="1"/>
  </si>
  <si>
    <t>1712/30</t>
    <phoneticPr fontId="1"/>
  </si>
  <si>
    <t>1642/30</t>
    <phoneticPr fontId="1"/>
  </si>
  <si>
    <t>1855/30</t>
    <phoneticPr fontId="1"/>
  </si>
  <si>
    <t>0400/01</t>
    <phoneticPr fontId="1"/>
  </si>
  <si>
    <t>2419</t>
    <phoneticPr fontId="1"/>
  </si>
  <si>
    <t>2042/30</t>
    <phoneticPr fontId="1"/>
  </si>
  <si>
    <t>0724/01</t>
    <phoneticPr fontId="1"/>
  </si>
  <si>
    <t>1025/01</t>
    <phoneticPr fontId="1"/>
  </si>
  <si>
    <t>1400/29</t>
    <phoneticPr fontId="1"/>
  </si>
  <si>
    <t>1824/30</t>
    <phoneticPr fontId="1"/>
  </si>
  <si>
    <t>0424/01</t>
    <phoneticPr fontId="1"/>
  </si>
  <si>
    <t>USD: JPY158.94-</t>
    <phoneticPr fontId="1"/>
  </si>
  <si>
    <t>RMB: JPY21.85-</t>
    <phoneticPr fontId="1"/>
  </si>
  <si>
    <t>0118/01</t>
    <phoneticPr fontId="1"/>
  </si>
  <si>
    <t>0755/01</t>
    <phoneticPr fontId="1"/>
  </si>
  <si>
    <t>1420/01</t>
    <phoneticPr fontId="1"/>
  </si>
  <si>
    <t>1540/01</t>
    <phoneticPr fontId="1"/>
  </si>
  <si>
    <t>1540/01</t>
    <phoneticPr fontId="1"/>
  </si>
  <si>
    <t>1720/01</t>
    <phoneticPr fontId="1"/>
  </si>
  <si>
    <t>1300/01</t>
    <phoneticPr fontId="1"/>
  </si>
  <si>
    <t>1230/01</t>
    <phoneticPr fontId="1"/>
  </si>
  <si>
    <t>1650/01</t>
    <phoneticPr fontId="1"/>
  </si>
  <si>
    <t>1236/01</t>
    <phoneticPr fontId="1"/>
  </si>
  <si>
    <t>1436/01</t>
    <phoneticPr fontId="1"/>
  </si>
  <si>
    <t>0324/02</t>
    <phoneticPr fontId="1"/>
  </si>
  <si>
    <t>2248/01</t>
    <phoneticPr fontId="1"/>
  </si>
  <si>
    <t>1120/02</t>
    <phoneticPr fontId="1"/>
  </si>
  <si>
    <t>0730/04</t>
    <phoneticPr fontId="1"/>
  </si>
  <si>
    <t>0800/02</t>
    <phoneticPr fontId="1"/>
  </si>
  <si>
    <t>0800/02</t>
    <phoneticPr fontId="1"/>
  </si>
  <si>
    <t>1155/02</t>
    <phoneticPr fontId="1"/>
  </si>
  <si>
    <t>1130/07</t>
    <phoneticPr fontId="1"/>
  </si>
  <si>
    <t>1325/30</t>
    <phoneticPr fontId="1"/>
  </si>
  <si>
    <t>0230/06</t>
    <phoneticPr fontId="1"/>
  </si>
  <si>
    <t>0712/06</t>
    <phoneticPr fontId="1"/>
  </si>
  <si>
    <t>1155/06</t>
    <phoneticPr fontId="1"/>
  </si>
  <si>
    <t>1440/05</t>
    <phoneticPr fontId="1"/>
  </si>
  <si>
    <t>1606/05</t>
    <phoneticPr fontId="1"/>
  </si>
  <si>
    <t>2020/05</t>
    <phoneticPr fontId="1"/>
  </si>
  <si>
    <t>1154/04</t>
    <phoneticPr fontId="1"/>
  </si>
  <si>
    <t>0618/05</t>
    <phoneticPr fontId="1"/>
  </si>
  <si>
    <t>0942/05</t>
    <phoneticPr fontId="1"/>
  </si>
  <si>
    <t>0200/04</t>
    <phoneticPr fontId="1"/>
  </si>
  <si>
    <t>0806/04</t>
    <phoneticPr fontId="1"/>
  </si>
  <si>
    <t>0054/05</t>
    <phoneticPr fontId="1"/>
  </si>
  <si>
    <t>2020/02</t>
    <phoneticPr fontId="1"/>
  </si>
  <si>
    <t>1830/03</t>
    <phoneticPr fontId="1"/>
  </si>
  <si>
    <t>1530/04</t>
    <phoneticPr fontId="1"/>
  </si>
  <si>
    <t>2306/04</t>
    <phoneticPr fontId="1"/>
  </si>
  <si>
    <t>0920/04</t>
    <phoneticPr fontId="1"/>
  </si>
  <si>
    <t>1200/03</t>
    <phoneticPr fontId="1"/>
  </si>
  <si>
    <t>1200/03</t>
    <phoneticPr fontId="1"/>
  </si>
  <si>
    <t>1420/03</t>
    <phoneticPr fontId="1"/>
  </si>
  <si>
    <t>2006/02</t>
    <phoneticPr fontId="1"/>
  </si>
  <si>
    <t>0536/03</t>
    <phoneticPr fontId="1"/>
  </si>
  <si>
    <t>1110/03</t>
    <phoneticPr fontId="1"/>
  </si>
  <si>
    <t>1912/03</t>
    <phoneticPr fontId="1"/>
  </si>
  <si>
    <t>1840/03</t>
    <phoneticPr fontId="1"/>
  </si>
  <si>
    <t>2130/03</t>
    <phoneticPr fontId="1"/>
  </si>
  <si>
    <t>1700/07</t>
    <phoneticPr fontId="1"/>
  </si>
  <si>
    <t>1200/07</t>
    <phoneticPr fontId="1"/>
  </si>
  <si>
    <t>0736/07</t>
    <phoneticPr fontId="1"/>
  </si>
  <si>
    <t>1140/07</t>
    <phoneticPr fontId="1"/>
  </si>
  <si>
    <t>1235/08</t>
    <phoneticPr fontId="1"/>
  </si>
  <si>
    <t>1225/07</t>
    <phoneticPr fontId="1"/>
  </si>
  <si>
    <t>1455/07</t>
    <phoneticPr fontId="1"/>
  </si>
  <si>
    <t>1335/07</t>
    <phoneticPr fontId="1"/>
  </si>
  <si>
    <t>1400/07</t>
    <phoneticPr fontId="1"/>
  </si>
  <si>
    <t>1550/07</t>
    <phoneticPr fontId="1"/>
  </si>
  <si>
    <t>0745/08</t>
    <phoneticPr fontId="1"/>
  </si>
  <si>
    <t>0940/08</t>
    <phoneticPr fontId="1"/>
  </si>
  <si>
    <t>1830/07</t>
    <phoneticPr fontId="1"/>
  </si>
  <si>
    <t>2044/07</t>
    <phoneticPr fontId="1"/>
  </si>
  <si>
    <t>1130/08</t>
    <phoneticPr fontId="1"/>
  </si>
  <si>
    <t>1230/09</t>
    <phoneticPr fontId="1"/>
  </si>
  <si>
    <t>1836/07</t>
    <phoneticPr fontId="1"/>
  </si>
  <si>
    <t>0742/08</t>
    <phoneticPr fontId="1"/>
  </si>
  <si>
    <t>1025/08</t>
    <phoneticPr fontId="1"/>
  </si>
  <si>
    <t>2318/07</t>
    <phoneticPr fontId="1"/>
  </si>
  <si>
    <t>0824/08</t>
    <phoneticPr fontId="1"/>
  </si>
  <si>
    <t>2420</t>
    <phoneticPr fontId="1"/>
  </si>
  <si>
    <t>2410</t>
    <phoneticPr fontId="1"/>
  </si>
  <si>
    <t>1315/08</t>
    <phoneticPr fontId="1"/>
  </si>
  <si>
    <t>1505/08</t>
    <phoneticPr fontId="1"/>
  </si>
  <si>
    <t>1530/08</t>
    <phoneticPr fontId="1"/>
  </si>
  <si>
    <t>1624/08</t>
    <phoneticPr fontId="1"/>
  </si>
  <si>
    <t>1855/08</t>
    <phoneticPr fontId="1"/>
  </si>
  <si>
    <t>0710/07</t>
    <phoneticPr fontId="1"/>
  </si>
  <si>
    <t>0940/09</t>
    <phoneticPr fontId="1"/>
  </si>
  <si>
    <t>0940/09</t>
    <phoneticPr fontId="1"/>
  </si>
  <si>
    <t>1040/09</t>
    <phoneticPr fontId="1"/>
  </si>
  <si>
    <t>1600/11</t>
    <phoneticPr fontId="1"/>
  </si>
  <si>
    <t>1006/09</t>
    <phoneticPr fontId="1"/>
  </si>
  <si>
    <t>1006/09</t>
    <phoneticPr fontId="1"/>
  </si>
  <si>
    <t>1220/09</t>
    <phoneticPr fontId="1"/>
  </si>
  <si>
    <t>2421</t>
    <phoneticPr fontId="1"/>
  </si>
  <si>
    <t>2419</t>
    <phoneticPr fontId="1"/>
  </si>
  <si>
    <t>2422</t>
    <phoneticPr fontId="1"/>
  </si>
  <si>
    <t>509</t>
    <phoneticPr fontId="1"/>
  </si>
  <si>
    <t>2411</t>
    <phoneticPr fontId="1"/>
  </si>
  <si>
    <t>0248/09</t>
    <phoneticPr fontId="1"/>
  </si>
  <si>
    <t>0424/09</t>
    <phoneticPr fontId="1"/>
  </si>
  <si>
    <t>1730/09</t>
    <phoneticPr fontId="1"/>
  </si>
  <si>
    <t>1500/10</t>
    <phoneticPr fontId="1"/>
  </si>
  <si>
    <t>1200/11</t>
    <phoneticPr fontId="1"/>
  </si>
  <si>
    <t>USD: JPY156.40-</t>
    <phoneticPr fontId="1"/>
  </si>
  <si>
    <t>RMB: JPY21.58-</t>
    <phoneticPr fontId="1"/>
  </si>
  <si>
    <t>1655/09</t>
    <phoneticPr fontId="1"/>
  </si>
  <si>
    <t>0006/10</t>
    <phoneticPr fontId="1"/>
  </si>
  <si>
    <t>0548/10</t>
    <phoneticPr fontId="1"/>
  </si>
  <si>
    <t>0750/10</t>
    <phoneticPr fontId="1"/>
  </si>
  <si>
    <t>1330/11</t>
    <phoneticPr fontId="1"/>
  </si>
  <si>
    <t>1800/11</t>
    <phoneticPr fontId="1"/>
  </si>
  <si>
    <t>0940/12</t>
    <phoneticPr fontId="1"/>
  </si>
  <si>
    <t>1415/12</t>
    <phoneticPr fontId="1"/>
  </si>
  <si>
    <t>2045/10</t>
    <phoneticPr fontId="1"/>
  </si>
  <si>
    <t>1842/11</t>
    <phoneticPr fontId="1"/>
  </si>
  <si>
    <t>0748/12</t>
    <phoneticPr fontId="1"/>
  </si>
  <si>
    <t>1140/12</t>
    <phoneticPr fontId="1"/>
  </si>
  <si>
    <t>0130/14</t>
    <phoneticPr fontId="1"/>
  </si>
  <si>
    <t>0220/12</t>
    <phoneticPr fontId="1"/>
  </si>
  <si>
    <t>1018/11</t>
    <phoneticPr fontId="1"/>
  </si>
  <si>
    <t>1230/11</t>
    <phoneticPr fontId="1"/>
  </si>
  <si>
    <t>0950/11</t>
    <phoneticPr fontId="1"/>
  </si>
  <si>
    <t>1548/10</t>
    <phoneticPr fontId="1"/>
  </si>
  <si>
    <t>2224/10</t>
    <phoneticPr fontId="1"/>
  </si>
  <si>
    <t>0015/11</t>
    <phoneticPr fontId="1"/>
  </si>
  <si>
    <t>0542/11</t>
    <phoneticPr fontId="1"/>
  </si>
  <si>
    <t>0548/11</t>
    <phoneticPr fontId="1"/>
  </si>
  <si>
    <t>0655/11</t>
    <phoneticPr fontId="1"/>
  </si>
  <si>
    <t>1620/10</t>
    <phoneticPr fontId="1"/>
  </si>
  <si>
    <t>1930/13</t>
    <phoneticPr fontId="1"/>
  </si>
  <si>
    <t>1300/14</t>
    <phoneticPr fontId="1"/>
  </si>
  <si>
    <t>0654/13</t>
    <phoneticPr fontId="1"/>
  </si>
  <si>
    <t>1336/13</t>
    <phoneticPr fontId="1"/>
  </si>
  <si>
    <t>1655/13</t>
    <phoneticPr fontId="1"/>
  </si>
  <si>
    <t>1120/14</t>
    <phoneticPr fontId="1"/>
  </si>
  <si>
    <t>0755/14</t>
    <phoneticPr fontId="1"/>
  </si>
  <si>
    <t>0850/14</t>
    <phoneticPr fontId="1"/>
  </si>
  <si>
    <t>1055/14</t>
    <phoneticPr fontId="1"/>
  </si>
  <si>
    <t>0830/14</t>
    <phoneticPr fontId="1"/>
  </si>
  <si>
    <t>1630/14</t>
    <phoneticPr fontId="1"/>
  </si>
  <si>
    <t>0630/15</t>
    <phoneticPr fontId="1"/>
  </si>
  <si>
    <t>1330/14</t>
    <phoneticPr fontId="1"/>
  </si>
  <si>
    <t>1340/14</t>
    <phoneticPr fontId="1"/>
  </si>
  <si>
    <t>1406/14</t>
    <phoneticPr fontId="1"/>
  </si>
  <si>
    <t>1730/14</t>
    <phoneticPr fontId="1"/>
  </si>
  <si>
    <t>1458/14</t>
    <phoneticPr fontId="1"/>
  </si>
  <si>
    <t>2300/14</t>
    <phoneticPr fontId="1"/>
  </si>
  <si>
    <t>anchorage near HIJ till 0700/16th.</t>
    <phoneticPr fontId="1"/>
  </si>
  <si>
    <t xml:space="preserve">After unberth from HIJ on 2130/15th, </t>
    <phoneticPr fontId="1"/>
  </si>
  <si>
    <t>0955/15</t>
    <phoneticPr fontId="1"/>
  </si>
  <si>
    <t>DIRECT</t>
    <phoneticPr fontId="1"/>
  </si>
  <si>
    <t>1205/15</t>
    <phoneticPr fontId="1"/>
  </si>
  <si>
    <t xml:space="preserve">After unberth from HIJ on 1205/15th, </t>
    <phoneticPr fontId="1"/>
  </si>
  <si>
    <t>anchorage near HIJ till 1000/16th.</t>
    <phoneticPr fontId="1"/>
  </si>
  <si>
    <t>DIRECT</t>
    <phoneticPr fontId="1"/>
  </si>
  <si>
    <t>1605/15</t>
    <phoneticPr fontId="1"/>
  </si>
  <si>
    <t>2105/15</t>
    <phoneticPr fontId="1"/>
  </si>
  <si>
    <t>1928/14</t>
    <phoneticPr fontId="1"/>
  </si>
  <si>
    <t>0048/15</t>
    <phoneticPr fontId="1"/>
  </si>
  <si>
    <t>0754/15</t>
    <phoneticPr fontId="1"/>
  </si>
  <si>
    <t>0200/14</t>
    <phoneticPr fontId="1"/>
  </si>
  <si>
    <t>0654/14</t>
    <phoneticPr fontId="1"/>
  </si>
  <si>
    <t>1548/14</t>
    <phoneticPr fontId="1"/>
  </si>
  <si>
    <t>1248/15</t>
    <phoneticPr fontId="1"/>
  </si>
  <si>
    <t>0612/16</t>
    <phoneticPr fontId="1"/>
  </si>
  <si>
    <t>1642/15</t>
    <phoneticPr fontId="1"/>
  </si>
  <si>
    <t>0100/17</t>
    <phoneticPr fontId="1"/>
  </si>
  <si>
    <t>0932/16</t>
    <phoneticPr fontId="1"/>
  </si>
  <si>
    <t>1120/16</t>
    <phoneticPr fontId="1"/>
  </si>
  <si>
    <t>1400/17</t>
    <phoneticPr fontId="1"/>
  </si>
  <si>
    <t>MIZ</t>
    <phoneticPr fontId="1"/>
  </si>
  <si>
    <t>Rotation between MIZ &amp; FKY fixed.</t>
    <phoneticPr fontId="1"/>
  </si>
  <si>
    <t>0742/16</t>
    <phoneticPr fontId="1"/>
  </si>
  <si>
    <t>1210/16</t>
    <phoneticPr fontId="1"/>
  </si>
  <si>
    <t>USD: JPY156.42-</t>
    <phoneticPr fontId="1"/>
  </si>
  <si>
    <t>RMB: JPY21.58-</t>
    <phoneticPr fontId="1"/>
  </si>
  <si>
    <t>1600/18</t>
    <phoneticPr fontId="1"/>
  </si>
  <si>
    <t>1530/18</t>
    <phoneticPr fontId="1"/>
  </si>
  <si>
    <t>2230/16</t>
    <phoneticPr fontId="1"/>
  </si>
  <si>
    <t>0830/17</t>
    <phoneticPr fontId="1"/>
  </si>
  <si>
    <t>1210/17</t>
    <phoneticPr fontId="1"/>
  </si>
  <si>
    <t>1654/16</t>
    <phoneticPr fontId="1"/>
  </si>
  <si>
    <t>0800/17</t>
    <phoneticPr fontId="1"/>
  </si>
  <si>
    <t>1140/17</t>
    <phoneticPr fontId="1"/>
  </si>
  <si>
    <t>1030/19</t>
    <phoneticPr fontId="1"/>
  </si>
  <si>
    <t>1047/19</t>
    <phoneticPr fontId="1"/>
  </si>
  <si>
    <t>1730/19</t>
    <phoneticPr fontId="1"/>
  </si>
  <si>
    <t>2005/18</t>
    <phoneticPr fontId="1"/>
  </si>
  <si>
    <t>1824/17</t>
    <phoneticPr fontId="1"/>
  </si>
  <si>
    <t>0718/18</t>
    <phoneticPr fontId="1"/>
  </si>
  <si>
    <t>1040/18</t>
    <phoneticPr fontId="1"/>
  </si>
  <si>
    <t>2050/17</t>
    <phoneticPr fontId="1"/>
  </si>
  <si>
    <t>0025/18</t>
    <phoneticPr fontId="1"/>
  </si>
  <si>
    <t>0600/18</t>
    <phoneticPr fontId="1"/>
  </si>
  <si>
    <t>0036/19</t>
    <phoneticPr fontId="1"/>
  </si>
  <si>
    <t>0836/19</t>
    <phoneticPr fontId="1"/>
  </si>
  <si>
    <t>1330/20</t>
    <phoneticPr fontId="1"/>
  </si>
  <si>
    <t>133017</t>
    <phoneticPr fontId="1"/>
  </si>
  <si>
    <t>1615/17</t>
    <phoneticPr fontId="1"/>
  </si>
  <si>
    <t>1300/21</t>
    <phoneticPr fontId="1"/>
  </si>
  <si>
    <t>1330/21</t>
    <phoneticPr fontId="1"/>
  </si>
  <si>
    <t>2200/21</t>
    <phoneticPr fontId="1"/>
  </si>
  <si>
    <t>1130/21</t>
    <phoneticPr fontId="1"/>
  </si>
  <si>
    <t>1800/20</t>
    <phoneticPr fontId="1"/>
  </si>
  <si>
    <t>2110/20</t>
    <phoneticPr fontId="1"/>
  </si>
  <si>
    <t>0955/21</t>
    <phoneticPr fontId="1"/>
  </si>
  <si>
    <t>1600/21</t>
    <phoneticPr fontId="1"/>
  </si>
  <si>
    <t>1021/20</t>
    <phoneticPr fontId="1"/>
  </si>
  <si>
    <t>1634/21</t>
    <phoneticPr fontId="1"/>
  </si>
  <si>
    <t>0300/22</t>
    <phoneticPr fontId="1"/>
  </si>
  <si>
    <t>1021/20</t>
    <phoneticPr fontId="1"/>
  </si>
  <si>
    <t>1634/21</t>
    <phoneticPr fontId="1"/>
  </si>
  <si>
    <t>1815/21</t>
    <phoneticPr fontId="1"/>
  </si>
  <si>
    <t>1835/21</t>
    <phoneticPr fontId="1"/>
  </si>
  <si>
    <t>2115/21</t>
    <phoneticPr fontId="1"/>
  </si>
  <si>
    <t>1200/20</t>
    <phoneticPr fontId="1"/>
  </si>
  <si>
    <t>1306/21</t>
    <phoneticPr fontId="1"/>
  </si>
  <si>
    <t>0724/22</t>
    <phoneticPr fontId="1"/>
  </si>
  <si>
    <t>1430/22</t>
    <phoneticPr fontId="1"/>
  </si>
  <si>
    <t>22</t>
    <phoneticPr fontId="1"/>
  </si>
  <si>
    <t>2423</t>
    <phoneticPr fontId="1"/>
  </si>
  <si>
    <t>24</t>
    <phoneticPr fontId="1"/>
  </si>
  <si>
    <t>2424</t>
    <phoneticPr fontId="1"/>
  </si>
  <si>
    <t>2412</t>
    <phoneticPr fontId="1"/>
  </si>
  <si>
    <t>2425</t>
    <phoneticPr fontId="1"/>
  </si>
  <si>
    <t>2426</t>
    <phoneticPr fontId="1"/>
  </si>
  <si>
    <t>28</t>
    <phoneticPr fontId="1"/>
  </si>
  <si>
    <t>2427</t>
    <phoneticPr fontId="1"/>
  </si>
  <si>
    <t>2428</t>
    <phoneticPr fontId="1"/>
  </si>
  <si>
    <t>2414</t>
    <phoneticPr fontId="1"/>
  </si>
  <si>
    <t>2429</t>
    <phoneticPr fontId="1"/>
  </si>
  <si>
    <t>2348/21</t>
    <phoneticPr fontId="1"/>
  </si>
  <si>
    <t>1305/22</t>
    <phoneticPr fontId="1"/>
  </si>
  <si>
    <t>1545/22</t>
    <phoneticPr fontId="1"/>
  </si>
  <si>
    <t>1100/24</t>
    <phoneticPr fontId="1"/>
  </si>
  <si>
    <t>1854/22</t>
    <phoneticPr fontId="1"/>
  </si>
  <si>
    <t>0042/23</t>
    <phoneticPr fontId="1"/>
  </si>
  <si>
    <t>0942/23</t>
    <phoneticPr fontId="1"/>
  </si>
  <si>
    <t>2224/22</t>
    <phoneticPr fontId="1"/>
  </si>
  <si>
    <t>0655/23</t>
    <phoneticPr fontId="1"/>
  </si>
  <si>
    <t>1125/23</t>
    <phoneticPr fontId="1"/>
  </si>
  <si>
    <t>0700/24</t>
    <phoneticPr fontId="1"/>
  </si>
  <si>
    <t>0730/24</t>
    <phoneticPr fontId="1"/>
  </si>
  <si>
    <t>1312/23</t>
    <phoneticPr fontId="1"/>
  </si>
  <si>
    <t>1420/23</t>
    <phoneticPr fontId="1"/>
  </si>
  <si>
    <t>1245/24</t>
    <phoneticPr fontId="1"/>
  </si>
  <si>
    <t>1545/24</t>
    <phoneticPr fontId="1"/>
  </si>
  <si>
    <t>1142/23</t>
    <phoneticPr fontId="1"/>
  </si>
  <si>
    <t>1600/23</t>
    <phoneticPr fontId="1"/>
  </si>
  <si>
    <t>2000/23</t>
    <phoneticPr fontId="1"/>
  </si>
  <si>
    <t>2148/22</t>
    <phoneticPr fontId="1"/>
  </si>
  <si>
    <t>1148/23</t>
    <phoneticPr fontId="1"/>
  </si>
  <si>
    <t>1650/23</t>
    <phoneticPr fontId="1"/>
  </si>
  <si>
    <t>USD: JPY158.05-</t>
    <phoneticPr fontId="1"/>
  </si>
  <si>
    <t>RMB: JPY21.73-</t>
    <phoneticPr fontId="1"/>
  </si>
  <si>
    <t>2300/23</t>
    <phoneticPr fontId="1"/>
  </si>
  <si>
    <t>0724/24</t>
    <phoneticPr fontId="1"/>
  </si>
  <si>
    <t>1220/24</t>
    <phoneticPr fontId="1"/>
  </si>
  <si>
    <t>1000/25</t>
  </si>
  <si>
    <t>1000/25</t>
    <phoneticPr fontId="1"/>
  </si>
  <si>
    <t>0148/26</t>
  </si>
  <si>
    <t>0148/26</t>
    <phoneticPr fontId="1"/>
  </si>
  <si>
    <t>0942/26</t>
  </si>
  <si>
    <t>0942/26</t>
    <phoneticPr fontId="1"/>
  </si>
  <si>
    <t>1536/25</t>
    <phoneticPr fontId="1"/>
  </si>
  <si>
    <t>1548/25</t>
    <phoneticPr fontId="1"/>
  </si>
  <si>
    <t>1935/25</t>
    <phoneticPr fontId="1"/>
  </si>
  <si>
    <t>1748/24</t>
    <phoneticPr fontId="1"/>
  </si>
  <si>
    <t>0718/25</t>
    <phoneticPr fontId="1"/>
  </si>
  <si>
    <t>1230/25</t>
    <phoneticPr fontId="1"/>
  </si>
  <si>
    <t>1300/24</t>
    <phoneticPr fontId="1"/>
  </si>
  <si>
    <t>0500/24</t>
    <phoneticPr fontId="1"/>
  </si>
  <si>
    <t>2310/26</t>
    <phoneticPr fontId="1"/>
  </si>
  <si>
    <t>0500/27</t>
    <phoneticPr fontId="1"/>
  </si>
  <si>
    <t>FKY</t>
    <phoneticPr fontId="1"/>
  </si>
  <si>
    <t>1200/27</t>
  </si>
  <si>
    <t>1200/27</t>
    <phoneticPr fontId="1"/>
  </si>
  <si>
    <t>1706/27</t>
  </si>
  <si>
    <t>1706/27</t>
    <phoneticPr fontId="1"/>
  </si>
  <si>
    <t>0236/28</t>
  </si>
  <si>
    <t>0236/28</t>
    <phoneticPr fontId="1"/>
  </si>
  <si>
    <t>1512/28</t>
    <phoneticPr fontId="1"/>
  </si>
  <si>
    <t>1440/28</t>
    <phoneticPr fontId="1"/>
  </si>
  <si>
    <t>1750/28</t>
    <phoneticPr fontId="1"/>
  </si>
  <si>
    <t>1150/28</t>
    <phoneticPr fontId="1"/>
  </si>
  <si>
    <t>1348/28</t>
    <phoneticPr fontId="1"/>
  </si>
  <si>
    <t>2230/28</t>
    <phoneticPr fontId="1"/>
  </si>
  <si>
    <t>1300/30</t>
    <phoneticPr fontId="1"/>
  </si>
  <si>
    <t>1900/30</t>
    <phoneticPr fontId="1"/>
  </si>
  <si>
    <t>1030/30</t>
    <phoneticPr fontId="1"/>
  </si>
  <si>
    <t>1858/28</t>
    <phoneticPr fontId="1"/>
  </si>
  <si>
    <t>0715/29</t>
    <phoneticPr fontId="1"/>
  </si>
  <si>
    <t>1130/29</t>
    <phoneticPr fontId="1"/>
  </si>
  <si>
    <t>1800/28</t>
    <phoneticPr fontId="1"/>
  </si>
  <si>
    <t>0645/29</t>
    <phoneticPr fontId="1"/>
  </si>
  <si>
    <t>1230/29</t>
    <phoneticPr fontId="1"/>
  </si>
  <si>
    <t>1150/28</t>
  </si>
  <si>
    <t>1348/28</t>
  </si>
  <si>
    <t>2230/28</t>
  </si>
  <si>
    <t>1430/29</t>
    <phoneticPr fontId="1"/>
  </si>
  <si>
    <t>1455/29</t>
    <phoneticPr fontId="1"/>
  </si>
  <si>
    <t>1815/29</t>
    <phoneticPr fontId="1"/>
  </si>
  <si>
    <t>Rotation fixed.</t>
    <phoneticPr fontId="1"/>
  </si>
  <si>
    <t>After IMR rotation fixed.</t>
    <phoneticPr fontId="1"/>
  </si>
  <si>
    <t>Rotation between MIZ &amp; FKY fixed.</t>
    <phoneticPr fontId="1"/>
  </si>
  <si>
    <t>1730/30</t>
    <phoneticPr fontId="1"/>
  </si>
  <si>
    <t>1300/29</t>
    <phoneticPr fontId="1"/>
  </si>
  <si>
    <t>1512/29</t>
    <phoneticPr fontId="1"/>
  </si>
  <si>
    <t>0806/30</t>
    <phoneticPr fontId="1"/>
  </si>
  <si>
    <t>0330/31</t>
    <phoneticPr fontId="1"/>
  </si>
  <si>
    <t>0735/30</t>
    <phoneticPr fontId="1"/>
  </si>
  <si>
    <t>0930/30</t>
    <phoneticPr fontId="1"/>
  </si>
  <si>
    <t>0536/30</t>
    <phoneticPr fontId="1"/>
  </si>
  <si>
    <t>1406/30</t>
    <phoneticPr fontId="1"/>
  </si>
  <si>
    <t>1700/30</t>
    <phoneticPr fontId="1"/>
  </si>
  <si>
    <t>1055/30</t>
    <phoneticPr fontId="1"/>
  </si>
  <si>
    <t>USD: JPY157.88-</t>
    <phoneticPr fontId="1"/>
  </si>
  <si>
    <t>RMB: JPY21.74-</t>
    <phoneticPr fontId="1"/>
  </si>
  <si>
    <t>1148/31</t>
    <phoneticPr fontId="1"/>
  </si>
  <si>
    <t>0100/01</t>
    <phoneticPr fontId="1"/>
  </si>
  <si>
    <t>1924/30</t>
    <phoneticPr fontId="1"/>
  </si>
  <si>
    <t>0812/31</t>
    <phoneticPr fontId="1"/>
  </si>
  <si>
    <t>1115/31</t>
    <phoneticPr fontId="1"/>
  </si>
  <si>
    <t>0254/31</t>
    <phoneticPr fontId="1"/>
  </si>
  <si>
    <t>0718/31</t>
    <phoneticPr fontId="1"/>
  </si>
  <si>
    <t>0935/31</t>
    <phoneticPr fontId="1"/>
  </si>
  <si>
    <t>1330/01</t>
    <phoneticPr fontId="1"/>
  </si>
  <si>
    <t>1330/31</t>
    <phoneticPr fontId="1"/>
  </si>
  <si>
    <t>1400/31</t>
    <phoneticPr fontId="1"/>
  </si>
  <si>
    <t>1650/31</t>
    <phoneticPr fontId="1"/>
  </si>
  <si>
    <t>1218/31</t>
    <phoneticPr fontId="1"/>
  </si>
  <si>
    <t>1655/31</t>
    <phoneticPr fontId="1"/>
  </si>
  <si>
    <t>0450/01</t>
    <phoneticPr fontId="1"/>
  </si>
  <si>
    <t>1500/02</t>
    <phoneticPr fontId="1"/>
  </si>
  <si>
    <t>1530/02</t>
    <phoneticPr fontId="1"/>
  </si>
  <si>
    <t>2010/02</t>
    <phoneticPr fontId="1"/>
  </si>
  <si>
    <t>1900/03</t>
    <phoneticPr fontId="1"/>
  </si>
  <si>
    <t>0500/04</t>
    <phoneticPr fontId="1"/>
  </si>
  <si>
    <t>2124/01</t>
  </si>
  <si>
    <t>2124/01</t>
    <phoneticPr fontId="1"/>
  </si>
  <si>
    <t>0748/02</t>
  </si>
  <si>
    <t>0748/02</t>
    <phoneticPr fontId="1"/>
  </si>
  <si>
    <t>1330/01</t>
  </si>
  <si>
    <t>0812/02</t>
    <phoneticPr fontId="1"/>
  </si>
  <si>
    <t>1130/02</t>
    <phoneticPr fontId="1"/>
  </si>
  <si>
    <t>1255/01</t>
    <phoneticPr fontId="1"/>
  </si>
  <si>
    <t>1324/01</t>
    <phoneticPr fontId="1"/>
  </si>
  <si>
    <t>1710/01</t>
    <phoneticPr fontId="1"/>
  </si>
  <si>
    <t>0900/03</t>
    <phoneticPr fontId="1"/>
  </si>
  <si>
    <t>0042/01</t>
    <phoneticPr fontId="1"/>
  </si>
  <si>
    <t>0748/01</t>
    <phoneticPr fontId="1"/>
  </si>
  <si>
    <t>1210/01</t>
    <phoneticPr fontId="1"/>
  </si>
  <si>
    <t>1936/31</t>
    <phoneticPr fontId="1"/>
  </si>
  <si>
    <t>0548/01</t>
    <phoneticPr fontId="1"/>
  </si>
  <si>
    <t>0753/01</t>
    <phoneticPr fontId="1"/>
  </si>
  <si>
    <t>1330/03</t>
    <phoneticPr fontId="1"/>
  </si>
  <si>
    <t>Rotation between HIJ &amp; IWK not fixed.</t>
    <phoneticPr fontId="1"/>
  </si>
  <si>
    <t>1500/04</t>
    <phoneticPr fontId="1"/>
  </si>
  <si>
    <t>1342/03</t>
    <phoneticPr fontId="1"/>
  </si>
  <si>
    <t>1610/03</t>
    <phoneticPr fontId="1"/>
  </si>
  <si>
    <t>After IMR rotation fixed.</t>
    <phoneticPr fontId="1"/>
  </si>
  <si>
    <t>1910/03</t>
    <phoneticPr fontId="1"/>
  </si>
  <si>
    <t>0800/04</t>
    <phoneticPr fontId="1"/>
  </si>
  <si>
    <t>0930/04</t>
    <phoneticPr fontId="1"/>
  </si>
  <si>
    <t>1000/03</t>
    <phoneticPr fontId="1"/>
  </si>
  <si>
    <t>1836/03</t>
    <phoneticPr fontId="1"/>
  </si>
  <si>
    <t>0448/04</t>
    <phoneticPr fontId="1"/>
  </si>
  <si>
    <t>1312/04</t>
    <phoneticPr fontId="1"/>
  </si>
  <si>
    <t>1230/04</t>
    <phoneticPr fontId="1"/>
  </si>
  <si>
    <t>1650/04</t>
    <phoneticPr fontId="1"/>
  </si>
  <si>
    <t>1515/04</t>
    <phoneticPr fontId="1"/>
  </si>
  <si>
    <t>1725/04</t>
    <phoneticPr fontId="1"/>
  </si>
  <si>
    <t>2045/04</t>
  </si>
  <si>
    <t>2045/04</t>
    <phoneticPr fontId="1"/>
  </si>
  <si>
    <t>2242/04</t>
  </si>
  <si>
    <t>2242/04</t>
    <phoneticPr fontId="1"/>
  </si>
  <si>
    <t>0700/05</t>
  </si>
  <si>
    <t>0700/05</t>
    <phoneticPr fontId="1"/>
  </si>
  <si>
    <t>1921/04</t>
    <phoneticPr fontId="1"/>
  </si>
  <si>
    <t>0740/05</t>
    <phoneticPr fontId="1"/>
  </si>
  <si>
    <t>1050/05</t>
    <phoneticPr fontId="1"/>
  </si>
  <si>
    <t>0006/05</t>
    <phoneticPr fontId="1"/>
  </si>
  <si>
    <t>0736/05</t>
    <phoneticPr fontId="1"/>
  </si>
  <si>
    <t>1215/05</t>
    <phoneticPr fontId="1"/>
  </si>
  <si>
    <t>1300/05</t>
    <phoneticPr fontId="1"/>
  </si>
  <si>
    <t>1320/05</t>
    <phoneticPr fontId="1"/>
  </si>
  <si>
    <t>1610/05</t>
    <phoneticPr fontId="1"/>
  </si>
  <si>
    <t>0900/08</t>
    <phoneticPr fontId="1"/>
  </si>
  <si>
    <t>1100/06</t>
    <phoneticPr fontId="1"/>
  </si>
  <si>
    <t>0045/06</t>
    <phoneticPr fontId="1"/>
  </si>
  <si>
    <t>0654/06</t>
    <phoneticPr fontId="1"/>
  </si>
  <si>
    <t>0048/06</t>
    <phoneticPr fontId="1"/>
  </si>
  <si>
    <t>1306/06</t>
    <phoneticPr fontId="1"/>
  </si>
  <si>
    <t>2312/05</t>
    <phoneticPr fontId="1"/>
  </si>
  <si>
    <t>2312/05</t>
    <phoneticPr fontId="1"/>
  </si>
  <si>
    <t>0048/06</t>
    <phoneticPr fontId="1"/>
  </si>
  <si>
    <t>1306/06</t>
    <phoneticPr fontId="1"/>
  </si>
  <si>
    <t>1100/07</t>
    <phoneticPr fontId="1"/>
  </si>
  <si>
    <t>1245/06</t>
    <phoneticPr fontId="1"/>
  </si>
  <si>
    <t>1305/06</t>
    <phoneticPr fontId="1"/>
  </si>
  <si>
    <t>1430/06</t>
    <phoneticPr fontId="1"/>
  </si>
  <si>
    <t>2200/07</t>
    <phoneticPr fontId="1"/>
  </si>
  <si>
    <t>1700/07</t>
    <phoneticPr fontId="1"/>
  </si>
  <si>
    <t>USD: JPY156.65-</t>
    <phoneticPr fontId="1"/>
  </si>
  <si>
    <t>0900/08</t>
    <phoneticPr fontId="1"/>
  </si>
  <si>
    <t>Rotation between MIZ &amp; FKY fixed.</t>
    <phoneticPr fontId="1"/>
  </si>
  <si>
    <t>0500/06</t>
    <phoneticPr fontId="1"/>
  </si>
  <si>
    <t>0518/06</t>
    <phoneticPr fontId="1"/>
  </si>
  <si>
    <t>1000/06</t>
    <phoneticPr fontId="1"/>
  </si>
  <si>
    <t>0930/08</t>
    <phoneticPr fontId="1"/>
  </si>
  <si>
    <t>1900/06</t>
    <phoneticPr fontId="1"/>
  </si>
  <si>
    <t>0848/07</t>
    <phoneticPr fontId="1"/>
  </si>
  <si>
    <t>1215/07</t>
    <phoneticPr fontId="1"/>
  </si>
  <si>
    <t>1830/06</t>
    <phoneticPr fontId="1"/>
  </si>
  <si>
    <t>0624/07</t>
    <phoneticPr fontId="1"/>
  </si>
  <si>
    <t>0950/07</t>
    <phoneticPr fontId="1"/>
  </si>
  <si>
    <t>1900/08</t>
    <phoneticPr fontId="1"/>
  </si>
  <si>
    <t>1500/09</t>
    <phoneticPr fontId="1"/>
  </si>
  <si>
    <t>1545/09</t>
    <phoneticPr fontId="1"/>
  </si>
  <si>
    <t>1935/09</t>
    <phoneticPr fontId="1"/>
  </si>
  <si>
    <t>0430/11</t>
    <phoneticPr fontId="1"/>
  </si>
  <si>
    <t>0330/09</t>
    <phoneticPr fontId="1"/>
  </si>
  <si>
    <t>1451/08</t>
    <phoneticPr fontId="1"/>
  </si>
  <si>
    <t>1504/08</t>
    <phoneticPr fontId="1"/>
  </si>
  <si>
    <t>1845/08</t>
    <phoneticPr fontId="1"/>
  </si>
  <si>
    <t>1100/10</t>
    <phoneticPr fontId="1"/>
  </si>
  <si>
    <t>1000/07</t>
    <phoneticPr fontId="1"/>
  </si>
  <si>
    <t>2110/07</t>
    <phoneticPr fontId="1"/>
  </si>
  <si>
    <t>0220/08</t>
    <phoneticPr fontId="1"/>
  </si>
  <si>
    <t>1812/07</t>
    <phoneticPr fontId="1"/>
  </si>
  <si>
    <t>0718/08</t>
    <phoneticPr fontId="1"/>
  </si>
  <si>
    <t>1406/07</t>
    <phoneticPr fontId="1"/>
  </si>
  <si>
    <t>1340/07</t>
    <phoneticPr fontId="1"/>
  </si>
  <si>
    <t>1605/07</t>
    <phoneticPr fontId="1"/>
  </si>
  <si>
    <t>1030/11</t>
    <phoneticPr fontId="1"/>
  </si>
  <si>
    <t>1354/10</t>
    <phoneticPr fontId="1"/>
  </si>
  <si>
    <t>1330/10</t>
    <phoneticPr fontId="1"/>
  </si>
  <si>
    <t>1710/10</t>
    <phoneticPr fontId="1"/>
  </si>
  <si>
    <t>1500/11</t>
    <phoneticPr fontId="1"/>
  </si>
  <si>
    <t>1700/13</t>
    <phoneticPr fontId="1"/>
  </si>
  <si>
    <t>1030/13</t>
    <phoneticPr fontId="1"/>
  </si>
  <si>
    <t>1200/13</t>
    <phoneticPr fontId="1"/>
  </si>
  <si>
    <t>Rotation fixed.</t>
    <phoneticPr fontId="1"/>
  </si>
  <si>
    <t>2030/10</t>
    <phoneticPr fontId="1"/>
  </si>
  <si>
    <t>0805/11</t>
    <phoneticPr fontId="1"/>
  </si>
  <si>
    <t>1025/11</t>
    <phoneticPr fontId="1"/>
  </si>
  <si>
    <t>1230/12</t>
    <phoneticPr fontId="1"/>
  </si>
  <si>
    <t>1930/11</t>
    <phoneticPr fontId="1"/>
  </si>
  <si>
    <t>0630/12</t>
    <phoneticPr fontId="1"/>
  </si>
  <si>
    <t>1105/11</t>
    <phoneticPr fontId="1"/>
  </si>
  <si>
    <t>1545/11</t>
    <phoneticPr fontId="1"/>
  </si>
  <si>
    <t>1305/11</t>
  </si>
  <si>
    <t>1305/11</t>
    <phoneticPr fontId="1"/>
  </si>
  <si>
    <t>1454/11</t>
  </si>
  <si>
    <t>1454/11</t>
    <phoneticPr fontId="1"/>
  </si>
  <si>
    <t>0035/12</t>
  </si>
  <si>
    <t>0035/12</t>
    <phoneticPr fontId="1"/>
  </si>
  <si>
    <t>515</t>
    <phoneticPr fontId="1"/>
  </si>
  <si>
    <t>1100/10</t>
    <phoneticPr fontId="1"/>
  </si>
  <si>
    <t>0448/11</t>
    <phoneticPr fontId="1"/>
  </si>
  <si>
    <t>1448/11</t>
    <phoneticPr fontId="1"/>
  </si>
  <si>
    <t>1130/13</t>
    <phoneticPr fontId="1"/>
  </si>
  <si>
    <t>1500/12</t>
    <phoneticPr fontId="1"/>
  </si>
  <si>
    <t>1045/12</t>
    <phoneticPr fontId="1"/>
  </si>
  <si>
    <t>1236/11</t>
    <phoneticPr fontId="1"/>
  </si>
  <si>
    <t>1242/12</t>
    <phoneticPr fontId="1"/>
  </si>
  <si>
    <t>1635/12</t>
    <phoneticPr fontId="1"/>
  </si>
  <si>
    <t>1305/12</t>
    <phoneticPr fontId="1"/>
  </si>
  <si>
    <t>2100/13</t>
    <phoneticPr fontId="1"/>
  </si>
  <si>
    <t>1930/13</t>
    <phoneticPr fontId="1"/>
  </si>
  <si>
    <t>2035/12</t>
    <phoneticPr fontId="1"/>
  </si>
  <si>
    <t>0920/13</t>
    <phoneticPr fontId="1"/>
  </si>
  <si>
    <t>2330/13</t>
    <phoneticPr fontId="1"/>
  </si>
  <si>
    <t>0715/14</t>
    <phoneticPr fontId="1"/>
  </si>
  <si>
    <t>0845/14</t>
    <phoneticPr fontId="1"/>
  </si>
  <si>
    <t>1700/14</t>
    <phoneticPr fontId="1"/>
  </si>
  <si>
    <t>0748/13</t>
    <phoneticPr fontId="1"/>
  </si>
  <si>
    <t>0748/13</t>
    <phoneticPr fontId="1"/>
  </si>
  <si>
    <t>1430/13</t>
    <phoneticPr fontId="1"/>
  </si>
  <si>
    <t>1436/12</t>
    <phoneticPr fontId="1"/>
  </si>
  <si>
    <t>1806/12</t>
    <phoneticPr fontId="1"/>
  </si>
  <si>
    <t>1112/13</t>
    <phoneticPr fontId="1"/>
  </si>
  <si>
    <t>0000/13</t>
    <phoneticPr fontId="1"/>
  </si>
  <si>
    <t>0800/13</t>
    <phoneticPr fontId="1"/>
  </si>
  <si>
    <t>1115/13</t>
    <phoneticPr fontId="1"/>
  </si>
  <si>
    <t>1115/14</t>
    <phoneticPr fontId="1"/>
  </si>
  <si>
    <t>1850/13</t>
    <phoneticPr fontId="1"/>
  </si>
  <si>
    <t>USD: JPY158.14-</t>
    <phoneticPr fontId="1"/>
  </si>
  <si>
    <t>RMB: JPY21.71-</t>
    <phoneticPr fontId="1"/>
  </si>
  <si>
    <t>1400/15</t>
    <phoneticPr fontId="1"/>
  </si>
  <si>
    <t>DIRECT</t>
    <phoneticPr fontId="1"/>
  </si>
  <si>
    <t>Dense fog at QIN.</t>
    <phoneticPr fontId="1"/>
  </si>
  <si>
    <t>Berth congestion at SHA.</t>
    <phoneticPr fontId="1"/>
  </si>
  <si>
    <t>1118/16</t>
    <phoneticPr fontId="1"/>
  </si>
  <si>
    <t>0024/17</t>
    <phoneticPr fontId="1"/>
  </si>
  <si>
    <t>0530/17</t>
    <phoneticPr fontId="1"/>
  </si>
  <si>
    <t>0900/14</t>
    <phoneticPr fontId="1"/>
  </si>
  <si>
    <t>1640/14</t>
    <phoneticPr fontId="1"/>
  </si>
  <si>
    <t>0130/15</t>
    <phoneticPr fontId="1"/>
  </si>
  <si>
    <t>0815/16</t>
    <phoneticPr fontId="1"/>
  </si>
  <si>
    <t>1640/16</t>
    <phoneticPr fontId="1"/>
  </si>
  <si>
    <t>1610/15</t>
    <phoneticPr fontId="1"/>
  </si>
  <si>
    <t>2010/15</t>
    <phoneticPr fontId="1"/>
  </si>
  <si>
    <t>1948/14</t>
    <phoneticPr fontId="1"/>
  </si>
  <si>
    <t>0718/15</t>
    <phoneticPr fontId="1"/>
  </si>
  <si>
    <t>1045/15</t>
    <phoneticPr fontId="1"/>
  </si>
  <si>
    <t>Anchorage at TXG.</t>
    <phoneticPr fontId="1"/>
  </si>
  <si>
    <t>0400/18</t>
    <phoneticPr fontId="1"/>
  </si>
  <si>
    <t>1000/17</t>
    <phoneticPr fontId="1"/>
  </si>
  <si>
    <t>1524/17</t>
    <phoneticPr fontId="1"/>
  </si>
  <si>
    <t>2300/17</t>
    <phoneticPr fontId="1"/>
  </si>
  <si>
    <t>0740/18</t>
    <phoneticPr fontId="1"/>
  </si>
  <si>
    <t>1045/18</t>
    <phoneticPr fontId="1"/>
  </si>
  <si>
    <t>1236/18</t>
  </si>
  <si>
    <t>1430/18</t>
  </si>
  <si>
    <t>1430/18</t>
    <phoneticPr fontId="1"/>
  </si>
  <si>
    <t>0030/19</t>
  </si>
  <si>
    <t>0030/19</t>
    <phoneticPr fontId="1"/>
  </si>
  <si>
    <t>1548/18</t>
    <phoneticPr fontId="1"/>
  </si>
  <si>
    <t>1830/18</t>
    <phoneticPr fontId="1"/>
  </si>
  <si>
    <t>1236/18</t>
    <phoneticPr fontId="1"/>
  </si>
  <si>
    <t>2150/18</t>
    <phoneticPr fontId="1"/>
  </si>
  <si>
    <t>1010/19</t>
    <phoneticPr fontId="1"/>
  </si>
  <si>
    <t>1600/19</t>
    <phoneticPr fontId="1"/>
  </si>
  <si>
    <t>2300/20</t>
    <phoneticPr fontId="1"/>
  </si>
  <si>
    <t>1200/19</t>
    <phoneticPr fontId="1"/>
  </si>
  <si>
    <t>1225/19</t>
    <phoneticPr fontId="1"/>
  </si>
  <si>
    <t>1435/19</t>
    <phoneticPr fontId="1"/>
  </si>
  <si>
    <t>2018/18</t>
    <phoneticPr fontId="1"/>
  </si>
  <si>
    <t>1148/19</t>
    <phoneticPr fontId="1"/>
  </si>
  <si>
    <t>1645/19</t>
    <phoneticPr fontId="1"/>
  </si>
  <si>
    <t>0300/21</t>
    <phoneticPr fontId="1"/>
  </si>
  <si>
    <t>1820/19</t>
    <phoneticPr fontId="1"/>
  </si>
  <si>
    <t>1750/19</t>
    <phoneticPr fontId="1"/>
  </si>
  <si>
    <t>2040/19</t>
    <phoneticPr fontId="1"/>
  </si>
  <si>
    <t>1824/19</t>
    <phoneticPr fontId="1"/>
  </si>
  <si>
    <t>0450/20</t>
    <phoneticPr fontId="1"/>
  </si>
  <si>
    <t>0300/20</t>
    <phoneticPr fontId="1"/>
  </si>
  <si>
    <t>0725/20</t>
    <phoneticPr fontId="1"/>
  </si>
  <si>
    <t>1115/20</t>
    <phoneticPr fontId="1"/>
  </si>
  <si>
    <t>1030/21</t>
    <phoneticPr fontId="1"/>
  </si>
  <si>
    <t>1245/20</t>
    <phoneticPr fontId="1"/>
  </si>
  <si>
    <t>1540/20</t>
    <phoneticPr fontId="1"/>
  </si>
  <si>
    <t>1930/19</t>
    <phoneticPr fontId="1"/>
  </si>
  <si>
    <t>1230/20</t>
    <phoneticPr fontId="1"/>
  </si>
  <si>
    <t>1740/20</t>
    <phoneticPr fontId="1"/>
  </si>
  <si>
    <t>USD: JPY159.99-</t>
    <phoneticPr fontId="1"/>
  </si>
  <si>
    <t>RMB: JPY21.95-</t>
    <phoneticPr fontId="1"/>
  </si>
  <si>
    <t>2342/19</t>
    <phoneticPr fontId="1"/>
  </si>
  <si>
    <t>1148/20</t>
    <phoneticPr fontId="1"/>
  </si>
  <si>
    <t>1655/20</t>
    <phoneticPr fontId="1"/>
  </si>
  <si>
    <t>0254/21</t>
    <phoneticPr fontId="1"/>
  </si>
  <si>
    <t>0748/21</t>
    <phoneticPr fontId="1"/>
  </si>
  <si>
    <t>0806/21</t>
    <phoneticPr fontId="1"/>
  </si>
  <si>
    <t>1120/21</t>
    <phoneticPr fontId="1"/>
  </si>
  <si>
    <t>1236/21</t>
    <phoneticPr fontId="1"/>
  </si>
  <si>
    <t>1210/21</t>
    <phoneticPr fontId="1"/>
  </si>
  <si>
    <t>1445/21</t>
    <phoneticPr fontId="1"/>
  </si>
  <si>
    <t>1300/23</t>
    <phoneticPr fontId="1"/>
  </si>
  <si>
    <t>0040/24</t>
    <phoneticPr fontId="1"/>
  </si>
  <si>
    <t>0510/24</t>
    <phoneticPr fontId="1"/>
  </si>
  <si>
    <t>1100/22</t>
    <phoneticPr fontId="1"/>
  </si>
  <si>
    <t>0010/23</t>
    <phoneticPr fontId="1"/>
  </si>
  <si>
    <t>1105/23</t>
    <phoneticPr fontId="1"/>
  </si>
  <si>
    <t>1500/24</t>
    <phoneticPr fontId="1"/>
  </si>
  <si>
    <t>1615/22</t>
    <phoneticPr fontId="1"/>
  </si>
  <si>
    <t>1636/22</t>
    <phoneticPr fontId="1"/>
  </si>
  <si>
    <t>1955/22</t>
    <phoneticPr fontId="1"/>
  </si>
  <si>
    <t>1642/21</t>
    <phoneticPr fontId="1"/>
  </si>
  <si>
    <t>0719/22</t>
    <phoneticPr fontId="1"/>
  </si>
  <si>
    <t>1918/21</t>
    <phoneticPr fontId="1"/>
  </si>
  <si>
    <t>0012/22</t>
    <phoneticPr fontId="1"/>
  </si>
  <si>
    <t>1630/26</t>
    <phoneticPr fontId="1"/>
  </si>
  <si>
    <t>1600/26</t>
    <phoneticPr fontId="1"/>
  </si>
  <si>
    <t>1400/25</t>
    <phoneticPr fontId="1"/>
  </si>
  <si>
    <t>0000/25</t>
    <phoneticPr fontId="1"/>
  </si>
  <si>
    <t>0810/25</t>
    <phoneticPr fontId="1"/>
  </si>
  <si>
    <t>1512/25</t>
    <phoneticPr fontId="1"/>
  </si>
  <si>
    <t>1334/25</t>
    <phoneticPr fontId="1"/>
  </si>
  <si>
    <t>0030/26</t>
    <phoneticPr fontId="1"/>
  </si>
  <si>
    <t>0830/27</t>
    <phoneticPr fontId="1"/>
  </si>
  <si>
    <t>0500/27</t>
  </si>
  <si>
    <t>1334/25</t>
  </si>
  <si>
    <t>1512/25</t>
  </si>
  <si>
    <t>0030/26</t>
  </si>
  <si>
    <t>1530/26</t>
  </si>
  <si>
    <t>1624/25</t>
    <phoneticPr fontId="1"/>
  </si>
  <si>
    <t>0724/26</t>
    <phoneticPr fontId="1"/>
  </si>
  <si>
    <t>1015/26</t>
    <phoneticPr fontId="1"/>
  </si>
  <si>
    <t>1215/26</t>
    <phoneticPr fontId="1"/>
  </si>
  <si>
    <t>1630/25</t>
    <phoneticPr fontId="1"/>
  </si>
  <si>
    <t>1650/25</t>
    <phoneticPr fontId="1"/>
  </si>
  <si>
    <t>1915/25</t>
    <phoneticPr fontId="1"/>
  </si>
  <si>
    <t>1418/25</t>
    <phoneticPr fontId="1"/>
  </si>
  <si>
    <t>0024/26</t>
    <phoneticPr fontId="1"/>
  </si>
  <si>
    <t>1135/26</t>
    <phoneticPr fontId="1"/>
  </si>
  <si>
    <t>1440/26</t>
    <phoneticPr fontId="1"/>
  </si>
  <si>
    <t>1248/26</t>
    <phoneticPr fontId="1"/>
  </si>
  <si>
    <t>1615/26</t>
    <phoneticPr fontId="1"/>
  </si>
  <si>
    <t>2040/26</t>
  </si>
  <si>
    <t>1925/26</t>
    <phoneticPr fontId="1"/>
  </si>
  <si>
    <t>1418/26</t>
    <phoneticPr fontId="1"/>
  </si>
  <si>
    <t>1642/26</t>
    <phoneticPr fontId="1"/>
  </si>
  <si>
    <t>0106/27</t>
    <phoneticPr fontId="1"/>
  </si>
  <si>
    <t>2200/26</t>
    <phoneticPr fontId="1"/>
  </si>
  <si>
    <t>0806/27</t>
    <phoneticPr fontId="1"/>
  </si>
  <si>
    <t>1140/27</t>
    <phoneticPr fontId="1"/>
  </si>
  <si>
    <t>0130/27</t>
    <phoneticPr fontId="1"/>
  </si>
  <si>
    <t>1000/27</t>
    <phoneticPr fontId="1"/>
  </si>
  <si>
    <t>1135/27</t>
    <phoneticPr fontId="1"/>
  </si>
  <si>
    <t>1215/27</t>
    <phoneticPr fontId="1"/>
  </si>
  <si>
    <t>1705/27</t>
    <phoneticPr fontId="1"/>
  </si>
  <si>
    <t>1300/29</t>
    <phoneticPr fontId="1"/>
  </si>
  <si>
    <t>1518/27</t>
    <phoneticPr fontId="1"/>
  </si>
  <si>
    <t>2100/27</t>
    <phoneticPr fontId="1"/>
  </si>
  <si>
    <t>USD: JPY161.78-</t>
    <phoneticPr fontId="1"/>
  </si>
  <si>
    <t>RMB: JPY22.17-</t>
    <phoneticPr fontId="1"/>
  </si>
  <si>
    <t>0718/28</t>
    <phoneticPr fontId="1"/>
  </si>
  <si>
    <t>1130/28</t>
    <phoneticPr fontId="1"/>
  </si>
  <si>
    <t>2110/29</t>
  </si>
  <si>
    <t>2110/29</t>
    <phoneticPr fontId="1"/>
  </si>
  <si>
    <t>0530/30</t>
  </si>
  <si>
    <t>0530/30</t>
    <phoneticPr fontId="1"/>
  </si>
  <si>
    <t>1300/29</t>
  </si>
  <si>
    <t>1400/29</t>
    <phoneticPr fontId="1"/>
  </si>
  <si>
    <t>1430/29</t>
    <phoneticPr fontId="1"/>
  </si>
  <si>
    <t>1850/29</t>
    <phoneticPr fontId="1"/>
  </si>
  <si>
    <t>2200/27</t>
    <phoneticPr fontId="1"/>
  </si>
  <si>
    <t>1430/28</t>
    <phoneticPr fontId="1"/>
  </si>
  <si>
    <t>2220/28</t>
    <phoneticPr fontId="1"/>
  </si>
  <si>
    <t>0630/29</t>
    <phoneticPr fontId="1"/>
  </si>
  <si>
    <t>0630/29</t>
    <phoneticPr fontId="1"/>
  </si>
  <si>
    <t>0850/29</t>
    <phoneticPr fontId="1"/>
  </si>
  <si>
    <t>1342/28</t>
    <phoneticPr fontId="1"/>
  </si>
  <si>
    <t>2212/28</t>
    <phoneticPr fontId="1"/>
  </si>
  <si>
    <t>2355/28</t>
    <phoneticPr fontId="1"/>
  </si>
  <si>
    <t>1812/27</t>
    <phoneticPr fontId="1"/>
  </si>
  <si>
    <t>1618/28</t>
    <phoneticPr fontId="1"/>
  </si>
  <si>
    <t>2215/28</t>
    <phoneticPr fontId="1"/>
  </si>
  <si>
    <t>0800/30</t>
    <phoneticPr fontId="1"/>
  </si>
  <si>
    <t>1035/30</t>
    <phoneticPr fontId="1"/>
  </si>
  <si>
    <t>1650/30</t>
    <phoneticPr fontId="1"/>
  </si>
  <si>
    <t>0800/02</t>
    <phoneticPr fontId="1"/>
  </si>
  <si>
    <t>0830/02</t>
    <phoneticPr fontId="1"/>
  </si>
  <si>
    <t>1930/02</t>
    <phoneticPr fontId="1"/>
  </si>
  <si>
    <t>Anchorage near TXG.</t>
    <phoneticPr fontId="1"/>
  </si>
  <si>
    <t>0830/01</t>
    <phoneticPr fontId="1"/>
  </si>
  <si>
    <t>1040/02</t>
    <phoneticPr fontId="1"/>
  </si>
  <si>
    <t>1930/01</t>
    <phoneticPr fontId="1"/>
  </si>
  <si>
    <t>1040/02</t>
    <phoneticPr fontId="1"/>
  </si>
  <si>
    <t>0955/02</t>
    <phoneticPr fontId="1"/>
  </si>
  <si>
    <t>1215/02</t>
    <phoneticPr fontId="1"/>
  </si>
  <si>
    <t>1130/03</t>
    <phoneticPr fontId="1"/>
  </si>
  <si>
    <t>1420/02</t>
    <phoneticPr fontId="1"/>
  </si>
  <si>
    <t>1535/02</t>
    <phoneticPr fontId="1"/>
  </si>
  <si>
    <t>1350/02</t>
    <phoneticPr fontId="1"/>
  </si>
  <si>
    <t>1730/02</t>
    <phoneticPr fontId="1"/>
  </si>
  <si>
    <t>1810/02</t>
    <phoneticPr fontId="1"/>
  </si>
  <si>
    <t>1955/02</t>
    <phoneticPr fontId="1"/>
  </si>
  <si>
    <t>1600/01</t>
    <phoneticPr fontId="1"/>
  </si>
  <si>
    <t>1036/02</t>
    <phoneticPr fontId="1"/>
  </si>
  <si>
    <t>1930/02</t>
    <phoneticPr fontId="1"/>
  </si>
  <si>
    <t>1300/03</t>
    <phoneticPr fontId="1"/>
  </si>
  <si>
    <t>0713/03</t>
    <phoneticPr fontId="1"/>
  </si>
  <si>
    <t>0800/03</t>
    <phoneticPr fontId="1"/>
  </si>
  <si>
    <t>1135/03</t>
    <phoneticPr fontId="1"/>
  </si>
  <si>
    <t>1435/03</t>
    <phoneticPr fontId="1"/>
  </si>
  <si>
    <t>0754/03</t>
    <phoneticPr fontId="1"/>
  </si>
  <si>
    <t>1530/03</t>
    <phoneticPr fontId="1"/>
  </si>
  <si>
    <t>0608/03</t>
    <phoneticPr fontId="1"/>
  </si>
  <si>
    <t>1230/02</t>
    <phoneticPr fontId="1"/>
  </si>
  <si>
    <t>1805/03</t>
    <phoneticPr fontId="1"/>
  </si>
  <si>
    <t>0130/04</t>
    <phoneticPr fontId="1"/>
  </si>
  <si>
    <t>0800/04</t>
    <phoneticPr fontId="1"/>
  </si>
  <si>
    <t>1145/04</t>
    <phoneticPr fontId="1"/>
  </si>
  <si>
    <t>1345/04</t>
    <phoneticPr fontId="1"/>
  </si>
  <si>
    <t>0648/04</t>
  </si>
  <si>
    <t>0648/04</t>
    <phoneticPr fontId="1"/>
  </si>
  <si>
    <t>0848/04</t>
  </si>
  <si>
    <t>0848/04</t>
    <phoneticPr fontId="1"/>
  </si>
  <si>
    <t>1630/04</t>
  </si>
  <si>
    <t>1630/04</t>
    <phoneticPr fontId="1"/>
  </si>
  <si>
    <t>0608/03</t>
  </si>
  <si>
    <t>0754/03</t>
  </si>
  <si>
    <t>1530/03</t>
  </si>
  <si>
    <t>1500/05</t>
    <phoneticPr fontId="1"/>
  </si>
  <si>
    <t>USD: JPY162.30-</t>
    <phoneticPr fontId="1"/>
  </si>
  <si>
    <t>RMB: JPY22.25-</t>
    <phoneticPr fontId="1"/>
  </si>
  <si>
    <t>1630/06</t>
    <phoneticPr fontId="1"/>
  </si>
  <si>
    <t>2206/04</t>
    <phoneticPr fontId="1"/>
  </si>
  <si>
    <t>0748/05</t>
    <phoneticPr fontId="1"/>
  </si>
  <si>
    <t>1145/05</t>
    <phoneticPr fontId="1"/>
  </si>
  <si>
    <t>1724/04</t>
    <phoneticPr fontId="1"/>
  </si>
  <si>
    <t>0812/05</t>
    <phoneticPr fontId="1"/>
  </si>
  <si>
    <t>1535/05</t>
    <phoneticPr fontId="1"/>
  </si>
  <si>
    <t>1950/05</t>
  </si>
  <si>
    <t>1950/05</t>
    <phoneticPr fontId="1"/>
  </si>
  <si>
    <t>0600/06</t>
  </si>
  <si>
    <t>0600/06</t>
    <phoneticPr fontId="1"/>
  </si>
  <si>
    <t>0718/06</t>
    <phoneticPr fontId="1"/>
  </si>
  <si>
    <t>1050/06</t>
    <phoneticPr fontId="1"/>
  </si>
  <si>
    <t>1336/05</t>
    <phoneticPr fontId="1"/>
  </si>
  <si>
    <t>2036/05</t>
    <phoneticPr fontId="1"/>
  </si>
  <si>
    <t>2235/05</t>
    <phoneticPr fontId="1"/>
  </si>
  <si>
    <t>1200/07</t>
  </si>
  <si>
    <t>1600/06</t>
    <phoneticPr fontId="1"/>
  </si>
  <si>
    <t>2015/06</t>
    <phoneticPr fontId="1"/>
  </si>
  <si>
    <t>1200/08</t>
  </si>
  <si>
    <t>1200/08</t>
    <phoneticPr fontId="1"/>
  </si>
  <si>
    <t>1000/05</t>
  </si>
  <si>
    <t>1000/05</t>
    <phoneticPr fontId="1"/>
  </si>
  <si>
    <t>0350/07</t>
  </si>
  <si>
    <t>0350/07</t>
    <phoneticPr fontId="1"/>
  </si>
  <si>
    <t>0500/09</t>
    <phoneticPr fontId="1"/>
  </si>
  <si>
    <t>1500/05</t>
  </si>
  <si>
    <t>2430</t>
    <phoneticPr fontId="1"/>
  </si>
  <si>
    <t>2431</t>
    <phoneticPr fontId="1"/>
  </si>
  <si>
    <t>1800/07</t>
    <phoneticPr fontId="1"/>
  </si>
  <si>
    <t>0040/08</t>
    <phoneticPr fontId="1"/>
  </si>
  <si>
    <t>0500/08</t>
    <phoneticPr fontId="1"/>
  </si>
  <si>
    <t>1500/09</t>
    <phoneticPr fontId="1"/>
  </si>
  <si>
    <t>1430/09</t>
    <phoneticPr fontId="1"/>
  </si>
  <si>
    <t>1330/09</t>
    <phoneticPr fontId="1"/>
  </si>
  <si>
    <t>1230/11</t>
    <phoneticPr fontId="1"/>
  </si>
  <si>
    <t>2300/08</t>
    <phoneticPr fontId="1"/>
  </si>
  <si>
    <t>0942/09</t>
    <phoneticPr fontId="1"/>
  </si>
  <si>
    <t>1205/09</t>
    <phoneticPr fontId="1"/>
  </si>
  <si>
    <t>1130/10</t>
    <phoneticPr fontId="1"/>
  </si>
  <si>
    <t>1400/09</t>
    <phoneticPr fontId="1"/>
  </si>
  <si>
    <t>1710/09</t>
    <phoneticPr fontId="1"/>
  </si>
  <si>
    <t>0454/09</t>
    <phoneticPr fontId="1"/>
  </si>
  <si>
    <t>1336/09</t>
    <phoneticPr fontId="1"/>
  </si>
  <si>
    <t>1535/09</t>
    <phoneticPr fontId="1"/>
  </si>
  <si>
    <t>1820/09</t>
    <phoneticPr fontId="1"/>
  </si>
  <si>
    <t>1618/09</t>
    <phoneticPr fontId="1"/>
  </si>
  <si>
    <t>1748/09</t>
    <phoneticPr fontId="1"/>
  </si>
  <si>
    <t>0400/10</t>
    <phoneticPr fontId="1"/>
  </si>
  <si>
    <t>1830/10</t>
    <phoneticPr fontId="1"/>
  </si>
  <si>
    <t>1200/11</t>
    <phoneticPr fontId="1"/>
  </si>
  <si>
    <t>0600/11</t>
    <phoneticPr fontId="1"/>
  </si>
  <si>
    <t>1952/09</t>
    <phoneticPr fontId="1"/>
  </si>
  <si>
    <t>0725/10</t>
    <phoneticPr fontId="1"/>
  </si>
  <si>
    <t>1500/10</t>
    <phoneticPr fontId="1"/>
  </si>
  <si>
    <t>1515/10</t>
    <phoneticPr fontId="1"/>
  </si>
  <si>
    <t>1720/10</t>
    <phoneticPr fontId="1"/>
  </si>
  <si>
    <t>2046/10</t>
    <phoneticPr fontId="1"/>
  </si>
  <si>
    <t>1618/09</t>
  </si>
  <si>
    <t>1748/09</t>
  </si>
  <si>
    <t>0400/10</t>
  </si>
  <si>
    <t>0436/11</t>
    <phoneticPr fontId="1"/>
  </si>
  <si>
    <t>1806/10</t>
    <phoneticPr fontId="1"/>
  </si>
  <si>
    <t>1936/10</t>
    <phoneticPr fontId="1"/>
  </si>
  <si>
    <t>2024/09</t>
    <phoneticPr fontId="1"/>
  </si>
  <si>
    <t>1654/10</t>
    <phoneticPr fontId="1"/>
  </si>
  <si>
    <t>1950/10</t>
    <phoneticPr fontId="1"/>
  </si>
  <si>
    <t>0145/11</t>
    <phoneticPr fontId="1"/>
  </si>
  <si>
    <t>0910/11</t>
    <phoneticPr fontId="1"/>
  </si>
  <si>
    <t>1035/11</t>
    <phoneticPr fontId="1"/>
  </si>
  <si>
    <t>0600/12</t>
    <phoneticPr fontId="1"/>
  </si>
  <si>
    <t>0830/12</t>
    <phoneticPr fontId="1"/>
  </si>
  <si>
    <t>0100/12</t>
    <phoneticPr fontId="1"/>
  </si>
  <si>
    <t>0248/11</t>
    <phoneticPr fontId="1"/>
  </si>
  <si>
    <t>0806/11</t>
    <phoneticPr fontId="1"/>
  </si>
  <si>
    <t>1135/11</t>
    <phoneticPr fontId="1"/>
  </si>
  <si>
    <t>1820/11</t>
    <phoneticPr fontId="1"/>
  </si>
  <si>
    <t>0136/11</t>
    <phoneticPr fontId="1"/>
  </si>
  <si>
    <t>1248/11</t>
    <phoneticPr fontId="1"/>
  </si>
  <si>
    <t>1645/11</t>
    <phoneticPr fontId="1"/>
  </si>
  <si>
    <t>USD: JPY160.29-</t>
    <phoneticPr fontId="1"/>
  </si>
  <si>
    <t>RMB: JPY22.01-</t>
    <phoneticPr fontId="1"/>
  </si>
  <si>
    <t>0800/12</t>
  </si>
  <si>
    <t>1900/12</t>
  </si>
  <si>
    <t>0100/13</t>
  </si>
  <si>
    <t>1818/11</t>
    <phoneticPr fontId="1"/>
  </si>
  <si>
    <t>0812/12</t>
    <phoneticPr fontId="1"/>
  </si>
  <si>
    <t>1215/12</t>
    <phoneticPr fontId="1"/>
  </si>
  <si>
    <t>1100/12</t>
    <phoneticPr fontId="1"/>
  </si>
  <si>
    <t>1030/12</t>
    <phoneticPr fontId="1"/>
  </si>
  <si>
    <t>1530/12</t>
    <phoneticPr fontId="1"/>
  </si>
  <si>
    <t>1300/13</t>
  </si>
  <si>
    <t>1300/13</t>
    <phoneticPr fontId="1"/>
  </si>
  <si>
    <t>1745/13</t>
  </si>
  <si>
    <t>1745/13</t>
    <phoneticPr fontId="1"/>
  </si>
  <si>
    <t>0300/14</t>
  </si>
  <si>
    <t>0300/14</t>
    <phoneticPr fontId="1"/>
  </si>
  <si>
    <t>1436/13</t>
    <phoneticPr fontId="1"/>
  </si>
  <si>
    <t>1835/13</t>
    <phoneticPr fontId="1"/>
  </si>
  <si>
    <t>0648/13</t>
    <phoneticPr fontId="1"/>
  </si>
  <si>
    <t>0855/13</t>
    <phoneticPr fontId="1"/>
  </si>
  <si>
    <t>1745/15</t>
    <phoneticPr fontId="1"/>
  </si>
  <si>
    <t>1810/15</t>
    <phoneticPr fontId="1"/>
  </si>
  <si>
    <t>0040/16</t>
    <phoneticPr fontId="1"/>
  </si>
  <si>
    <t>0630/14</t>
    <phoneticPr fontId="1"/>
  </si>
  <si>
    <t>0455/16</t>
    <phoneticPr fontId="1"/>
  </si>
  <si>
    <t>0920/16</t>
    <phoneticPr fontId="1"/>
  </si>
  <si>
    <t>1145/16</t>
    <phoneticPr fontId="1"/>
  </si>
  <si>
    <t>1930/17</t>
    <phoneticPr fontId="1"/>
  </si>
  <si>
    <t>1445/16</t>
    <phoneticPr fontId="1"/>
  </si>
  <si>
    <t>1520/16</t>
    <phoneticPr fontId="1"/>
  </si>
  <si>
    <t>1725/16</t>
    <phoneticPr fontId="1"/>
  </si>
  <si>
    <t>1336/16</t>
    <phoneticPr fontId="1"/>
  </si>
  <si>
    <t>1536/16</t>
    <phoneticPr fontId="1"/>
  </si>
  <si>
    <t>2000/16</t>
    <phoneticPr fontId="1"/>
  </si>
  <si>
    <t>0800/18</t>
    <phoneticPr fontId="1"/>
  </si>
  <si>
    <t>1500/18</t>
    <phoneticPr fontId="1"/>
  </si>
  <si>
    <t>0800/18</t>
    <phoneticPr fontId="1"/>
  </si>
  <si>
    <t>1100/15</t>
  </si>
  <si>
    <t>1100/15</t>
    <phoneticPr fontId="1"/>
  </si>
  <si>
    <t>0736/16</t>
  </si>
  <si>
    <t>0736/16</t>
    <phoneticPr fontId="1"/>
  </si>
  <si>
    <t>1754/16</t>
  </si>
  <si>
    <t>1754/16</t>
    <phoneticPr fontId="1"/>
  </si>
  <si>
    <t>1800/16</t>
    <phoneticPr fontId="1"/>
  </si>
  <si>
    <t>0700/17</t>
    <phoneticPr fontId="1"/>
  </si>
  <si>
    <t>0925/17</t>
    <phoneticPr fontId="1"/>
  </si>
  <si>
    <t>0830/18</t>
    <phoneticPr fontId="1"/>
  </si>
  <si>
    <t>0100/18</t>
    <phoneticPr fontId="1"/>
  </si>
  <si>
    <t>1915/16</t>
    <phoneticPr fontId="1"/>
  </si>
  <si>
    <t>0950/17</t>
    <phoneticPr fontId="1"/>
  </si>
  <si>
    <t>1610/17</t>
    <phoneticPr fontId="1"/>
  </si>
  <si>
    <t>1312/17</t>
    <phoneticPr fontId="1"/>
  </si>
  <si>
    <t>1242/17</t>
    <phoneticPr fontId="1"/>
  </si>
  <si>
    <t>1730/17</t>
    <phoneticPr fontId="1"/>
  </si>
  <si>
    <t>1813/17</t>
    <phoneticPr fontId="1"/>
  </si>
  <si>
    <t>0001/19</t>
    <phoneticPr fontId="1"/>
  </si>
  <si>
    <t>0330/18</t>
    <phoneticPr fontId="1"/>
  </si>
  <si>
    <t>1200/17</t>
    <phoneticPr fontId="1"/>
  </si>
  <si>
    <t>0300/19</t>
    <phoneticPr fontId="1"/>
  </si>
  <si>
    <t>0530/19</t>
    <phoneticPr fontId="1"/>
  </si>
  <si>
    <t>0730/19</t>
    <phoneticPr fontId="1"/>
  </si>
  <si>
    <t>0730/19</t>
    <phoneticPr fontId="1"/>
  </si>
  <si>
    <t>1030/19</t>
    <phoneticPr fontId="1"/>
  </si>
  <si>
    <t>0730/18</t>
    <phoneticPr fontId="1"/>
  </si>
  <si>
    <t>0945/18</t>
    <phoneticPr fontId="1"/>
  </si>
  <si>
    <t>2359/18</t>
    <phoneticPr fontId="1"/>
  </si>
  <si>
    <t>1335/18</t>
    <phoneticPr fontId="1"/>
  </si>
  <si>
    <t>Port congestion at QIN.</t>
  </si>
  <si>
    <t>Port congestion at QIN.</t>
    <phoneticPr fontId="1"/>
  </si>
  <si>
    <t>1200/19</t>
    <phoneticPr fontId="1"/>
  </si>
  <si>
    <t>1420/19</t>
    <phoneticPr fontId="1"/>
  </si>
  <si>
    <t>1620/19</t>
    <phoneticPr fontId="1"/>
  </si>
  <si>
    <t>USD: JPY158.29-</t>
    <phoneticPr fontId="1"/>
  </si>
  <si>
    <t>RMB: JPY21.69-</t>
    <phoneticPr fontId="1"/>
  </si>
  <si>
    <t>1605/18</t>
    <phoneticPr fontId="1"/>
  </si>
  <si>
    <t>1915/18</t>
    <phoneticPr fontId="1"/>
  </si>
  <si>
    <t>0430/21</t>
    <phoneticPr fontId="1"/>
  </si>
  <si>
    <t>1650/21</t>
    <phoneticPr fontId="1"/>
  </si>
  <si>
    <t>1715/21</t>
    <phoneticPr fontId="1"/>
  </si>
  <si>
    <t>2125/21</t>
    <phoneticPr fontId="1"/>
  </si>
  <si>
    <t>1500/22</t>
    <phoneticPr fontId="1"/>
  </si>
  <si>
    <t>1200/20</t>
  </si>
  <si>
    <t>1200/20</t>
    <phoneticPr fontId="1"/>
  </si>
  <si>
    <t>2035/20</t>
  </si>
  <si>
    <t>2035/20</t>
    <phoneticPr fontId="1"/>
  </si>
  <si>
    <t>0430/21</t>
  </si>
  <si>
    <t>1700/20</t>
    <phoneticPr fontId="1"/>
  </si>
  <si>
    <t>1700/20</t>
    <phoneticPr fontId="1"/>
  </si>
  <si>
    <t>2210/19</t>
  </si>
  <si>
    <t>2210/19</t>
    <phoneticPr fontId="1"/>
  </si>
  <si>
    <t>0450/20</t>
  </si>
  <si>
    <t>1906/19</t>
    <phoneticPr fontId="1"/>
  </si>
  <si>
    <t>0712/20</t>
    <phoneticPr fontId="1"/>
  </si>
  <si>
    <t>1150/20</t>
    <phoneticPr fontId="1"/>
  </si>
  <si>
    <t>1510/18</t>
    <phoneticPr fontId="1"/>
  </si>
  <si>
    <t>1510/18</t>
    <phoneticPr fontId="1"/>
  </si>
  <si>
    <t>1620/18</t>
    <phoneticPr fontId="1"/>
  </si>
  <si>
    <t>0800/24</t>
    <phoneticPr fontId="1"/>
  </si>
  <si>
    <t>2106/22</t>
    <phoneticPr fontId="1"/>
  </si>
  <si>
    <t>0736/23</t>
    <phoneticPr fontId="1"/>
  </si>
  <si>
    <t>1110/23</t>
    <phoneticPr fontId="1"/>
  </si>
  <si>
    <t>0930/23</t>
    <phoneticPr fontId="1"/>
  </si>
  <si>
    <t>0950/23</t>
    <phoneticPr fontId="1"/>
  </si>
  <si>
    <t>1200/23</t>
    <phoneticPr fontId="1"/>
  </si>
  <si>
    <t>1335/23</t>
    <phoneticPr fontId="1"/>
  </si>
  <si>
    <t>1620/23</t>
    <phoneticPr fontId="1"/>
  </si>
  <si>
    <t>1255/23</t>
    <phoneticPr fontId="1"/>
  </si>
  <si>
    <t>1436/23</t>
    <phoneticPr fontId="1"/>
  </si>
  <si>
    <t>1230/24</t>
    <phoneticPr fontId="1"/>
  </si>
  <si>
    <t>1515/23</t>
    <phoneticPr fontId="1"/>
  </si>
  <si>
    <t>1445/23</t>
    <phoneticPr fontId="1"/>
  </si>
  <si>
    <t>1805/23</t>
    <phoneticPr fontId="1"/>
  </si>
  <si>
    <t>1945/23</t>
    <phoneticPr fontId="1"/>
  </si>
  <si>
    <t>0720/24</t>
    <phoneticPr fontId="1"/>
  </si>
  <si>
    <t>1015/24</t>
    <phoneticPr fontId="1"/>
  </si>
  <si>
    <t>31</t>
    <phoneticPr fontId="1"/>
  </si>
  <si>
    <t>0036/24</t>
    <phoneticPr fontId="1"/>
  </si>
  <si>
    <t>1300/24</t>
    <phoneticPr fontId="1"/>
  </si>
  <si>
    <t>1200/22</t>
  </si>
  <si>
    <t>1200/22</t>
    <phoneticPr fontId="1"/>
  </si>
  <si>
    <t>0548/24</t>
  </si>
  <si>
    <t>0548/24</t>
    <phoneticPr fontId="1"/>
  </si>
  <si>
    <t>1412/24</t>
  </si>
  <si>
    <t>1412/24</t>
    <phoneticPr fontId="1"/>
  </si>
  <si>
    <t>0930/24</t>
    <phoneticPr fontId="1"/>
  </si>
  <si>
    <t>1212/24</t>
    <phoneticPr fontId="1"/>
  </si>
  <si>
    <t>0624/25</t>
    <phoneticPr fontId="1"/>
  </si>
  <si>
    <t>2100/24</t>
    <phoneticPr fontId="1"/>
  </si>
  <si>
    <t>2100/24</t>
    <phoneticPr fontId="1"/>
  </si>
  <si>
    <t>2340/24</t>
    <phoneticPr fontId="1"/>
  </si>
  <si>
    <t>1200/26</t>
    <phoneticPr fontId="1"/>
  </si>
  <si>
    <t>1906/24</t>
    <phoneticPr fontId="1"/>
  </si>
  <si>
    <t>1345/25</t>
    <phoneticPr fontId="1"/>
  </si>
  <si>
    <t>0055/24</t>
    <phoneticPr fontId="1"/>
  </si>
  <si>
    <t>0750/25</t>
    <phoneticPr fontId="1"/>
  </si>
  <si>
    <t>1555/25</t>
    <phoneticPr fontId="1"/>
  </si>
  <si>
    <t>USD: JPY154.99-</t>
    <phoneticPr fontId="1"/>
  </si>
  <si>
    <t>RMB: JPY21.30-</t>
    <phoneticPr fontId="1"/>
  </si>
  <si>
    <t>1255/23</t>
  </si>
  <si>
    <t>1436/23</t>
  </si>
  <si>
    <t>1230/24</t>
  </si>
  <si>
    <t>0930/24</t>
  </si>
  <si>
    <t>1212/24</t>
  </si>
  <si>
    <t>0624/25</t>
  </si>
  <si>
    <t>0718/26</t>
    <phoneticPr fontId="1"/>
  </si>
  <si>
    <t>0718/26</t>
    <phoneticPr fontId="1"/>
  </si>
  <si>
    <t>0312/27</t>
    <phoneticPr fontId="1"/>
  </si>
  <si>
    <t>0718/27</t>
    <phoneticPr fontId="1"/>
  </si>
  <si>
    <t>0935/27</t>
    <phoneticPr fontId="1"/>
  </si>
  <si>
    <t>2106/27</t>
    <phoneticPr fontId="1"/>
  </si>
  <si>
    <t>0921/28</t>
    <phoneticPr fontId="1"/>
  </si>
  <si>
    <t>1225/28</t>
    <phoneticPr fontId="1"/>
  </si>
  <si>
    <t>0700/29</t>
    <phoneticPr fontId="1"/>
  </si>
  <si>
    <t>0400/26</t>
  </si>
  <si>
    <t>0400/26</t>
    <phoneticPr fontId="1"/>
  </si>
  <si>
    <t>0340/27</t>
  </si>
  <si>
    <t>0340/27</t>
    <phoneticPr fontId="1"/>
  </si>
  <si>
    <t>1230/27</t>
  </si>
  <si>
    <t>1230/27</t>
    <phoneticPr fontId="1"/>
  </si>
  <si>
    <t>2242/26</t>
    <phoneticPr fontId="1"/>
  </si>
  <si>
    <t>2212/26</t>
    <phoneticPr fontId="1"/>
  </si>
  <si>
    <t>0145/27</t>
    <phoneticPr fontId="1"/>
  </si>
  <si>
    <t>1206/27</t>
    <phoneticPr fontId="1"/>
  </si>
  <si>
    <t>1206/27</t>
    <phoneticPr fontId="1"/>
  </si>
  <si>
    <t>1545/27</t>
    <phoneticPr fontId="1"/>
  </si>
  <si>
    <t>1100/28</t>
  </si>
  <si>
    <t>1840/28</t>
  </si>
  <si>
    <t>1840/28</t>
    <phoneticPr fontId="1"/>
  </si>
  <si>
    <t>0440/29</t>
  </si>
  <si>
    <t>0440/29</t>
    <phoneticPr fontId="1"/>
  </si>
  <si>
    <t>1100/28</t>
    <phoneticPr fontId="1"/>
  </si>
  <si>
    <t>1830/30</t>
  </si>
  <si>
    <t>1630/30</t>
    <phoneticPr fontId="1"/>
  </si>
  <si>
    <t>1815/29</t>
    <phoneticPr fontId="1"/>
  </si>
  <si>
    <t>0600/31</t>
    <phoneticPr fontId="1"/>
  </si>
  <si>
    <t>1730/31</t>
    <phoneticPr fontId="1"/>
  </si>
  <si>
    <t>1130/30</t>
    <phoneticPr fontId="1"/>
  </si>
  <si>
    <t>1205/30</t>
    <phoneticPr fontId="1"/>
  </si>
  <si>
    <t>1350/30</t>
    <phoneticPr fontId="1"/>
  </si>
  <si>
    <t>1635/30</t>
    <phoneticPr fontId="1"/>
  </si>
  <si>
    <t>1830/30</t>
    <phoneticPr fontId="1"/>
  </si>
  <si>
    <t>0330/31</t>
    <phoneticPr fontId="1"/>
  </si>
  <si>
    <t>0400/30</t>
  </si>
  <si>
    <t>0918/30</t>
  </si>
  <si>
    <t>0918/30</t>
    <phoneticPr fontId="1"/>
  </si>
  <si>
    <t>0400/30</t>
    <phoneticPr fontId="1"/>
  </si>
  <si>
    <t>1648/30</t>
    <phoneticPr fontId="1"/>
  </si>
  <si>
    <t>2010/30</t>
    <phoneticPr fontId="1"/>
  </si>
  <si>
    <t>2000/31</t>
    <phoneticPr fontId="1"/>
  </si>
  <si>
    <t>1130/02</t>
    <phoneticPr fontId="1"/>
  </si>
  <si>
    <t>2236/30</t>
    <phoneticPr fontId="1"/>
  </si>
  <si>
    <t>0730/31</t>
    <phoneticPr fontId="1"/>
  </si>
  <si>
    <t>1300/31</t>
    <phoneticPr fontId="1"/>
  </si>
  <si>
    <t>0640/31</t>
    <phoneticPr fontId="1"/>
  </si>
  <si>
    <t>1055/31</t>
    <phoneticPr fontId="1"/>
  </si>
  <si>
    <t>32</t>
    <phoneticPr fontId="1"/>
  </si>
  <si>
    <t>1930/31</t>
    <phoneticPr fontId="1"/>
  </si>
  <si>
    <t>2330/31</t>
    <phoneticPr fontId="1"/>
  </si>
  <si>
    <t>2140/01</t>
    <phoneticPr fontId="1"/>
  </si>
  <si>
    <t>0720/01</t>
    <phoneticPr fontId="1"/>
  </si>
  <si>
    <t>1000/01</t>
    <phoneticPr fontId="1"/>
  </si>
  <si>
    <t>2005/31</t>
    <phoneticPr fontId="1"/>
  </si>
  <si>
    <t>1530/02</t>
    <phoneticPr fontId="1"/>
  </si>
  <si>
    <t>0801/01</t>
    <phoneticPr fontId="1"/>
  </si>
  <si>
    <t>1048/01</t>
    <phoneticPr fontId="1"/>
  </si>
  <si>
    <t>1600/01</t>
    <phoneticPr fontId="1"/>
  </si>
  <si>
    <t>1330/01</t>
    <phoneticPr fontId="1"/>
  </si>
  <si>
    <t>1720/01</t>
    <phoneticPr fontId="1"/>
  </si>
  <si>
    <t>HAO AN</t>
    <phoneticPr fontId="1"/>
  </si>
  <si>
    <t>33</t>
    <phoneticPr fontId="1"/>
  </si>
  <si>
    <t>SKIP</t>
    <phoneticPr fontId="1"/>
  </si>
  <si>
    <t>HAO AN</t>
    <phoneticPr fontId="1"/>
  </si>
  <si>
    <t>520</t>
    <phoneticPr fontId="1"/>
  </si>
  <si>
    <t>REFLECTION</t>
    <phoneticPr fontId="1"/>
  </si>
  <si>
    <t>2432</t>
    <phoneticPr fontId="1"/>
  </si>
  <si>
    <t>2425</t>
    <phoneticPr fontId="1"/>
  </si>
  <si>
    <t>2433</t>
    <phoneticPr fontId="1"/>
  </si>
  <si>
    <t>36</t>
    <phoneticPr fontId="1"/>
  </si>
  <si>
    <t>522</t>
    <phoneticPr fontId="1"/>
  </si>
  <si>
    <t>2434</t>
    <phoneticPr fontId="1"/>
  </si>
  <si>
    <t>USD: JPY150.36-</t>
    <phoneticPr fontId="1"/>
  </si>
  <si>
    <t>RMB: JPY20.63-</t>
    <phoneticPr fontId="1"/>
  </si>
  <si>
    <t>2200/02</t>
  </si>
  <si>
    <t>1635/30</t>
  </si>
  <si>
    <t>0330/31</t>
  </si>
  <si>
    <t>0500/04</t>
  </si>
  <si>
    <t>2006/31</t>
  </si>
  <si>
    <t>1536/01</t>
  </si>
  <si>
    <t>1536/01</t>
    <phoneticPr fontId="1"/>
  </si>
  <si>
    <t>2330/01</t>
  </si>
  <si>
    <t>2330/01</t>
    <phoneticPr fontId="1"/>
  </si>
  <si>
    <t>2006/31</t>
    <phoneticPr fontId="1"/>
  </si>
  <si>
    <t>0036/02</t>
    <phoneticPr fontId="1"/>
  </si>
  <si>
    <t>0748/02</t>
    <phoneticPr fontId="1"/>
  </si>
  <si>
    <t>SHA</t>
    <phoneticPr fontId="1"/>
  </si>
  <si>
    <t>0100/02</t>
    <phoneticPr fontId="1"/>
  </si>
  <si>
    <t>0740/02</t>
    <phoneticPr fontId="1"/>
  </si>
  <si>
    <t>0950/02</t>
    <phoneticPr fontId="1"/>
  </si>
  <si>
    <t>1142/01</t>
    <phoneticPr fontId="1"/>
  </si>
  <si>
    <t>0812/02</t>
    <phoneticPr fontId="1"/>
  </si>
  <si>
    <t>1248/02</t>
    <phoneticPr fontId="1"/>
  </si>
  <si>
    <t>1230/02</t>
    <phoneticPr fontId="1"/>
  </si>
  <si>
    <t>2300/06</t>
    <phoneticPr fontId="1"/>
  </si>
  <si>
    <t>1700/03</t>
    <phoneticPr fontId="1"/>
  </si>
  <si>
    <t>1740/03</t>
    <phoneticPr fontId="1"/>
  </si>
  <si>
    <t>2135/03</t>
    <phoneticPr fontId="1"/>
  </si>
  <si>
    <t>2310/02</t>
  </si>
  <si>
    <t>2310/02</t>
    <phoneticPr fontId="1"/>
  </si>
  <si>
    <t>0920/03</t>
  </si>
  <si>
    <t>0920/03</t>
    <phoneticPr fontId="1"/>
  </si>
  <si>
    <t>1736/02</t>
    <phoneticPr fontId="1"/>
  </si>
  <si>
    <t>0712/03</t>
    <phoneticPr fontId="1"/>
  </si>
  <si>
    <t>1215/03</t>
    <phoneticPr fontId="1"/>
  </si>
  <si>
    <t>2200/02</t>
    <phoneticPr fontId="1"/>
  </si>
  <si>
    <t>1600/04</t>
  </si>
  <si>
    <t>1600/04</t>
    <phoneticPr fontId="1"/>
  </si>
  <si>
    <t>2350/04</t>
  </si>
  <si>
    <t>2350/04</t>
    <phoneticPr fontId="1"/>
  </si>
  <si>
    <t>0500/04</t>
    <phoneticPr fontId="1"/>
  </si>
  <si>
    <t>2100/04</t>
    <phoneticPr fontId="1"/>
  </si>
  <si>
    <t>0445/05</t>
    <phoneticPr fontId="1"/>
  </si>
  <si>
    <t>0840/05</t>
    <phoneticPr fontId="1"/>
  </si>
  <si>
    <t>1110/06</t>
    <phoneticPr fontId="1"/>
  </si>
  <si>
    <t>1310/06</t>
    <phoneticPr fontId="1"/>
  </si>
  <si>
    <t>TAK</t>
    <phoneticPr fontId="1"/>
  </si>
  <si>
    <t>1130/05</t>
    <phoneticPr fontId="1"/>
  </si>
  <si>
    <t>1330/06</t>
    <phoneticPr fontId="1"/>
  </si>
  <si>
    <t>0206/06</t>
    <phoneticPr fontId="1"/>
  </si>
  <si>
    <t>0748/06</t>
    <phoneticPr fontId="1"/>
  </si>
  <si>
    <t>0730/07</t>
    <phoneticPr fontId="1"/>
  </si>
  <si>
    <t>1350/06</t>
    <phoneticPr fontId="1"/>
  </si>
  <si>
    <t>1605/06</t>
    <phoneticPr fontId="1"/>
  </si>
  <si>
    <t>1347/06</t>
    <phoneticPr fontId="1"/>
  </si>
  <si>
    <t>1524/06</t>
    <phoneticPr fontId="1"/>
  </si>
  <si>
    <t>2300/06</t>
    <phoneticPr fontId="1"/>
  </si>
  <si>
    <t>1300/07</t>
    <phoneticPr fontId="1"/>
  </si>
  <si>
    <t>2300/07</t>
    <phoneticPr fontId="1"/>
  </si>
  <si>
    <t>1400/05</t>
    <phoneticPr fontId="1"/>
  </si>
  <si>
    <t>1336/06</t>
    <phoneticPr fontId="1"/>
  </si>
  <si>
    <t>0001/07</t>
    <phoneticPr fontId="1"/>
  </si>
  <si>
    <t>1600/07</t>
    <phoneticPr fontId="1"/>
  </si>
  <si>
    <t>1705/07</t>
    <phoneticPr fontId="1"/>
  </si>
  <si>
    <t>1705/07</t>
    <phoneticPr fontId="1"/>
  </si>
  <si>
    <t>1850/07</t>
    <phoneticPr fontId="1"/>
  </si>
  <si>
    <t>1612/07</t>
    <phoneticPr fontId="1"/>
  </si>
  <si>
    <t>1848/07</t>
    <phoneticPr fontId="1"/>
  </si>
  <si>
    <t>2135/07</t>
    <phoneticPr fontId="1"/>
  </si>
  <si>
    <t>0045/07</t>
    <phoneticPr fontId="1"/>
  </si>
  <si>
    <t>0730/07</t>
    <phoneticPr fontId="1"/>
  </si>
  <si>
    <t>1540/07</t>
    <phoneticPr fontId="1"/>
  </si>
  <si>
    <t>1854/06</t>
    <phoneticPr fontId="1"/>
  </si>
  <si>
    <t>1050/07</t>
    <phoneticPr fontId="1"/>
  </si>
  <si>
    <t>2030/08</t>
    <phoneticPr fontId="1"/>
  </si>
  <si>
    <t>1347/06</t>
  </si>
  <si>
    <t>1524/06</t>
  </si>
  <si>
    <t>2300/06</t>
  </si>
  <si>
    <t>SHA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</si>
  <si>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2&amp;3</t>
    </r>
    <r>
      <rPr>
        <sz val="11"/>
        <rFont val="ＭＳ Ｐゴシック"/>
        <family val="3"/>
        <charset val="128"/>
      </rPr>
      <t>】</t>
    </r>
    <phoneticPr fontId="1"/>
  </si>
  <si>
    <t>WK33's CJ2 &amp; CJ3 are combined in HYPERION</t>
    <phoneticPr fontId="1"/>
  </si>
  <si>
    <t>V. 2416E/W.</t>
    <phoneticPr fontId="1"/>
  </si>
  <si>
    <t>From WK33, HAO AN is CJ1's vessel.</t>
    <phoneticPr fontId="1"/>
  </si>
  <si>
    <t>From WK34, REFLECTION is CJ2's vessel.</t>
    <phoneticPr fontId="1"/>
  </si>
  <si>
    <t>1348/07</t>
    <phoneticPr fontId="1"/>
  </si>
  <si>
    <t>1506/07</t>
    <phoneticPr fontId="1"/>
  </si>
  <si>
    <t>0100/08</t>
    <phoneticPr fontId="1"/>
  </si>
  <si>
    <t>0140/08</t>
    <phoneticPr fontId="1"/>
  </si>
  <si>
    <t>0755/08</t>
    <phoneticPr fontId="1"/>
  </si>
  <si>
    <t>1020/08</t>
    <phoneticPr fontId="1"/>
  </si>
  <si>
    <t>1300/09</t>
    <phoneticPr fontId="1"/>
  </si>
  <si>
    <t>USD: JPY148.33-</t>
    <phoneticPr fontId="1"/>
  </si>
  <si>
    <t>RMB: JPY20.58-</t>
    <phoneticPr fontId="1"/>
  </si>
  <si>
    <t>1306/08</t>
    <phoneticPr fontId="1"/>
  </si>
  <si>
    <t>1306/08</t>
    <phoneticPr fontId="1"/>
  </si>
  <si>
    <t>1730/08</t>
    <phoneticPr fontId="1"/>
  </si>
  <si>
    <t>1150/08</t>
    <phoneticPr fontId="1"/>
  </si>
  <si>
    <t>1605/08</t>
    <phoneticPr fontId="1"/>
  </si>
  <si>
    <t>2035/08</t>
    <phoneticPr fontId="1"/>
  </si>
  <si>
    <t>1700/09</t>
  </si>
  <si>
    <t>0830/09</t>
    <phoneticPr fontId="1"/>
  </si>
  <si>
    <t>1900/11</t>
    <phoneticPr fontId="1"/>
  </si>
  <si>
    <t>0142/09</t>
    <phoneticPr fontId="1"/>
  </si>
  <si>
    <t>0748/09</t>
    <phoneticPr fontId="1"/>
  </si>
  <si>
    <t>1030/09</t>
    <phoneticPr fontId="1"/>
  </si>
  <si>
    <t>0100/11</t>
    <phoneticPr fontId="1"/>
  </si>
  <si>
    <t>0200/12</t>
    <phoneticPr fontId="1"/>
  </si>
  <si>
    <t>2250/08</t>
    <phoneticPr fontId="1"/>
  </si>
  <si>
    <t>1135/09</t>
    <phoneticPr fontId="1"/>
  </si>
  <si>
    <t>1230/08</t>
    <phoneticPr fontId="1"/>
  </si>
  <si>
    <t>0818/09</t>
    <phoneticPr fontId="1"/>
  </si>
  <si>
    <t>1205/09</t>
    <phoneticPr fontId="1"/>
  </si>
  <si>
    <t>1500/13</t>
  </si>
  <si>
    <t>1700/10</t>
    <phoneticPr fontId="1"/>
  </si>
  <si>
    <t>1718/10</t>
    <phoneticPr fontId="1"/>
  </si>
  <si>
    <t>1920/10</t>
    <phoneticPr fontId="1"/>
  </si>
  <si>
    <t>1130/12</t>
  </si>
  <si>
    <t>1706/09</t>
    <phoneticPr fontId="1"/>
  </si>
  <si>
    <t>0712/10</t>
    <phoneticPr fontId="1"/>
  </si>
  <si>
    <t>1205/10</t>
    <phoneticPr fontId="1"/>
  </si>
  <si>
    <t>1640/09</t>
    <phoneticPr fontId="1"/>
  </si>
  <si>
    <t>2000/08</t>
    <phoneticPr fontId="1"/>
  </si>
  <si>
    <t>2012/09</t>
    <phoneticPr fontId="1"/>
  </si>
  <si>
    <t>2012/09</t>
    <phoneticPr fontId="1"/>
  </si>
  <si>
    <t>1318/09</t>
    <phoneticPr fontId="1"/>
  </si>
  <si>
    <t>1510/09</t>
    <phoneticPr fontId="1"/>
  </si>
  <si>
    <t>1742/13</t>
  </si>
  <si>
    <t>1742/13</t>
    <phoneticPr fontId="1"/>
  </si>
  <si>
    <t>1924/13</t>
  </si>
  <si>
    <t>1924/13</t>
    <phoneticPr fontId="1"/>
  </si>
  <si>
    <t>0030/14</t>
  </si>
  <si>
    <t>0030/14</t>
    <phoneticPr fontId="1"/>
  </si>
  <si>
    <t>1330/13</t>
    <phoneticPr fontId="1"/>
  </si>
  <si>
    <t>1810/13</t>
    <phoneticPr fontId="1"/>
  </si>
  <si>
    <t>1200/11</t>
  </si>
  <si>
    <t>1200/11</t>
    <phoneticPr fontId="1"/>
  </si>
  <si>
    <t>0730/13</t>
  </si>
  <si>
    <t>0730/13</t>
    <phoneticPr fontId="1"/>
  </si>
  <si>
    <t>1048/14</t>
    <phoneticPr fontId="1"/>
  </si>
  <si>
    <t>1018/14</t>
    <phoneticPr fontId="1"/>
  </si>
  <si>
    <t>1410/14</t>
    <phoneticPr fontId="1"/>
  </si>
  <si>
    <t>1612/14</t>
    <phoneticPr fontId="1"/>
  </si>
  <si>
    <t>1624/14</t>
    <phoneticPr fontId="1"/>
  </si>
  <si>
    <t>1930/14</t>
    <phoneticPr fontId="1"/>
  </si>
  <si>
    <t>1130/15</t>
    <phoneticPr fontId="1"/>
  </si>
  <si>
    <t>0100/16</t>
    <phoneticPr fontId="1"/>
  </si>
  <si>
    <t>1000/16</t>
    <phoneticPr fontId="1"/>
  </si>
  <si>
    <t>1812/14</t>
    <phoneticPr fontId="1"/>
  </si>
  <si>
    <t>0318/15</t>
    <phoneticPr fontId="1"/>
  </si>
  <si>
    <t>1400/16</t>
  </si>
  <si>
    <t>1400/16</t>
    <phoneticPr fontId="1"/>
  </si>
  <si>
    <t>0001/17</t>
    <phoneticPr fontId="1"/>
  </si>
  <si>
    <t>1130/12</t>
    <phoneticPr fontId="1"/>
  </si>
  <si>
    <t>1135/15</t>
    <phoneticPr fontId="1"/>
  </si>
  <si>
    <t>1450/15</t>
    <phoneticPr fontId="1"/>
  </si>
  <si>
    <t>0212/15</t>
    <phoneticPr fontId="1"/>
  </si>
  <si>
    <t>0654/15</t>
    <phoneticPr fontId="1"/>
  </si>
  <si>
    <t>1445/15</t>
    <phoneticPr fontId="1"/>
  </si>
  <si>
    <t>1145/16</t>
    <phoneticPr fontId="1"/>
  </si>
  <si>
    <t>1315/16</t>
    <phoneticPr fontId="1"/>
  </si>
  <si>
    <t>1600/16</t>
    <phoneticPr fontId="1"/>
  </si>
  <si>
    <t>USD: JPY150.33-</t>
    <phoneticPr fontId="1"/>
  </si>
  <si>
    <t>RMB: JPY20.85-</t>
    <phoneticPr fontId="1"/>
  </si>
  <si>
    <t>2130/15</t>
    <phoneticPr fontId="1"/>
  </si>
  <si>
    <t>0058/16</t>
    <phoneticPr fontId="1"/>
  </si>
  <si>
    <t>0720/16</t>
    <phoneticPr fontId="1"/>
  </si>
  <si>
    <t>0812/16</t>
    <phoneticPr fontId="1"/>
  </si>
  <si>
    <t>1010/16</t>
    <phoneticPr fontId="1"/>
  </si>
  <si>
    <t>DIRECT</t>
    <phoneticPr fontId="1"/>
  </si>
  <si>
    <t>1835/16</t>
    <phoneticPr fontId="1"/>
  </si>
  <si>
    <t>0715/17</t>
    <phoneticPr fontId="1"/>
  </si>
  <si>
    <t>0933/17</t>
    <phoneticPr fontId="1"/>
  </si>
  <si>
    <t>1515/17</t>
    <phoneticPr fontId="1"/>
  </si>
  <si>
    <t>1500/19</t>
    <phoneticPr fontId="1"/>
  </si>
  <si>
    <t>Anchorage at TXG.</t>
    <phoneticPr fontId="1"/>
  </si>
  <si>
    <t>2342/16</t>
    <phoneticPr fontId="1"/>
  </si>
  <si>
    <t>1830/16</t>
    <phoneticPr fontId="1"/>
  </si>
  <si>
    <t>2340/16</t>
    <phoneticPr fontId="1"/>
  </si>
  <si>
    <t>1200/18</t>
    <phoneticPr fontId="1"/>
  </si>
  <si>
    <t>1615/18</t>
    <phoneticPr fontId="1"/>
  </si>
  <si>
    <t>1000/19</t>
    <phoneticPr fontId="1"/>
  </si>
  <si>
    <t>Rotation between HIJ &amp; IWK, not fixed.</t>
    <phoneticPr fontId="1"/>
  </si>
  <si>
    <t>1436/19</t>
    <phoneticPr fontId="1"/>
  </si>
  <si>
    <t>1800/19</t>
    <phoneticPr fontId="1"/>
  </si>
  <si>
    <t>IWK</t>
    <phoneticPr fontId="1"/>
  </si>
  <si>
    <t>2136/18</t>
    <phoneticPr fontId="1"/>
  </si>
  <si>
    <t>1610/19</t>
    <phoneticPr fontId="1"/>
  </si>
  <si>
    <t>1200/21</t>
    <phoneticPr fontId="1"/>
  </si>
  <si>
    <t>2012/19</t>
    <phoneticPr fontId="1"/>
  </si>
  <si>
    <t>0636/20</t>
    <phoneticPr fontId="1"/>
  </si>
  <si>
    <t>1145/20</t>
    <phoneticPr fontId="1"/>
  </si>
  <si>
    <t>1800/19</t>
    <phoneticPr fontId="1"/>
  </si>
  <si>
    <t>0630/20</t>
    <phoneticPr fontId="1"/>
  </si>
  <si>
    <t>1010/20</t>
    <phoneticPr fontId="1"/>
  </si>
  <si>
    <t>1405/20</t>
    <phoneticPr fontId="1"/>
  </si>
  <si>
    <t>1620/20</t>
    <phoneticPr fontId="1"/>
  </si>
  <si>
    <t>1250/20</t>
    <phoneticPr fontId="1"/>
  </si>
  <si>
    <t>2250/20</t>
    <phoneticPr fontId="1"/>
  </si>
  <si>
    <t>1518/20</t>
    <phoneticPr fontId="1"/>
  </si>
  <si>
    <t>1458/20</t>
    <phoneticPr fontId="1"/>
  </si>
  <si>
    <t>0845/20</t>
    <phoneticPr fontId="1"/>
  </si>
  <si>
    <t>1024/20</t>
    <phoneticPr fontId="1"/>
  </si>
  <si>
    <t>2000/20</t>
    <phoneticPr fontId="1"/>
  </si>
  <si>
    <t>2336/20</t>
    <phoneticPr fontId="1"/>
  </si>
  <si>
    <t>1318/21</t>
    <phoneticPr fontId="1"/>
  </si>
  <si>
    <t>1318/21</t>
    <phoneticPr fontId="1"/>
  </si>
  <si>
    <t>1710/21</t>
    <phoneticPr fontId="1"/>
  </si>
  <si>
    <t>0054/21</t>
    <phoneticPr fontId="1"/>
  </si>
  <si>
    <t>1236/21</t>
    <phoneticPr fontId="1"/>
  </si>
  <si>
    <t>1540/21</t>
    <phoneticPr fontId="1"/>
  </si>
  <si>
    <t>0630/23</t>
    <phoneticPr fontId="1"/>
  </si>
  <si>
    <t>1000/21</t>
  </si>
  <si>
    <t>1000/21</t>
    <phoneticPr fontId="1"/>
  </si>
  <si>
    <t>1118/21</t>
  </si>
  <si>
    <t>1118/21</t>
    <phoneticPr fontId="1"/>
  </si>
  <si>
    <t>2200/21</t>
  </si>
  <si>
    <t>2200/21</t>
    <phoneticPr fontId="1"/>
  </si>
  <si>
    <t>1800/22</t>
  </si>
  <si>
    <t>0845/20</t>
  </si>
  <si>
    <t>1024/20</t>
  </si>
  <si>
    <t>2000/20</t>
  </si>
  <si>
    <t>0100/24</t>
  </si>
  <si>
    <t>0100/24</t>
    <phoneticPr fontId="1"/>
  </si>
  <si>
    <t>2206/21</t>
    <phoneticPr fontId="1"/>
  </si>
  <si>
    <t>0812/22</t>
    <phoneticPr fontId="1"/>
  </si>
  <si>
    <t>1220/22</t>
    <phoneticPr fontId="1"/>
  </si>
  <si>
    <t>1800/22</t>
    <phoneticPr fontId="1"/>
  </si>
  <si>
    <t>USD: JPY147.18.-</t>
    <phoneticPr fontId="1"/>
  </si>
  <si>
    <t>RMB: JPY20.50-</t>
    <phoneticPr fontId="1"/>
  </si>
  <si>
    <t>1805/22</t>
    <phoneticPr fontId="1"/>
  </si>
  <si>
    <t>1805/22</t>
    <phoneticPr fontId="1"/>
  </si>
  <si>
    <t>2040/22</t>
    <phoneticPr fontId="1"/>
  </si>
  <si>
    <t>0800/23</t>
  </si>
  <si>
    <t>1830/23</t>
    <phoneticPr fontId="1"/>
  </si>
  <si>
    <t>0810/23</t>
    <phoneticPr fontId="1"/>
  </si>
  <si>
    <t>1500/23</t>
    <phoneticPr fontId="1"/>
  </si>
  <si>
    <t>1045/25</t>
    <phoneticPr fontId="1"/>
  </si>
  <si>
    <t>1105/25</t>
    <phoneticPr fontId="1"/>
  </si>
  <si>
    <t>1540/25</t>
    <phoneticPr fontId="1"/>
  </si>
  <si>
    <t>1800/26</t>
  </si>
  <si>
    <t>1750/24</t>
    <phoneticPr fontId="1"/>
  </si>
  <si>
    <t>1820/24</t>
    <phoneticPr fontId="1"/>
  </si>
  <si>
    <t>2048/23</t>
    <phoneticPr fontId="1"/>
  </si>
  <si>
    <t>0706/24</t>
    <phoneticPr fontId="1"/>
  </si>
  <si>
    <t>1155/24</t>
    <phoneticPr fontId="1"/>
  </si>
  <si>
    <t>1512/23</t>
  </si>
  <si>
    <t>1512/23</t>
    <phoneticPr fontId="1"/>
  </si>
  <si>
    <t>1740/23</t>
  </si>
  <si>
    <t>1740/23</t>
    <phoneticPr fontId="1"/>
  </si>
  <si>
    <t>0018/24</t>
  </si>
  <si>
    <t>0018/24</t>
    <phoneticPr fontId="1"/>
  </si>
  <si>
    <t>1655/23</t>
    <phoneticPr fontId="1"/>
  </si>
  <si>
    <t>1630/23</t>
    <phoneticPr fontId="1"/>
  </si>
  <si>
    <t>1700/26</t>
    <phoneticPr fontId="1"/>
  </si>
  <si>
    <t>2000/26</t>
    <phoneticPr fontId="1"/>
  </si>
  <si>
    <t>0800/27</t>
    <phoneticPr fontId="1"/>
  </si>
  <si>
    <t>1700/27</t>
    <phoneticPr fontId="1"/>
  </si>
  <si>
    <t>1800/26</t>
    <phoneticPr fontId="1"/>
  </si>
  <si>
    <t>1300/27</t>
    <phoneticPr fontId="1"/>
  </si>
  <si>
    <t>1630/27</t>
    <phoneticPr fontId="1"/>
  </si>
  <si>
    <t>1200/26</t>
    <phoneticPr fontId="1"/>
  </si>
  <si>
    <t>1320/26</t>
    <phoneticPr fontId="1"/>
  </si>
  <si>
    <t>1620/26</t>
    <phoneticPr fontId="1"/>
  </si>
  <si>
    <t>0754/26</t>
    <phoneticPr fontId="1"/>
  </si>
  <si>
    <t>1306/26</t>
    <phoneticPr fontId="1"/>
  </si>
  <si>
    <t>0635/27</t>
    <phoneticPr fontId="1"/>
  </si>
  <si>
    <t>1120/27</t>
    <phoneticPr fontId="1"/>
  </si>
  <si>
    <t>1236/27</t>
    <phoneticPr fontId="1"/>
  </si>
  <si>
    <t>1206/27</t>
    <phoneticPr fontId="1"/>
  </si>
  <si>
    <t>1318/27</t>
    <phoneticPr fontId="1"/>
  </si>
  <si>
    <t>0750/27</t>
    <phoneticPr fontId="1"/>
  </si>
  <si>
    <t>1730/27</t>
    <phoneticPr fontId="1"/>
  </si>
  <si>
    <t>2142/27</t>
    <phoneticPr fontId="1"/>
  </si>
  <si>
    <t>0818/28</t>
    <phoneticPr fontId="1"/>
  </si>
  <si>
    <t>1015/28</t>
    <phoneticPr fontId="1"/>
  </si>
  <si>
    <t>2348/27</t>
    <phoneticPr fontId="1"/>
  </si>
  <si>
    <t>0754/28</t>
    <phoneticPr fontId="1"/>
  </si>
  <si>
    <t>1135/28</t>
    <phoneticPr fontId="1"/>
  </si>
  <si>
    <t>1120/28</t>
    <phoneticPr fontId="1"/>
  </si>
  <si>
    <t>1154/28</t>
    <phoneticPr fontId="1"/>
  </si>
  <si>
    <t>1805/28</t>
    <phoneticPr fontId="1"/>
  </si>
  <si>
    <t>2100/24</t>
  </si>
  <si>
    <t>0600/28</t>
  </si>
  <si>
    <t>0800/29</t>
  </si>
  <si>
    <t>1800/29</t>
  </si>
  <si>
    <t>USD: JPY146.10-</t>
    <phoneticPr fontId="1"/>
  </si>
  <si>
    <t>RMB: JPY20.48-</t>
    <phoneticPr fontId="1"/>
  </si>
  <si>
    <t>1600/30</t>
  </si>
  <si>
    <t>1600/30</t>
    <phoneticPr fontId="1"/>
  </si>
  <si>
    <t>1640/28</t>
  </si>
  <si>
    <t>1640/28</t>
    <phoneticPr fontId="1"/>
  </si>
  <si>
    <t>0930/29</t>
  </si>
  <si>
    <t>1500/02</t>
    <phoneticPr fontId="1"/>
  </si>
  <si>
    <t>0712/29</t>
    <phoneticPr fontId="1"/>
  </si>
  <si>
    <t>0818/29</t>
    <phoneticPr fontId="1"/>
  </si>
  <si>
    <t>1824/29</t>
    <phoneticPr fontId="1"/>
  </si>
  <si>
    <t>1230/02</t>
    <phoneticPr fontId="1"/>
  </si>
  <si>
    <t>1430/02</t>
    <phoneticPr fontId="1"/>
  </si>
  <si>
    <t>0700/31</t>
    <phoneticPr fontId="1"/>
  </si>
  <si>
    <t>1855/01</t>
    <phoneticPr fontId="1"/>
  </si>
  <si>
    <t>0400/02</t>
    <phoneticPr fontId="1"/>
  </si>
  <si>
    <t>0815/02</t>
    <phoneticPr fontId="1"/>
  </si>
  <si>
    <t>1200/30</t>
  </si>
  <si>
    <t>2218/30</t>
  </si>
  <si>
    <t>2218/30</t>
    <phoneticPr fontId="1"/>
  </si>
  <si>
    <t>0700/31</t>
  </si>
  <si>
    <t>0010/31</t>
  </si>
  <si>
    <t>0010/31</t>
    <phoneticPr fontId="1"/>
  </si>
  <si>
    <t>0430/31</t>
  </si>
  <si>
    <t>0430/31</t>
    <phoneticPr fontId="1"/>
  </si>
  <si>
    <t>1348/02</t>
    <phoneticPr fontId="1"/>
  </si>
  <si>
    <t>1800/01</t>
    <phoneticPr fontId="1"/>
  </si>
  <si>
    <t>0630/02</t>
    <phoneticPr fontId="1"/>
  </si>
  <si>
    <t>1900/02</t>
    <phoneticPr fontId="1"/>
  </si>
  <si>
    <t>1900/03</t>
    <phoneticPr fontId="1"/>
  </si>
  <si>
    <t xml:space="preserve"> near SHA from typhoon# 10.</t>
    <phoneticPr fontId="1"/>
  </si>
  <si>
    <t>Rotation between HIJ &amp; IWK not fixed.</t>
    <phoneticPr fontId="1"/>
  </si>
  <si>
    <t>1230/03</t>
    <phoneticPr fontId="1"/>
  </si>
  <si>
    <t>From 1800/27 to 1648/30, sheltering</t>
    <phoneticPr fontId="1"/>
  </si>
  <si>
    <t>From 2000/02 to 0900/03, anchorage near</t>
    <phoneticPr fontId="1"/>
  </si>
  <si>
    <t xml:space="preserve"> Ube port due to adjustment at HIJ port.</t>
    <phoneticPr fontId="1"/>
  </si>
  <si>
    <t xml:space="preserve">After unberthing from HIJ port, sheltering near </t>
    <phoneticPr fontId="1"/>
  </si>
  <si>
    <t>Kabuto-Shima from 1300/28 to 0900/30 from typhoon# 10.</t>
    <phoneticPr fontId="1"/>
  </si>
  <si>
    <t>1330/30</t>
    <phoneticPr fontId="1"/>
  </si>
  <si>
    <t>SKIP</t>
    <phoneticPr fontId="1"/>
  </si>
  <si>
    <t>WK36's CJ1, HAO AN 522E/W is skipped.</t>
    <phoneticPr fontId="1"/>
  </si>
  <si>
    <t>1900/04</t>
    <phoneticPr fontId="1"/>
  </si>
  <si>
    <t>1730/02</t>
    <phoneticPr fontId="1"/>
  </si>
  <si>
    <t>1300/03</t>
    <phoneticPr fontId="1"/>
  </si>
  <si>
    <t>0800/04</t>
    <phoneticPr fontId="1"/>
  </si>
  <si>
    <t>0800/06</t>
    <phoneticPr fontId="1"/>
  </si>
  <si>
    <t>1030/04</t>
    <phoneticPr fontId="1"/>
  </si>
  <si>
    <t>1830/05</t>
    <phoneticPr fontId="1"/>
  </si>
  <si>
    <t>0948/03</t>
    <phoneticPr fontId="1"/>
  </si>
  <si>
    <t>1220/03</t>
    <phoneticPr fontId="1"/>
  </si>
  <si>
    <t>1830/02</t>
    <phoneticPr fontId="1"/>
  </si>
  <si>
    <t>1050/03</t>
    <phoneticPr fontId="1"/>
  </si>
  <si>
    <t>1555/03</t>
    <phoneticPr fontId="1"/>
  </si>
  <si>
    <t>1655/03</t>
    <phoneticPr fontId="1"/>
  </si>
  <si>
    <t>37</t>
    <phoneticPr fontId="1"/>
  </si>
  <si>
    <t>39</t>
    <phoneticPr fontId="1"/>
  </si>
  <si>
    <t>40</t>
    <phoneticPr fontId="1"/>
  </si>
  <si>
    <t>41</t>
    <phoneticPr fontId="1"/>
  </si>
  <si>
    <t>Rotation not fixed after IMR.</t>
  </si>
  <si>
    <t>IMR</t>
  </si>
  <si>
    <t>523</t>
    <phoneticPr fontId="1"/>
  </si>
  <si>
    <t>524</t>
    <phoneticPr fontId="1"/>
  </si>
  <si>
    <t>525</t>
    <phoneticPr fontId="1"/>
  </si>
  <si>
    <t>526</t>
    <phoneticPr fontId="1"/>
  </si>
  <si>
    <t>527</t>
    <phoneticPr fontId="1"/>
  </si>
  <si>
    <t>2435</t>
    <phoneticPr fontId="1"/>
  </si>
  <si>
    <t>2436</t>
    <phoneticPr fontId="1"/>
  </si>
  <si>
    <t>2437</t>
    <phoneticPr fontId="1"/>
  </si>
  <si>
    <t>2438</t>
    <phoneticPr fontId="1"/>
  </si>
  <si>
    <t>2418</t>
    <phoneticPr fontId="1"/>
  </si>
  <si>
    <t>2427</t>
    <phoneticPr fontId="1"/>
  </si>
  <si>
    <t>2419</t>
    <phoneticPr fontId="1"/>
  </si>
  <si>
    <t>2428</t>
    <phoneticPr fontId="1"/>
  </si>
  <si>
    <t>2420</t>
    <phoneticPr fontId="1"/>
  </si>
  <si>
    <t>SKIP</t>
    <phoneticPr fontId="1"/>
  </si>
  <si>
    <t>WK41's CJ2 &amp; CJ3 are combined in HYPERION</t>
  </si>
  <si>
    <t>WK41's CJ2 &amp; CJ3 are combined in HYPERION</t>
    <phoneticPr fontId="1"/>
  </si>
  <si>
    <t>V. 2420E/W.</t>
  </si>
  <si>
    <t>V. 2420E/W.</t>
    <phoneticPr fontId="1"/>
  </si>
  <si>
    <t>IWK</t>
    <phoneticPr fontId="1"/>
  </si>
  <si>
    <t>1450/03</t>
    <phoneticPr fontId="1"/>
  </si>
  <si>
    <t>1520/03</t>
    <phoneticPr fontId="1"/>
  </si>
  <si>
    <t>1700/05</t>
    <phoneticPr fontId="1"/>
  </si>
  <si>
    <t>1900/04</t>
    <phoneticPr fontId="1"/>
  </si>
  <si>
    <t>0000/04</t>
    <phoneticPr fontId="1"/>
  </si>
  <si>
    <t>1150/04</t>
    <phoneticPr fontId="1"/>
  </si>
  <si>
    <t>1420/04</t>
    <phoneticPr fontId="1"/>
  </si>
  <si>
    <t>1350/04</t>
    <phoneticPr fontId="1"/>
  </si>
  <si>
    <t>1650/04</t>
    <phoneticPr fontId="1"/>
  </si>
  <si>
    <t>1810/04</t>
    <phoneticPr fontId="1"/>
  </si>
  <si>
    <t>0048/04</t>
    <phoneticPr fontId="1"/>
  </si>
  <si>
    <t>0718/04</t>
    <phoneticPr fontId="1"/>
  </si>
  <si>
    <t>0910/04</t>
    <phoneticPr fontId="1"/>
  </si>
  <si>
    <t>1154/05</t>
    <phoneticPr fontId="1"/>
  </si>
  <si>
    <t>2100/05</t>
    <phoneticPr fontId="1"/>
  </si>
  <si>
    <t>EXTRA</t>
    <phoneticPr fontId="1"/>
  </si>
  <si>
    <t>2055/05</t>
    <phoneticPr fontId="1"/>
  </si>
  <si>
    <t>RMB: JPY20.29-</t>
    <phoneticPr fontId="1"/>
  </si>
  <si>
    <t>USD: JPY144.47-</t>
    <phoneticPr fontId="1"/>
  </si>
  <si>
    <t>After MIZ, rotation not fixed.</t>
    <phoneticPr fontId="1"/>
  </si>
  <si>
    <t>After IMR, rotation not fixed.</t>
    <phoneticPr fontId="1"/>
  </si>
  <si>
    <t>0500/10</t>
  </si>
  <si>
    <t>0500/10</t>
    <phoneticPr fontId="1"/>
  </si>
  <si>
    <t>1930/07</t>
    <phoneticPr fontId="1"/>
  </si>
  <si>
    <t>2040/07</t>
    <phoneticPr fontId="1"/>
  </si>
  <si>
    <t>0210/08</t>
    <phoneticPr fontId="1"/>
  </si>
  <si>
    <t>1500/08</t>
    <phoneticPr fontId="1"/>
  </si>
  <si>
    <t>1000/06</t>
  </si>
  <si>
    <t>1000/06</t>
    <phoneticPr fontId="1"/>
  </si>
  <si>
    <t>0230/07</t>
  </si>
  <si>
    <t>0230/07</t>
    <phoneticPr fontId="1"/>
  </si>
  <si>
    <t>1318/07</t>
  </si>
  <si>
    <t>1318/07</t>
    <phoneticPr fontId="1"/>
  </si>
  <si>
    <t>1200/06</t>
    <phoneticPr fontId="1"/>
  </si>
  <si>
    <t>1342/06</t>
    <phoneticPr fontId="1"/>
  </si>
  <si>
    <t>0018/07</t>
    <phoneticPr fontId="1"/>
  </si>
  <si>
    <t>1530/06</t>
    <phoneticPr fontId="1"/>
  </si>
  <si>
    <t>1910/06</t>
    <phoneticPr fontId="1"/>
  </si>
  <si>
    <t>0524/06</t>
    <phoneticPr fontId="1"/>
  </si>
  <si>
    <t>1424/06</t>
    <phoneticPr fontId="1"/>
  </si>
  <si>
    <t>1200/10</t>
    <phoneticPr fontId="1"/>
  </si>
  <si>
    <t>2000/09</t>
    <phoneticPr fontId="1"/>
  </si>
  <si>
    <t>0700/10</t>
    <phoneticPr fontId="1"/>
  </si>
  <si>
    <t>2150/24</t>
    <phoneticPr fontId="1"/>
  </si>
  <si>
    <t>1255/09</t>
    <phoneticPr fontId="1"/>
  </si>
  <si>
    <t>1740/09</t>
    <phoneticPr fontId="1"/>
  </si>
  <si>
    <t>1300/09</t>
    <phoneticPr fontId="1"/>
  </si>
  <si>
    <t>1800/09</t>
    <phoneticPr fontId="1"/>
  </si>
  <si>
    <t>1105/10</t>
    <phoneticPr fontId="1"/>
  </si>
  <si>
    <t>1306/10</t>
    <phoneticPr fontId="1"/>
  </si>
  <si>
    <t>1454/10</t>
    <phoneticPr fontId="1"/>
  </si>
  <si>
    <t>2300/10</t>
    <phoneticPr fontId="1"/>
  </si>
  <si>
    <t>1430/10</t>
  </si>
  <si>
    <t>1430/10</t>
    <phoneticPr fontId="1"/>
  </si>
  <si>
    <t>1500/08</t>
  </si>
  <si>
    <t>1240/10</t>
    <phoneticPr fontId="1"/>
  </si>
  <si>
    <t>1455/10</t>
    <phoneticPr fontId="1"/>
  </si>
  <si>
    <t>1800/10</t>
    <phoneticPr fontId="1"/>
  </si>
  <si>
    <t>1518/10</t>
    <phoneticPr fontId="1"/>
  </si>
  <si>
    <t>1448/10</t>
    <phoneticPr fontId="1"/>
  </si>
  <si>
    <t>1910/10</t>
    <phoneticPr fontId="1"/>
  </si>
  <si>
    <t>0800/12</t>
    <phoneticPr fontId="1"/>
  </si>
  <si>
    <t>1300/12</t>
    <phoneticPr fontId="1"/>
  </si>
  <si>
    <t>1318/11</t>
    <phoneticPr fontId="1"/>
  </si>
  <si>
    <t>1755/11</t>
    <phoneticPr fontId="1"/>
  </si>
  <si>
    <t>0100/11</t>
    <phoneticPr fontId="1"/>
  </si>
  <si>
    <t>0648/11</t>
    <phoneticPr fontId="1"/>
  </si>
  <si>
    <t>1805/11</t>
    <phoneticPr fontId="1"/>
  </si>
  <si>
    <t>1530/11</t>
  </si>
  <si>
    <t>1530/11</t>
    <phoneticPr fontId="1"/>
  </si>
  <si>
    <t>1654/11</t>
  </si>
  <si>
    <t>1654/11</t>
    <phoneticPr fontId="1"/>
  </si>
  <si>
    <t>0100/12</t>
  </si>
  <si>
    <t>0100/12</t>
    <phoneticPr fontId="1"/>
  </si>
  <si>
    <t>1306/10</t>
  </si>
  <si>
    <t>1454/10</t>
  </si>
  <si>
    <t>2300/10</t>
  </si>
  <si>
    <t>2300/12</t>
  </si>
  <si>
    <t>1918/11</t>
    <phoneticPr fontId="1"/>
  </si>
  <si>
    <t>2115/11</t>
    <phoneticPr fontId="1"/>
  </si>
  <si>
    <t>0800/12</t>
    <phoneticPr fontId="1"/>
  </si>
  <si>
    <t>1205/12</t>
    <phoneticPr fontId="1"/>
  </si>
  <si>
    <t>1600/13</t>
  </si>
  <si>
    <t>1600/13</t>
    <phoneticPr fontId="1"/>
  </si>
  <si>
    <t>2200/13</t>
  </si>
  <si>
    <t>2200/13</t>
    <phoneticPr fontId="1"/>
  </si>
  <si>
    <t>0400/12</t>
    <phoneticPr fontId="1"/>
  </si>
  <si>
    <t>1948/11</t>
    <phoneticPr fontId="1"/>
  </si>
  <si>
    <t>1705/12</t>
    <phoneticPr fontId="1"/>
  </si>
  <si>
    <t>USD: JPY142.93.-</t>
    <phoneticPr fontId="1"/>
  </si>
  <si>
    <t>RMB: JPY19.96-</t>
    <phoneticPr fontId="1"/>
  </si>
  <si>
    <t>1550/12</t>
    <phoneticPr fontId="1"/>
  </si>
  <si>
    <t>1935/12</t>
    <phoneticPr fontId="1"/>
  </si>
  <si>
    <t>1830/14</t>
    <phoneticPr fontId="1"/>
  </si>
  <si>
    <t>1800/14</t>
    <phoneticPr fontId="1"/>
  </si>
  <si>
    <t>2200/13</t>
    <phoneticPr fontId="1"/>
  </si>
  <si>
    <t>Heavy berth congestion at FKY.</t>
    <phoneticPr fontId="1"/>
  </si>
  <si>
    <t>MIZ</t>
    <phoneticPr fontId="1"/>
  </si>
  <si>
    <t>0808/13</t>
    <phoneticPr fontId="1"/>
  </si>
  <si>
    <t>1020/13</t>
    <phoneticPr fontId="1"/>
  </si>
  <si>
    <t>1400/17</t>
    <phoneticPr fontId="1"/>
  </si>
  <si>
    <t>2354/12</t>
    <phoneticPr fontId="1"/>
  </si>
  <si>
    <t>0654/13</t>
    <phoneticPr fontId="1"/>
  </si>
  <si>
    <t>1140/13</t>
    <phoneticPr fontId="1"/>
  </si>
  <si>
    <t>1240/13</t>
    <phoneticPr fontId="1"/>
  </si>
  <si>
    <t>1210/13</t>
    <phoneticPr fontId="1"/>
  </si>
  <si>
    <t>1630/13</t>
    <phoneticPr fontId="1"/>
  </si>
  <si>
    <t>0100/17</t>
  </si>
  <si>
    <t>0100/17</t>
    <phoneticPr fontId="1"/>
  </si>
  <si>
    <t>1130/17</t>
  </si>
  <si>
    <t>1130/17</t>
    <phoneticPr fontId="1"/>
  </si>
  <si>
    <t>1400/15</t>
    <phoneticPr fontId="1"/>
  </si>
  <si>
    <t>1419/15</t>
    <phoneticPr fontId="1"/>
  </si>
  <si>
    <t>2010/15</t>
    <phoneticPr fontId="1"/>
  </si>
  <si>
    <t>2110/14</t>
    <phoneticPr fontId="1"/>
  </si>
  <si>
    <t>1924/13</t>
    <phoneticPr fontId="1"/>
  </si>
  <si>
    <t>0708/14</t>
    <phoneticPr fontId="1"/>
  </si>
  <si>
    <t>1200/14</t>
    <phoneticPr fontId="1"/>
  </si>
  <si>
    <t>1748/13</t>
    <phoneticPr fontId="1"/>
  </si>
  <si>
    <t>1748/13</t>
    <phoneticPr fontId="1"/>
  </si>
  <si>
    <t>2155/13</t>
    <phoneticPr fontId="1"/>
  </si>
  <si>
    <t>0200/16</t>
    <phoneticPr fontId="1"/>
  </si>
  <si>
    <t>Delayed berthing due to typhoon.</t>
    <phoneticPr fontId="1"/>
  </si>
  <si>
    <t>1500/16</t>
    <phoneticPr fontId="1"/>
  </si>
  <si>
    <t>1100/17</t>
    <phoneticPr fontId="1"/>
  </si>
  <si>
    <t>1550/17</t>
    <phoneticPr fontId="1"/>
  </si>
  <si>
    <t>0750/17</t>
    <phoneticPr fontId="1"/>
  </si>
  <si>
    <t>2200/16</t>
  </si>
  <si>
    <t>2200/16</t>
    <phoneticPr fontId="1"/>
  </si>
  <si>
    <t>0240/17</t>
  </si>
  <si>
    <t>0240/17</t>
    <phoneticPr fontId="1"/>
  </si>
  <si>
    <t>1315/17</t>
  </si>
  <si>
    <t>1315/17</t>
    <phoneticPr fontId="1"/>
  </si>
  <si>
    <t>0654/17</t>
    <phoneticPr fontId="1"/>
  </si>
  <si>
    <t>1530/17</t>
    <phoneticPr fontId="1"/>
  </si>
  <si>
    <t>Anchorage near DAL to wait berthing.</t>
    <phoneticPr fontId="1"/>
  </si>
  <si>
    <t>Rotation between MIZ &amp; FKY not fixed.</t>
    <phoneticPr fontId="1"/>
  </si>
  <si>
    <t>After TAK, the rotation not fixed.</t>
    <phoneticPr fontId="1"/>
  </si>
  <si>
    <t>1135/18</t>
    <phoneticPr fontId="1"/>
  </si>
  <si>
    <t>1200/19</t>
    <phoneticPr fontId="1"/>
  </si>
  <si>
    <t>1824/18</t>
    <phoneticPr fontId="1"/>
  </si>
  <si>
    <t>2305/18</t>
    <phoneticPr fontId="1"/>
  </si>
  <si>
    <t>1000/19</t>
    <phoneticPr fontId="1"/>
  </si>
  <si>
    <t>0636/18</t>
  </si>
  <si>
    <t>0636/18</t>
    <phoneticPr fontId="1"/>
  </si>
  <si>
    <t>1424/18</t>
  </si>
  <si>
    <t>1424/18</t>
    <phoneticPr fontId="1"/>
  </si>
  <si>
    <t>0820/19</t>
  </si>
  <si>
    <t>0820/19</t>
    <phoneticPr fontId="1"/>
  </si>
  <si>
    <t>0200/16</t>
  </si>
  <si>
    <t>0654/17</t>
  </si>
  <si>
    <t>1530/17</t>
  </si>
  <si>
    <t>1400/20</t>
    <phoneticPr fontId="1"/>
  </si>
  <si>
    <t>0506/19</t>
    <phoneticPr fontId="1"/>
  </si>
  <si>
    <t>0754/19</t>
    <phoneticPr fontId="1"/>
  </si>
  <si>
    <t>2230/20</t>
    <phoneticPr fontId="1"/>
  </si>
  <si>
    <t>1100/20</t>
    <phoneticPr fontId="1"/>
  </si>
  <si>
    <t>1700/20</t>
    <phoneticPr fontId="1"/>
  </si>
  <si>
    <t>1748/18</t>
    <phoneticPr fontId="1"/>
  </si>
  <si>
    <t>0700/21</t>
    <phoneticPr fontId="1"/>
  </si>
  <si>
    <t>1018/19</t>
    <phoneticPr fontId="1"/>
  </si>
  <si>
    <t>1440/19</t>
    <phoneticPr fontId="1"/>
  </si>
  <si>
    <t>SHA</t>
    <phoneticPr fontId="1"/>
  </si>
  <si>
    <t>QIN is skipped and calls SHA additionally.</t>
    <phoneticPr fontId="1"/>
  </si>
  <si>
    <t>0905/19</t>
    <phoneticPr fontId="1"/>
  </si>
  <si>
    <t>1555/19</t>
    <phoneticPr fontId="1"/>
  </si>
  <si>
    <t>1650/19</t>
    <phoneticPr fontId="1"/>
  </si>
  <si>
    <t>2020/19</t>
    <phoneticPr fontId="1"/>
  </si>
  <si>
    <t>0530/20</t>
    <phoneticPr fontId="1"/>
  </si>
  <si>
    <t>0800/20</t>
    <phoneticPr fontId="1"/>
  </si>
  <si>
    <t>USD: JPY144.64-</t>
    <phoneticPr fontId="1"/>
  </si>
  <si>
    <t>RMB: JPY20.52-</t>
    <phoneticPr fontId="1"/>
  </si>
  <si>
    <t>0600/20</t>
    <phoneticPr fontId="1"/>
  </si>
  <si>
    <t>0618/20</t>
    <phoneticPr fontId="1"/>
  </si>
  <si>
    <t>1055/20</t>
    <phoneticPr fontId="1"/>
  </si>
  <si>
    <t>1800/23</t>
  </si>
  <si>
    <t>0500/20</t>
  </si>
  <si>
    <t>0010/21</t>
  </si>
  <si>
    <t>0010/21</t>
    <phoneticPr fontId="1"/>
  </si>
  <si>
    <t>0610/22</t>
  </si>
  <si>
    <t>0610/22</t>
    <phoneticPr fontId="1"/>
  </si>
  <si>
    <t>1700/21</t>
    <phoneticPr fontId="1"/>
  </si>
  <si>
    <t>1725/21</t>
    <phoneticPr fontId="1"/>
  </si>
  <si>
    <t>2140/21</t>
    <phoneticPr fontId="1"/>
  </si>
  <si>
    <t>1940/20</t>
    <phoneticPr fontId="1"/>
  </si>
  <si>
    <t>0706/21</t>
    <phoneticPr fontId="1"/>
  </si>
  <si>
    <t>1055/21</t>
    <phoneticPr fontId="1"/>
  </si>
  <si>
    <t>0815/21</t>
    <phoneticPr fontId="1"/>
  </si>
  <si>
    <t>0125/21</t>
    <phoneticPr fontId="1"/>
  </si>
  <si>
    <t>2200/20</t>
    <phoneticPr fontId="1"/>
  </si>
  <si>
    <t>0445/24</t>
    <phoneticPr fontId="1"/>
  </si>
  <si>
    <t>1035/24</t>
    <phoneticPr fontId="1"/>
  </si>
  <si>
    <t>1600/23</t>
  </si>
  <si>
    <t>2130/23</t>
  </si>
  <si>
    <t>2130/23</t>
    <phoneticPr fontId="1"/>
  </si>
  <si>
    <t>0654/24</t>
  </si>
  <si>
    <t>0654/24</t>
    <phoneticPr fontId="1"/>
  </si>
  <si>
    <t>0505/24</t>
    <phoneticPr fontId="1"/>
  </si>
  <si>
    <t>0648/24</t>
    <phoneticPr fontId="1"/>
  </si>
  <si>
    <t>1600/24</t>
    <phoneticPr fontId="1"/>
  </si>
  <si>
    <t>1400/26</t>
    <phoneticPr fontId="1"/>
  </si>
  <si>
    <t>1430/26</t>
    <phoneticPr fontId="1"/>
  </si>
  <si>
    <t>0630/26</t>
    <phoneticPr fontId="1"/>
  </si>
  <si>
    <t>1445/25</t>
  </si>
  <si>
    <t>1445/25</t>
    <phoneticPr fontId="1"/>
  </si>
  <si>
    <t>0412/25</t>
  </si>
  <si>
    <t>0412/25</t>
    <phoneticPr fontId="1"/>
  </si>
  <si>
    <t>0342/25</t>
    <phoneticPr fontId="1"/>
  </si>
  <si>
    <t>1036/25</t>
    <phoneticPr fontId="1"/>
  </si>
  <si>
    <t>1650/25</t>
    <phoneticPr fontId="1"/>
  </si>
  <si>
    <t>0505/24</t>
  </si>
  <si>
    <t>0648/24</t>
  </si>
  <si>
    <t>1600/24</t>
  </si>
  <si>
    <t>HIJ</t>
    <phoneticPr fontId="1"/>
  </si>
  <si>
    <t>2nd call</t>
    <phoneticPr fontId="1"/>
  </si>
  <si>
    <t>SKIP</t>
    <phoneticPr fontId="1"/>
  </si>
  <si>
    <t>ETA SHA will be 15th</t>
    <phoneticPr fontId="1"/>
  </si>
  <si>
    <t>ETA SHA will be 12th</t>
    <phoneticPr fontId="1"/>
  </si>
  <si>
    <t>1754/25</t>
    <phoneticPr fontId="1"/>
  </si>
  <si>
    <t>0718/26</t>
    <phoneticPr fontId="1"/>
  </si>
  <si>
    <t>1150/26</t>
    <phoneticPr fontId="1"/>
  </si>
  <si>
    <t>2218/25</t>
  </si>
  <si>
    <t>2218/25</t>
    <phoneticPr fontId="1"/>
  </si>
  <si>
    <t>0118/26</t>
  </si>
  <si>
    <t>0118/26</t>
    <phoneticPr fontId="1"/>
  </si>
  <si>
    <t>1440/26</t>
  </si>
  <si>
    <t>1440/26</t>
    <phoneticPr fontId="1"/>
  </si>
  <si>
    <t>0142/26</t>
    <phoneticPr fontId="1"/>
  </si>
  <si>
    <t>1505/26</t>
    <phoneticPr fontId="1"/>
  </si>
  <si>
    <t>0730/27</t>
    <phoneticPr fontId="1"/>
  </si>
  <si>
    <t>1705/26</t>
    <phoneticPr fontId="1"/>
  </si>
  <si>
    <t>0018/27</t>
    <phoneticPr fontId="1"/>
  </si>
  <si>
    <t>1618/26</t>
    <phoneticPr fontId="1"/>
  </si>
  <si>
    <t>1618/26</t>
    <phoneticPr fontId="1"/>
  </si>
  <si>
    <t>1810/26</t>
    <phoneticPr fontId="1"/>
  </si>
  <si>
    <t>1300/27</t>
    <phoneticPr fontId="1"/>
  </si>
  <si>
    <t>USD: JPY145.61-</t>
    <phoneticPr fontId="1"/>
  </si>
  <si>
    <t>RMB: JPY20.87-</t>
    <phoneticPr fontId="1"/>
  </si>
  <si>
    <t>0940/27</t>
    <phoneticPr fontId="1"/>
  </si>
  <si>
    <t>0830/29</t>
    <phoneticPr fontId="1"/>
  </si>
  <si>
    <t>1035/27</t>
    <phoneticPr fontId="1"/>
  </si>
  <si>
    <t>1035/27</t>
    <phoneticPr fontId="1"/>
  </si>
  <si>
    <t>1405/27</t>
    <phoneticPr fontId="1"/>
  </si>
  <si>
    <t>1300/27</t>
  </si>
  <si>
    <t>1230/27</t>
    <phoneticPr fontId="1"/>
  </si>
  <si>
    <t>1300/27</t>
    <phoneticPr fontId="1"/>
  </si>
  <si>
    <t>1520/27</t>
    <phoneticPr fontId="1"/>
  </si>
  <si>
    <t>2000/29</t>
    <phoneticPr fontId="1"/>
  </si>
  <si>
    <t>0040/30</t>
    <phoneticPr fontId="1"/>
  </si>
  <si>
    <t>0540/30</t>
    <phoneticPr fontId="1"/>
  </si>
  <si>
    <t>2300/28</t>
    <phoneticPr fontId="1"/>
  </si>
  <si>
    <t>0635/29</t>
    <phoneticPr fontId="1"/>
  </si>
  <si>
    <t>1140/29</t>
    <phoneticPr fontId="1"/>
  </si>
  <si>
    <t>2218/27</t>
    <phoneticPr fontId="1"/>
  </si>
  <si>
    <t>1450/29</t>
    <phoneticPr fontId="1"/>
  </si>
  <si>
    <t>1315/28</t>
    <phoneticPr fontId="1"/>
  </si>
  <si>
    <t>1510/28</t>
    <phoneticPr fontId="1"/>
  </si>
  <si>
    <t>1245/28</t>
    <phoneticPr fontId="1"/>
  </si>
  <si>
    <t>0330/28</t>
    <phoneticPr fontId="1"/>
  </si>
  <si>
    <t>0705/28</t>
    <phoneticPr fontId="1"/>
  </si>
  <si>
    <t>1015/28</t>
    <phoneticPr fontId="1"/>
  </si>
  <si>
    <t>1730/27</t>
  </si>
  <si>
    <t>1730/27</t>
    <phoneticPr fontId="1"/>
  </si>
  <si>
    <t>0320/28</t>
  </si>
  <si>
    <t>0320/28</t>
    <phoneticPr fontId="1"/>
  </si>
  <si>
    <t>2325/27</t>
    <phoneticPr fontId="1"/>
  </si>
  <si>
    <t>0115/28</t>
    <phoneticPr fontId="1"/>
  </si>
  <si>
    <t>2300/27</t>
    <phoneticPr fontId="1"/>
  </si>
  <si>
    <t>1748/27</t>
    <phoneticPr fontId="1"/>
  </si>
  <si>
    <t>1718/27</t>
    <phoneticPr fontId="1"/>
  </si>
  <si>
    <t>2035/27</t>
    <phoneticPr fontId="1"/>
  </si>
  <si>
    <t>0036/27</t>
    <phoneticPr fontId="1"/>
  </si>
  <si>
    <t>1248/27</t>
    <phoneticPr fontId="1"/>
  </si>
  <si>
    <t>1640/27</t>
    <phoneticPr fontId="1"/>
  </si>
  <si>
    <t>0700/01</t>
    <phoneticPr fontId="1"/>
  </si>
  <si>
    <t>Schedule is delayed from voy# 525E/W.</t>
    <phoneticPr fontId="1"/>
  </si>
  <si>
    <t>Schedule is delayed from voy# 2436E/W due to typhoon.</t>
    <phoneticPr fontId="1"/>
  </si>
  <si>
    <t>1400/29</t>
  </si>
  <si>
    <t>2318/29</t>
  </si>
  <si>
    <t>2318/29</t>
    <phoneticPr fontId="1"/>
  </si>
  <si>
    <t>1054/30</t>
  </si>
  <si>
    <t>1054/30</t>
    <phoneticPr fontId="1"/>
  </si>
  <si>
    <t>1100/02</t>
    <phoneticPr fontId="1"/>
  </si>
  <si>
    <t>2320/30</t>
    <phoneticPr fontId="1"/>
  </si>
  <si>
    <t>0740/01</t>
    <phoneticPr fontId="1"/>
  </si>
  <si>
    <t>1050/01</t>
    <phoneticPr fontId="1"/>
  </si>
  <si>
    <t>1430/01</t>
    <phoneticPr fontId="1"/>
  </si>
  <si>
    <t>1636/01</t>
    <phoneticPr fontId="1"/>
  </si>
  <si>
    <t>2040/01</t>
    <phoneticPr fontId="1"/>
  </si>
  <si>
    <t>1200/03</t>
    <phoneticPr fontId="1"/>
  </si>
  <si>
    <t>2242/01</t>
    <phoneticPr fontId="1"/>
  </si>
  <si>
    <t>0654/02</t>
    <phoneticPr fontId="1"/>
  </si>
  <si>
    <t>1100/02</t>
  </si>
  <si>
    <t>1636/02</t>
    <phoneticPr fontId="1"/>
  </si>
  <si>
    <t>1850/02</t>
    <phoneticPr fontId="1"/>
  </si>
  <si>
    <t>2324/02</t>
    <phoneticPr fontId="1"/>
  </si>
  <si>
    <t>2324/02</t>
    <phoneticPr fontId="1"/>
  </si>
  <si>
    <t>1745/02</t>
    <phoneticPr fontId="1"/>
  </si>
  <si>
    <t>1824/02</t>
    <phoneticPr fontId="1"/>
  </si>
  <si>
    <t>2155/02</t>
    <phoneticPr fontId="1"/>
  </si>
  <si>
    <t>0720/02</t>
    <phoneticPr fontId="1"/>
  </si>
  <si>
    <t>1520/02</t>
    <phoneticPr fontId="1"/>
  </si>
  <si>
    <t>SHA</t>
    <phoneticPr fontId="1"/>
  </si>
  <si>
    <t>1050/02</t>
    <phoneticPr fontId="1"/>
  </si>
  <si>
    <t>2206/02</t>
  </si>
  <si>
    <t>2206/02</t>
    <phoneticPr fontId="1"/>
  </si>
  <si>
    <t>2336/02</t>
  </si>
  <si>
    <t>2336/02</t>
    <phoneticPr fontId="1"/>
  </si>
  <si>
    <t>1000/03</t>
  </si>
  <si>
    <t>1000/03</t>
    <phoneticPr fontId="1"/>
  </si>
  <si>
    <t>2100/04</t>
  </si>
  <si>
    <t>1830/01</t>
  </si>
  <si>
    <t>0606/03</t>
    <phoneticPr fontId="1"/>
  </si>
  <si>
    <t>0606/03</t>
    <phoneticPr fontId="1"/>
  </si>
  <si>
    <t>RMB: JPY21.19-</t>
    <phoneticPr fontId="1"/>
  </si>
  <si>
    <t>USD: JPY148.12-</t>
    <phoneticPr fontId="1"/>
  </si>
  <si>
    <t>2354/02</t>
    <phoneticPr fontId="1"/>
  </si>
  <si>
    <t>1636/03</t>
    <phoneticPr fontId="1"/>
  </si>
  <si>
    <t>2015/03</t>
    <phoneticPr fontId="1"/>
  </si>
  <si>
    <t>0800/07</t>
    <phoneticPr fontId="1"/>
  </si>
  <si>
    <t>2148/03</t>
    <phoneticPr fontId="1"/>
  </si>
  <si>
    <t>0718/04</t>
    <phoneticPr fontId="1"/>
  </si>
  <si>
    <t>1045/04</t>
    <phoneticPr fontId="1"/>
  </si>
  <si>
    <t>1300/04</t>
    <phoneticPr fontId="1"/>
  </si>
  <si>
    <t>0400/06</t>
  </si>
  <si>
    <t>0400/06</t>
    <phoneticPr fontId="1"/>
  </si>
  <si>
    <t>0535/05</t>
    <phoneticPr fontId="1"/>
  </si>
  <si>
    <t>1025/05</t>
    <phoneticPr fontId="1"/>
  </si>
  <si>
    <t>1555/05</t>
    <phoneticPr fontId="1"/>
  </si>
  <si>
    <t>1030/06</t>
  </si>
  <si>
    <t>1030/06</t>
    <phoneticPr fontId="1"/>
  </si>
  <si>
    <t>1855/04</t>
    <phoneticPr fontId="1"/>
  </si>
  <si>
    <t>1915/07</t>
    <phoneticPr fontId="1"/>
  </si>
  <si>
    <t>1400/08</t>
    <phoneticPr fontId="1"/>
  </si>
  <si>
    <t>1930/06</t>
    <phoneticPr fontId="1"/>
  </si>
  <si>
    <t>1120/07</t>
    <phoneticPr fontId="1"/>
  </si>
  <si>
    <t>0736/02</t>
    <phoneticPr fontId="1"/>
  </si>
  <si>
    <t>1440/07</t>
    <phoneticPr fontId="1"/>
  </si>
  <si>
    <t>1440/07</t>
    <phoneticPr fontId="1"/>
  </si>
  <si>
    <t>1635/07</t>
    <phoneticPr fontId="1"/>
  </si>
  <si>
    <t>43</t>
    <phoneticPr fontId="1"/>
  </si>
  <si>
    <t>45</t>
    <phoneticPr fontId="1"/>
  </si>
  <si>
    <t>528</t>
    <phoneticPr fontId="1"/>
  </si>
  <si>
    <t>2440</t>
    <phoneticPr fontId="1"/>
  </si>
  <si>
    <t>SKIP</t>
    <phoneticPr fontId="1"/>
  </si>
  <si>
    <t>Tianjin is skipped.</t>
    <phoneticPr fontId="1"/>
  </si>
  <si>
    <t>529</t>
    <phoneticPr fontId="1"/>
  </si>
  <si>
    <t>2441</t>
    <phoneticPr fontId="1"/>
  </si>
  <si>
    <t>530</t>
    <phoneticPr fontId="1"/>
  </si>
  <si>
    <t>2442</t>
    <phoneticPr fontId="1"/>
  </si>
  <si>
    <t>531</t>
    <phoneticPr fontId="1"/>
  </si>
  <si>
    <t>2443</t>
    <phoneticPr fontId="1"/>
  </si>
  <si>
    <t>1945/07</t>
    <phoneticPr fontId="1"/>
  </si>
  <si>
    <t>0005/08</t>
    <phoneticPr fontId="1"/>
  </si>
  <si>
    <t>1250/09</t>
    <phoneticPr fontId="1"/>
  </si>
  <si>
    <t>0307/02</t>
  </si>
  <si>
    <t>0307/02</t>
    <phoneticPr fontId="1"/>
  </si>
  <si>
    <t>0909/02</t>
  </si>
  <si>
    <t>0909/02</t>
    <phoneticPr fontId="1"/>
  </si>
  <si>
    <t>1830/01</t>
    <phoneticPr fontId="1"/>
  </si>
  <si>
    <t>1130/09</t>
    <phoneticPr fontId="1"/>
  </si>
  <si>
    <t>1200/09</t>
  </si>
  <si>
    <t>1200/09</t>
    <phoneticPr fontId="1"/>
  </si>
  <si>
    <t>0100/10</t>
  </si>
  <si>
    <t>0100/10</t>
    <phoneticPr fontId="1"/>
  </si>
  <si>
    <t>0900/05</t>
  </si>
  <si>
    <t>0900/05</t>
    <phoneticPr fontId="1"/>
  </si>
  <si>
    <t>1855/07</t>
    <phoneticPr fontId="1"/>
  </si>
  <si>
    <t>0710/08</t>
    <phoneticPr fontId="1"/>
  </si>
  <si>
    <t>1312/08</t>
    <phoneticPr fontId="1"/>
  </si>
  <si>
    <t>1348/08</t>
    <phoneticPr fontId="1"/>
  </si>
  <si>
    <t>1810/08</t>
    <phoneticPr fontId="1"/>
  </si>
  <si>
    <t>0200/11</t>
  </si>
  <si>
    <t>0048/09</t>
    <phoneticPr fontId="1"/>
  </si>
  <si>
    <t>0736/09</t>
    <phoneticPr fontId="1"/>
  </si>
  <si>
    <t>0218/05</t>
    <phoneticPr fontId="1"/>
  </si>
  <si>
    <t>0648/09</t>
    <phoneticPr fontId="1"/>
  </si>
  <si>
    <t>1110/09</t>
    <phoneticPr fontId="1"/>
  </si>
  <si>
    <t>1525/09</t>
    <phoneticPr fontId="1"/>
  </si>
  <si>
    <t>1800/09</t>
    <phoneticPr fontId="1"/>
  </si>
  <si>
    <t>2226/08</t>
    <phoneticPr fontId="1"/>
  </si>
  <si>
    <t>1625/09</t>
    <phoneticPr fontId="1"/>
  </si>
  <si>
    <t>0600/11</t>
    <phoneticPr fontId="1"/>
  </si>
  <si>
    <t>2100/10</t>
  </si>
  <si>
    <t>2100/10</t>
    <phoneticPr fontId="1"/>
  </si>
  <si>
    <t>0600/11</t>
  </si>
  <si>
    <t>2036/09</t>
    <phoneticPr fontId="1"/>
  </si>
  <si>
    <t>1354/10</t>
    <phoneticPr fontId="1"/>
  </si>
  <si>
    <t>1730/10</t>
    <phoneticPr fontId="1"/>
  </si>
  <si>
    <t>USD: JPY150.41-</t>
    <phoneticPr fontId="1"/>
  </si>
  <si>
    <t>RMB: JPY21.38-</t>
    <phoneticPr fontId="1"/>
  </si>
  <si>
    <t>1700/11</t>
    <phoneticPr fontId="1"/>
  </si>
  <si>
    <t>2300/11</t>
    <phoneticPr fontId="1"/>
  </si>
  <si>
    <t>1800/14</t>
    <phoneticPr fontId="1"/>
  </si>
  <si>
    <t>1130/15</t>
  </si>
  <si>
    <t>1130/15</t>
    <phoneticPr fontId="1"/>
  </si>
  <si>
    <t>2130/15</t>
    <phoneticPr fontId="1"/>
  </si>
  <si>
    <t>1630/15</t>
    <phoneticPr fontId="1"/>
  </si>
  <si>
    <t>1648/13</t>
    <phoneticPr fontId="1"/>
  </si>
  <si>
    <t>1734/13</t>
    <phoneticPr fontId="1"/>
  </si>
  <si>
    <t>2305/13</t>
    <phoneticPr fontId="1"/>
  </si>
  <si>
    <t>0118/11</t>
    <phoneticPr fontId="1"/>
  </si>
  <si>
    <t>1418/11</t>
    <phoneticPr fontId="1"/>
  </si>
  <si>
    <t>1855/11</t>
    <phoneticPr fontId="1"/>
  </si>
  <si>
    <t>2300/13</t>
    <phoneticPr fontId="1"/>
  </si>
  <si>
    <t>1648/11</t>
  </si>
  <si>
    <t>1648/11</t>
    <phoneticPr fontId="1"/>
  </si>
  <si>
    <t>0518/12</t>
  </si>
  <si>
    <t>0518/12</t>
    <phoneticPr fontId="1"/>
  </si>
  <si>
    <t>0200/11</t>
    <phoneticPr fontId="1"/>
  </si>
  <si>
    <t>0925/15</t>
    <phoneticPr fontId="1"/>
  </si>
  <si>
    <t>0600/15</t>
    <phoneticPr fontId="1"/>
  </si>
  <si>
    <t>1230/15</t>
    <phoneticPr fontId="1"/>
  </si>
  <si>
    <t>1900/15</t>
    <phoneticPr fontId="1"/>
  </si>
  <si>
    <t>1600/16</t>
    <phoneticPr fontId="1"/>
  </si>
  <si>
    <t>1630/16</t>
    <phoneticPr fontId="1"/>
  </si>
  <si>
    <t>1824/14</t>
    <phoneticPr fontId="1"/>
  </si>
  <si>
    <t>0730/15</t>
    <phoneticPr fontId="1"/>
  </si>
  <si>
    <t>1015/15</t>
    <phoneticPr fontId="1"/>
  </si>
  <si>
    <t>0400/16</t>
    <phoneticPr fontId="1"/>
  </si>
  <si>
    <t>1748/15</t>
    <phoneticPr fontId="1"/>
  </si>
  <si>
    <t>1448/15</t>
    <phoneticPr fontId="1"/>
  </si>
  <si>
    <t>1600/15</t>
    <phoneticPr fontId="1"/>
  </si>
  <si>
    <t>1200/15</t>
    <phoneticPr fontId="1"/>
  </si>
  <si>
    <t>1240/15</t>
    <phoneticPr fontId="1"/>
  </si>
  <si>
    <t>2230/15</t>
    <phoneticPr fontId="1"/>
  </si>
  <si>
    <t>2030/15</t>
    <phoneticPr fontId="1"/>
  </si>
  <si>
    <t>2124/15</t>
    <phoneticPr fontId="1"/>
  </si>
  <si>
    <t>0642/16</t>
    <phoneticPr fontId="1"/>
  </si>
  <si>
    <t>2000/16</t>
    <phoneticPr fontId="1"/>
  </si>
  <si>
    <t>1200/17</t>
    <phoneticPr fontId="1"/>
  </si>
  <si>
    <t>DIRECT</t>
    <phoneticPr fontId="1"/>
  </si>
  <si>
    <t>DIRECT</t>
    <phoneticPr fontId="1"/>
  </si>
  <si>
    <t>0800/18</t>
    <phoneticPr fontId="1"/>
  </si>
  <si>
    <t>1730/16</t>
    <phoneticPr fontId="1"/>
  </si>
  <si>
    <t>1236/16</t>
    <phoneticPr fontId="1"/>
  </si>
  <si>
    <t>1735/16</t>
    <phoneticPr fontId="1"/>
  </si>
  <si>
    <t>0648/16</t>
    <phoneticPr fontId="1"/>
  </si>
  <si>
    <t>1510/16</t>
    <phoneticPr fontId="1"/>
  </si>
  <si>
    <t>0948/17</t>
    <phoneticPr fontId="1"/>
  </si>
  <si>
    <t>2100/17</t>
    <phoneticPr fontId="1"/>
  </si>
  <si>
    <t>1820/17</t>
    <phoneticPr fontId="1"/>
  </si>
  <si>
    <t>USD: JPY150.64-</t>
    <phoneticPr fontId="1"/>
  </si>
  <si>
    <t>RMB: JPY21.28-</t>
    <phoneticPr fontId="1"/>
  </si>
  <si>
    <t>0708/18</t>
    <phoneticPr fontId="1"/>
  </si>
  <si>
    <t>1235/18</t>
    <phoneticPr fontId="1"/>
  </si>
  <si>
    <t>1400/18</t>
    <phoneticPr fontId="1"/>
  </si>
  <si>
    <t>1715/19</t>
    <phoneticPr fontId="1"/>
  </si>
  <si>
    <t>0118/19</t>
    <phoneticPr fontId="1"/>
  </si>
  <si>
    <t>1130/19</t>
    <phoneticPr fontId="1"/>
  </si>
  <si>
    <t>0108/19</t>
    <phoneticPr fontId="1"/>
  </si>
  <si>
    <t>0710/19</t>
    <phoneticPr fontId="1"/>
  </si>
  <si>
    <t>1438/18</t>
    <phoneticPr fontId="1"/>
  </si>
  <si>
    <t>2335/18</t>
    <phoneticPr fontId="1"/>
  </si>
  <si>
    <t>1712/17</t>
    <phoneticPr fontId="1"/>
  </si>
  <si>
    <t>2000/22</t>
    <phoneticPr fontId="1"/>
  </si>
  <si>
    <t>0600/19</t>
    <phoneticPr fontId="1"/>
  </si>
  <si>
    <t>0230/21</t>
    <phoneticPr fontId="1"/>
  </si>
  <si>
    <t>1930/20</t>
    <phoneticPr fontId="1"/>
  </si>
  <si>
    <t>0900/23</t>
    <phoneticPr fontId="1"/>
  </si>
  <si>
    <t>1000/23</t>
    <phoneticPr fontId="1"/>
  </si>
  <si>
    <t>2030/21</t>
    <phoneticPr fontId="1"/>
  </si>
  <si>
    <t>0600/22</t>
    <phoneticPr fontId="1"/>
  </si>
  <si>
    <t>0855/22</t>
    <phoneticPr fontId="1"/>
  </si>
  <si>
    <t>1148/22</t>
    <phoneticPr fontId="1"/>
  </si>
  <si>
    <t>1200/22</t>
    <phoneticPr fontId="1"/>
  </si>
  <si>
    <t>1450/22</t>
    <phoneticPr fontId="1"/>
  </si>
  <si>
    <t>1654/22</t>
    <phoneticPr fontId="1"/>
  </si>
  <si>
    <t>1630/22</t>
    <phoneticPr fontId="1"/>
  </si>
  <si>
    <t>2000/21</t>
    <phoneticPr fontId="1"/>
  </si>
  <si>
    <t>0550/22</t>
    <phoneticPr fontId="1"/>
  </si>
  <si>
    <t>1245/22</t>
    <phoneticPr fontId="1"/>
  </si>
  <si>
    <t>1315/22</t>
    <phoneticPr fontId="1"/>
  </si>
  <si>
    <t>1945/22</t>
    <phoneticPr fontId="1"/>
  </si>
  <si>
    <t>2030/23</t>
    <phoneticPr fontId="1"/>
  </si>
  <si>
    <t>1330/24</t>
    <phoneticPr fontId="1"/>
  </si>
  <si>
    <t>0124/23</t>
    <phoneticPr fontId="1"/>
  </si>
  <si>
    <t>0812/23</t>
    <phoneticPr fontId="1"/>
  </si>
  <si>
    <t>0730/24</t>
    <phoneticPr fontId="1"/>
  </si>
  <si>
    <t>1715/23</t>
    <phoneticPr fontId="1"/>
  </si>
  <si>
    <t>1318/23</t>
    <phoneticPr fontId="1"/>
  </si>
  <si>
    <t>DIRECT</t>
    <phoneticPr fontId="1"/>
  </si>
  <si>
    <t>1515/24</t>
    <phoneticPr fontId="1"/>
  </si>
  <si>
    <t>0400/23</t>
    <phoneticPr fontId="1"/>
  </si>
  <si>
    <t>1400/23</t>
    <phoneticPr fontId="1"/>
  </si>
  <si>
    <t>0300/22</t>
    <phoneticPr fontId="1"/>
  </si>
  <si>
    <t>DIRECT</t>
    <phoneticPr fontId="1"/>
  </si>
  <si>
    <t>1935/23</t>
    <phoneticPr fontId="1"/>
  </si>
  <si>
    <t>0815/25</t>
    <phoneticPr fontId="1"/>
  </si>
  <si>
    <t>1015/25</t>
    <phoneticPr fontId="1"/>
  </si>
  <si>
    <t>1300/25</t>
    <phoneticPr fontId="1"/>
  </si>
  <si>
    <t>1700/25</t>
    <phoneticPr fontId="1"/>
  </si>
  <si>
    <t>0430/25</t>
    <phoneticPr fontId="1"/>
  </si>
  <si>
    <t>0615/25</t>
    <phoneticPr fontId="1"/>
  </si>
  <si>
    <t>1145/24</t>
    <phoneticPr fontId="1"/>
  </si>
  <si>
    <t>1345/24</t>
    <phoneticPr fontId="1"/>
  </si>
  <si>
    <t>0418/24</t>
    <phoneticPr fontId="1"/>
  </si>
  <si>
    <t>0630/24</t>
    <phoneticPr fontId="1"/>
  </si>
  <si>
    <t>1448/24</t>
    <phoneticPr fontId="1"/>
  </si>
  <si>
    <t>1645/24</t>
    <phoneticPr fontId="1"/>
  </si>
  <si>
    <t>2010/24</t>
    <phoneticPr fontId="1"/>
  </si>
  <si>
    <t>USD: JPY153.79-</t>
    <phoneticPr fontId="1"/>
  </si>
  <si>
    <t>RMB: JPY21.73-</t>
    <phoneticPr fontId="1"/>
  </si>
  <si>
    <t>1200/25</t>
    <phoneticPr fontId="1"/>
  </si>
  <si>
    <t>2012/25</t>
    <phoneticPr fontId="1"/>
  </si>
  <si>
    <t>0712/26</t>
    <phoneticPr fontId="1"/>
  </si>
  <si>
    <t>1700/28</t>
    <phoneticPr fontId="1"/>
  </si>
  <si>
    <t>1740/26</t>
    <phoneticPr fontId="1"/>
  </si>
  <si>
    <t>1804/26</t>
    <phoneticPr fontId="1"/>
  </si>
  <si>
    <t>1940/25</t>
    <phoneticPr fontId="1"/>
  </si>
  <si>
    <t>0708/26</t>
    <phoneticPr fontId="1"/>
  </si>
  <si>
    <t>1150/26</t>
    <phoneticPr fontId="1"/>
  </si>
  <si>
    <t>1618/25</t>
    <phoneticPr fontId="1"/>
  </si>
  <si>
    <t>1618/25</t>
    <phoneticPr fontId="1"/>
  </si>
  <si>
    <t>1930/25</t>
    <phoneticPr fontId="1"/>
  </si>
  <si>
    <t>The rotation between MIZ &amp; TAK not fixed.</t>
    <phoneticPr fontId="1"/>
  </si>
  <si>
    <t>Delayed in QIN.</t>
    <phoneticPr fontId="1"/>
  </si>
  <si>
    <t xml:space="preserve">Delayed in QIN. </t>
    <phoneticPr fontId="1"/>
  </si>
  <si>
    <t>1000/29</t>
    <phoneticPr fontId="1"/>
  </si>
  <si>
    <t>0906/28</t>
    <phoneticPr fontId="1"/>
  </si>
  <si>
    <t>1318/28</t>
    <phoneticPr fontId="1"/>
  </si>
  <si>
    <t>1650/28</t>
    <phoneticPr fontId="1"/>
  </si>
  <si>
    <t>1930/28</t>
    <phoneticPr fontId="1"/>
  </si>
  <si>
    <t>0730/29</t>
    <phoneticPr fontId="1"/>
  </si>
  <si>
    <t>1135/29</t>
    <phoneticPr fontId="1"/>
  </si>
  <si>
    <t>1454/29</t>
    <phoneticPr fontId="1"/>
  </si>
  <si>
    <t>1430/29</t>
    <phoneticPr fontId="1"/>
  </si>
  <si>
    <t>0900/31</t>
    <phoneticPr fontId="1"/>
  </si>
  <si>
    <t>0254/30</t>
    <phoneticPr fontId="1"/>
  </si>
  <si>
    <t>2015/29</t>
    <phoneticPr fontId="1"/>
  </si>
  <si>
    <t>0045/30</t>
    <phoneticPr fontId="1"/>
  </si>
  <si>
    <t>0900/25</t>
  </si>
  <si>
    <t>0900/25</t>
    <phoneticPr fontId="1"/>
  </si>
  <si>
    <t>1640/26</t>
  </si>
  <si>
    <t>1640/26</t>
    <phoneticPr fontId="1"/>
  </si>
  <si>
    <t>2000/29</t>
  </si>
  <si>
    <t>2000/29</t>
    <phoneticPr fontId="1"/>
  </si>
  <si>
    <t>2200/30</t>
    <phoneticPr fontId="1"/>
  </si>
  <si>
    <t>1100/31</t>
    <phoneticPr fontId="1"/>
  </si>
  <si>
    <t>0118/30</t>
    <phoneticPr fontId="1"/>
  </si>
  <si>
    <t>0635/30</t>
    <phoneticPr fontId="1"/>
  </si>
  <si>
    <t>1515/30</t>
    <phoneticPr fontId="1"/>
  </si>
  <si>
    <t>1624/30</t>
    <phoneticPr fontId="1"/>
  </si>
  <si>
    <t>1624/30</t>
    <phoneticPr fontId="1"/>
  </si>
  <si>
    <t>1750/30</t>
    <phoneticPr fontId="1"/>
  </si>
  <si>
    <t>0045/30</t>
  </si>
  <si>
    <t>0254/30</t>
  </si>
  <si>
    <t>0800/30</t>
  </si>
  <si>
    <t>2200/30</t>
  </si>
  <si>
    <t>1100/31</t>
  </si>
  <si>
    <t>0346/31</t>
  </si>
  <si>
    <t>0346/31</t>
    <phoneticPr fontId="1"/>
  </si>
  <si>
    <t>1730/01</t>
    <phoneticPr fontId="1"/>
  </si>
  <si>
    <t>DIRECT</t>
    <phoneticPr fontId="1"/>
  </si>
  <si>
    <t>0800/01</t>
    <phoneticPr fontId="1"/>
  </si>
  <si>
    <t>1130/01</t>
    <phoneticPr fontId="1"/>
  </si>
  <si>
    <t>1630/31</t>
    <phoneticPr fontId="1"/>
  </si>
  <si>
    <t>Exchange Rate 
as of 31 Oct 2024</t>
    <phoneticPr fontId="1"/>
  </si>
  <si>
    <t>USD: JPY154.64-</t>
    <phoneticPr fontId="1"/>
  </si>
  <si>
    <t>RMB: JPY21.84-</t>
    <phoneticPr fontId="1"/>
  </si>
  <si>
    <t>1820/31</t>
    <phoneticPr fontId="1"/>
  </si>
  <si>
    <t>2115/31</t>
    <phoneticPr fontId="1"/>
  </si>
  <si>
    <t>0940/31</t>
    <phoneticPr fontId="1"/>
  </si>
  <si>
    <t>1930/02</t>
    <phoneticPr fontId="1"/>
  </si>
  <si>
    <t>1830/02</t>
    <phoneticPr fontId="1"/>
  </si>
  <si>
    <t>0828/01</t>
    <phoneticPr fontId="1"/>
  </si>
  <si>
    <t>1500/05</t>
    <phoneticPr fontId="1"/>
  </si>
  <si>
    <t>1006/01</t>
    <phoneticPr fontId="1"/>
  </si>
  <si>
    <t>1445/01</t>
    <phoneticPr fontId="1"/>
  </si>
  <si>
    <t>0930/01</t>
    <phoneticPr fontId="1"/>
  </si>
  <si>
    <t>2300/02</t>
    <phoneticPr fontId="1"/>
  </si>
  <si>
    <t>1520/01</t>
    <phoneticPr fontId="1"/>
  </si>
  <si>
    <t>1500/01</t>
    <phoneticPr fontId="1"/>
  </si>
  <si>
    <t>1720/01</t>
    <phoneticPr fontId="1"/>
  </si>
  <si>
    <t>1300/04</t>
    <phoneticPr fontId="1"/>
  </si>
  <si>
    <t>1330/04</t>
    <phoneticPr fontId="1"/>
  </si>
  <si>
    <t>1725/04</t>
    <phoneticPr fontId="1"/>
  </si>
  <si>
    <t>1206/03</t>
    <phoneticPr fontId="1"/>
  </si>
  <si>
    <t>2230/04</t>
    <phoneticPr fontId="1"/>
  </si>
  <si>
    <t>1200/01</t>
  </si>
  <si>
    <t>1200/01</t>
    <phoneticPr fontId="1"/>
  </si>
  <si>
    <t>1242/02</t>
  </si>
  <si>
    <t>1242/02</t>
    <phoneticPr fontId="1"/>
  </si>
  <si>
    <t>0124/03</t>
  </si>
  <si>
    <t>0124/03</t>
    <phoneticPr fontId="1"/>
  </si>
  <si>
    <t>1540/03</t>
    <phoneticPr fontId="1"/>
  </si>
  <si>
    <t>0620/01</t>
  </si>
  <si>
    <t>0620/01</t>
    <phoneticPr fontId="1"/>
  </si>
  <si>
    <t>2040/01</t>
  </si>
  <si>
    <t>2040/01</t>
    <phoneticPr fontId="1"/>
  </si>
  <si>
    <t>0340/02</t>
  </si>
  <si>
    <t>0340/02</t>
    <phoneticPr fontId="1"/>
  </si>
  <si>
    <t>2148/01</t>
    <phoneticPr fontId="1"/>
  </si>
  <si>
    <t>0754/02</t>
    <phoneticPr fontId="1"/>
  </si>
  <si>
    <t>0620/02</t>
    <phoneticPr fontId="1"/>
  </si>
  <si>
    <t>0945/02</t>
    <phoneticPr fontId="1"/>
  </si>
  <si>
    <t>1825/01</t>
    <phoneticPr fontId="1"/>
  </si>
  <si>
    <t>2005/01</t>
    <phoneticPr fontId="1"/>
  </si>
  <si>
    <t>1550/02</t>
    <phoneticPr fontId="1"/>
  </si>
  <si>
    <t>1622/02</t>
    <phoneticPr fontId="1"/>
  </si>
  <si>
    <t>1855/02</t>
    <phoneticPr fontId="1"/>
  </si>
  <si>
    <t>0100/05</t>
    <phoneticPr fontId="1"/>
  </si>
  <si>
    <t>0625/05</t>
    <phoneticPr fontId="1"/>
  </si>
  <si>
    <t>0910/05</t>
    <phoneticPr fontId="1"/>
  </si>
  <si>
    <t>0700/06</t>
    <phoneticPr fontId="1"/>
  </si>
  <si>
    <t>0018/25</t>
    <phoneticPr fontId="1"/>
  </si>
  <si>
    <t>0706/25</t>
    <phoneticPr fontId="1"/>
  </si>
  <si>
    <t>1015/25</t>
    <phoneticPr fontId="1"/>
  </si>
  <si>
    <t>1912/04</t>
    <phoneticPr fontId="1"/>
  </si>
  <si>
    <t>0730/05</t>
    <phoneticPr fontId="1"/>
  </si>
  <si>
    <t>1035/05</t>
    <phoneticPr fontId="1"/>
  </si>
  <si>
    <t>1630/05</t>
    <phoneticPr fontId="1"/>
  </si>
  <si>
    <t>1200/05</t>
    <phoneticPr fontId="1"/>
  </si>
  <si>
    <t>1130/05</t>
    <phoneticPr fontId="1"/>
  </si>
  <si>
    <t>1340/05</t>
    <phoneticPr fontId="1"/>
  </si>
  <si>
    <t>1410/05</t>
    <phoneticPr fontId="1"/>
  </si>
  <si>
    <t>1625/05</t>
    <phoneticPr fontId="1"/>
  </si>
  <si>
    <t>532</t>
    <phoneticPr fontId="1"/>
  </si>
  <si>
    <t>533</t>
    <phoneticPr fontId="1"/>
  </si>
  <si>
    <t>2444</t>
    <phoneticPr fontId="1"/>
  </si>
  <si>
    <t>2445</t>
    <phoneticPr fontId="1"/>
  </si>
  <si>
    <t>2446</t>
    <phoneticPr fontId="1"/>
  </si>
  <si>
    <t>2447</t>
    <phoneticPr fontId="1"/>
  </si>
  <si>
    <t>2431</t>
    <phoneticPr fontId="1"/>
  </si>
  <si>
    <t>2432</t>
    <phoneticPr fontId="1"/>
  </si>
  <si>
    <t>46</t>
    <phoneticPr fontId="1"/>
  </si>
  <si>
    <t>47</t>
    <phoneticPr fontId="1"/>
  </si>
  <si>
    <t>49</t>
    <phoneticPr fontId="1"/>
  </si>
  <si>
    <t>1654/05</t>
    <phoneticPr fontId="1"/>
  </si>
  <si>
    <t>1905/05</t>
    <phoneticPr fontId="1"/>
  </si>
  <si>
    <t>1415/05</t>
  </si>
  <si>
    <t>1415/05</t>
    <phoneticPr fontId="1"/>
  </si>
  <si>
    <t>2305/05</t>
  </si>
  <si>
    <t>2305/05</t>
    <phoneticPr fontId="1"/>
  </si>
  <si>
    <t>1600/04</t>
    <phoneticPr fontId="1"/>
  </si>
  <si>
    <t>1200/06</t>
    <phoneticPr fontId="1"/>
  </si>
  <si>
    <t>0106/06</t>
    <phoneticPr fontId="1"/>
  </si>
  <si>
    <t>0830/07</t>
    <phoneticPr fontId="1"/>
  </si>
  <si>
    <t>1312/06</t>
    <phoneticPr fontId="1"/>
  </si>
  <si>
    <t>1312/06</t>
    <phoneticPr fontId="1"/>
  </si>
  <si>
    <t>1510/06</t>
    <phoneticPr fontId="1"/>
  </si>
  <si>
    <t>0012/06</t>
    <phoneticPr fontId="1"/>
  </si>
  <si>
    <r>
      <t>1224</t>
    </r>
    <r>
      <rPr>
        <i/>
        <sz val="11"/>
        <rFont val="Verdana"/>
        <family val="2"/>
      </rPr>
      <t>/06</t>
    </r>
    <phoneticPr fontId="1"/>
  </si>
  <si>
    <t>1720/06</t>
    <phoneticPr fontId="1"/>
  </si>
  <si>
    <t>0830/07</t>
  </si>
  <si>
    <t>2248/06</t>
  </si>
  <si>
    <t>2248/06</t>
    <phoneticPr fontId="1"/>
  </si>
  <si>
    <t>0042/07</t>
  </si>
  <si>
    <t>0042/07</t>
    <phoneticPr fontId="1"/>
  </si>
  <si>
    <t>0600/08</t>
  </si>
  <si>
    <t>0530/08</t>
    <phoneticPr fontId="1"/>
  </si>
  <si>
    <t>1124/07</t>
    <phoneticPr fontId="1"/>
  </si>
  <si>
    <t>1610/07</t>
    <phoneticPr fontId="1"/>
  </si>
  <si>
    <t>Exchange Rate 
as of 7 Nov 2024</t>
    <phoneticPr fontId="1"/>
  </si>
  <si>
    <t>USD: JPY155.63-</t>
    <phoneticPr fontId="1"/>
  </si>
  <si>
    <t>RMB: JPY21.77-</t>
    <phoneticPr fontId="1"/>
  </si>
  <si>
    <t>2200/08</t>
    <phoneticPr fontId="1"/>
  </si>
  <si>
    <t>0200/08</t>
    <phoneticPr fontId="1"/>
  </si>
  <si>
    <t>2100/07</t>
    <phoneticPr fontId="1"/>
  </si>
  <si>
    <t>0845/08</t>
    <phoneticPr fontId="1"/>
  </si>
  <si>
    <t>Delayed in Dalian due to rough sea.</t>
    <phoneticPr fontId="1"/>
  </si>
  <si>
    <t>1725/08</t>
    <phoneticPr fontId="1"/>
  </si>
  <si>
    <t>1200/12</t>
    <phoneticPr fontId="1"/>
  </si>
  <si>
    <t>2300/09</t>
  </si>
  <si>
    <t>2300/09</t>
    <phoneticPr fontId="1"/>
  </si>
  <si>
    <t>0430/10</t>
  </si>
  <si>
    <t>0430/10</t>
    <phoneticPr fontId="1"/>
  </si>
  <si>
    <t>0950/10</t>
  </si>
  <si>
    <t>0950/10</t>
    <phoneticPr fontId="1"/>
  </si>
  <si>
    <t>0655/10</t>
    <phoneticPr fontId="1"/>
  </si>
  <si>
    <t>1120/10</t>
    <phoneticPr fontId="1"/>
  </si>
  <si>
    <t>0506/09</t>
  </si>
  <si>
    <t>0506/09</t>
    <phoneticPr fontId="1"/>
  </si>
  <si>
    <t>1342/09</t>
  </si>
  <si>
    <t>1342/09</t>
    <phoneticPr fontId="1"/>
  </si>
  <si>
    <t>1610/09</t>
    <phoneticPr fontId="1"/>
  </si>
  <si>
    <t>0042/08</t>
    <phoneticPr fontId="1"/>
  </si>
  <si>
    <t>1906/08</t>
  </si>
  <si>
    <t>1906/08</t>
    <phoneticPr fontId="1"/>
  </si>
  <si>
    <t>0306/09</t>
  </si>
  <si>
    <t>0306/09</t>
    <phoneticPr fontId="1"/>
  </si>
  <si>
    <t>1805/08</t>
    <phoneticPr fontId="1"/>
  </si>
  <si>
    <t>1945/08</t>
    <phoneticPr fontId="1"/>
  </si>
  <si>
    <t>2110/08</t>
    <phoneticPr fontId="1"/>
  </si>
  <si>
    <t>0725/09</t>
    <phoneticPr fontId="1"/>
  </si>
  <si>
    <t>1140/09</t>
    <phoneticPr fontId="1"/>
  </si>
  <si>
    <t>1400/09</t>
    <phoneticPr fontId="1"/>
  </si>
  <si>
    <t>0700/12</t>
  </si>
  <si>
    <t>1350/12</t>
    <phoneticPr fontId="1"/>
  </si>
  <si>
    <t>1454/11</t>
    <phoneticPr fontId="1"/>
  </si>
  <si>
    <t>1730/11</t>
    <phoneticPr fontId="1"/>
  </si>
  <si>
    <t>1915/11</t>
    <phoneticPr fontId="1"/>
  </si>
  <si>
    <t>0735/12</t>
    <phoneticPr fontId="1"/>
  </si>
  <si>
    <t>1115/12</t>
    <phoneticPr fontId="1"/>
  </si>
  <si>
    <t>2200/11</t>
    <phoneticPr fontId="1"/>
  </si>
  <si>
    <t>0635/12</t>
    <phoneticPr fontId="1"/>
  </si>
  <si>
    <t>0530/13</t>
    <phoneticPr fontId="1"/>
  </si>
  <si>
    <t>0800/13</t>
    <phoneticPr fontId="1"/>
  </si>
  <si>
    <t>1327/12</t>
    <phoneticPr fontId="1"/>
  </si>
  <si>
    <t>1518/12</t>
    <phoneticPr fontId="1"/>
  </si>
  <si>
    <t>2100/12</t>
    <phoneticPr fontId="1"/>
  </si>
  <si>
    <t>1000/13</t>
    <phoneticPr fontId="1"/>
  </si>
  <si>
    <t>1536/12</t>
    <phoneticPr fontId="1"/>
  </si>
  <si>
    <t>1900/12</t>
    <phoneticPr fontId="1"/>
  </si>
  <si>
    <t>1215/12</t>
  </si>
  <si>
    <t>1215/12</t>
    <phoneticPr fontId="1"/>
  </si>
  <si>
    <t>2140/12</t>
  </si>
  <si>
    <t>2140/12</t>
    <phoneticPr fontId="1"/>
  </si>
  <si>
    <t>0700/12</t>
    <phoneticPr fontId="1"/>
  </si>
  <si>
    <t>1240/13</t>
    <phoneticPr fontId="1"/>
  </si>
  <si>
    <t>0054/13</t>
    <phoneticPr fontId="1"/>
  </si>
  <si>
    <t>0648/13</t>
    <phoneticPr fontId="1"/>
  </si>
  <si>
    <t>1105/13</t>
    <phoneticPr fontId="1"/>
  </si>
  <si>
    <t>1254/13</t>
    <phoneticPr fontId="1"/>
  </si>
  <si>
    <t>1254/13</t>
    <phoneticPr fontId="1"/>
  </si>
  <si>
    <t>1410/13</t>
    <phoneticPr fontId="1"/>
  </si>
  <si>
    <t>1445/13</t>
    <phoneticPr fontId="1"/>
  </si>
  <si>
    <t>1455/13</t>
    <phoneticPr fontId="1"/>
  </si>
  <si>
    <t>2300/14</t>
    <phoneticPr fontId="1"/>
  </si>
  <si>
    <t>0700/15</t>
    <phoneticPr fontId="1"/>
  </si>
  <si>
    <t>0800/15</t>
    <phoneticPr fontId="1"/>
  </si>
  <si>
    <t>0630/15</t>
    <phoneticPr fontId="1"/>
  </si>
  <si>
    <t>Waiting for departure due to bad weather.</t>
  </si>
  <si>
    <t>1745/14</t>
    <phoneticPr fontId="1"/>
  </si>
  <si>
    <t>1942/13</t>
    <phoneticPr fontId="1"/>
  </si>
  <si>
    <t>1024/14</t>
    <phoneticPr fontId="1"/>
  </si>
  <si>
    <t>1620/14</t>
    <phoneticPr fontId="1"/>
  </si>
  <si>
    <t>1810/14</t>
    <phoneticPr fontId="1"/>
  </si>
  <si>
    <t>2135/14</t>
    <phoneticPr fontId="1"/>
  </si>
  <si>
    <t>1306/13</t>
    <phoneticPr fontId="1"/>
  </si>
  <si>
    <t>1648/14</t>
    <phoneticPr fontId="1"/>
  </si>
  <si>
    <t>Unberthing delayed due to bad weather.</t>
    <phoneticPr fontId="1"/>
  </si>
  <si>
    <t>USD: JPY156.77-</t>
    <phoneticPr fontId="1"/>
  </si>
  <si>
    <t>RMB: JPY21.80-</t>
    <phoneticPr fontId="1"/>
  </si>
  <si>
    <t>Exchange Rate 
as of 14 Nov 2024</t>
    <phoneticPr fontId="1"/>
  </si>
  <si>
    <t>1230/15</t>
    <phoneticPr fontId="1"/>
  </si>
  <si>
    <t>1400/15</t>
    <phoneticPr fontId="1"/>
  </si>
  <si>
    <t>DIRECT</t>
    <phoneticPr fontId="1"/>
  </si>
  <si>
    <t>Entering Japan via Bungo Suido.</t>
    <phoneticPr fontId="1"/>
  </si>
  <si>
    <t>0600/18</t>
    <phoneticPr fontId="1"/>
  </si>
  <si>
    <t>1524/16</t>
    <phoneticPr fontId="1"/>
  </si>
  <si>
    <t>0030/17</t>
    <phoneticPr fontId="1"/>
  </si>
  <si>
    <t>MIZ</t>
    <phoneticPr fontId="1"/>
  </si>
  <si>
    <t>1620/16</t>
    <phoneticPr fontId="1"/>
  </si>
  <si>
    <t>2005/16</t>
    <phoneticPr fontId="1"/>
  </si>
  <si>
    <t>2210/15</t>
    <phoneticPr fontId="1"/>
  </si>
  <si>
    <t>0550/16</t>
    <phoneticPr fontId="1"/>
  </si>
  <si>
    <t>1825/15</t>
    <phoneticPr fontId="1"/>
  </si>
  <si>
    <t>0705/16</t>
    <phoneticPr fontId="1"/>
  </si>
  <si>
    <t>1530/15</t>
    <phoneticPr fontId="1"/>
  </si>
  <si>
    <t>0945/15</t>
    <phoneticPr fontId="1"/>
  </si>
  <si>
    <t>1940/15</t>
    <phoneticPr fontId="1"/>
  </si>
  <si>
    <t>1615/15</t>
    <phoneticPr fontId="1"/>
  </si>
  <si>
    <t>2200/18</t>
    <phoneticPr fontId="1"/>
  </si>
  <si>
    <t>0034/18</t>
    <phoneticPr fontId="1"/>
  </si>
  <si>
    <t>0605/18</t>
    <phoneticPr fontId="1"/>
  </si>
  <si>
    <t>Delayed in SHA due to port congestion.</t>
    <phoneticPr fontId="1"/>
  </si>
  <si>
    <t>0100/19</t>
    <phoneticPr fontId="1"/>
  </si>
  <si>
    <t>1400/19</t>
    <phoneticPr fontId="1"/>
  </si>
  <si>
    <t>1100/19</t>
    <phoneticPr fontId="1"/>
  </si>
  <si>
    <t>Exchange Rate 
as of 21 Nov 2024</t>
    <phoneticPr fontId="1"/>
  </si>
  <si>
    <t>0700/20</t>
    <phoneticPr fontId="1"/>
  </si>
  <si>
    <t>1130/20</t>
    <phoneticPr fontId="1"/>
  </si>
  <si>
    <t xml:space="preserve">1230/19 </t>
    <phoneticPr fontId="1"/>
  </si>
  <si>
    <t>1830/19</t>
    <phoneticPr fontId="1"/>
  </si>
  <si>
    <t>0735/19</t>
    <phoneticPr fontId="1"/>
  </si>
  <si>
    <t>0806/19</t>
    <phoneticPr fontId="1"/>
  </si>
  <si>
    <t>1320/19</t>
    <phoneticPr fontId="1"/>
  </si>
  <si>
    <t>1830/20</t>
    <phoneticPr fontId="1"/>
  </si>
  <si>
    <t>1535/19</t>
    <phoneticPr fontId="1"/>
  </si>
  <si>
    <t>1130/20</t>
    <phoneticPr fontId="1"/>
  </si>
  <si>
    <t>2106/19</t>
    <phoneticPr fontId="1"/>
  </si>
  <si>
    <t>1245/20</t>
    <phoneticPr fontId="1"/>
  </si>
  <si>
    <t>0100/21</t>
    <phoneticPr fontId="1"/>
  </si>
  <si>
    <t>1654/19</t>
    <phoneticPr fontId="1"/>
  </si>
  <si>
    <t>0110/20</t>
    <phoneticPr fontId="1"/>
  </si>
  <si>
    <t>1600/20</t>
    <phoneticPr fontId="1"/>
  </si>
  <si>
    <t>DIRECT</t>
    <phoneticPr fontId="1"/>
  </si>
  <si>
    <t>0300/21</t>
    <phoneticPr fontId="1"/>
  </si>
  <si>
    <t>0748/20</t>
    <phoneticPr fontId="1"/>
  </si>
  <si>
    <t>1505/20</t>
    <phoneticPr fontId="1"/>
  </si>
  <si>
    <t>1630/20</t>
    <phoneticPr fontId="1"/>
  </si>
  <si>
    <t>1348/20</t>
    <phoneticPr fontId="1"/>
  </si>
  <si>
    <t>1020/21</t>
    <phoneticPr fontId="1"/>
  </si>
  <si>
    <t>USD: JPY156.13-</t>
    <phoneticPr fontId="1"/>
  </si>
  <si>
    <t>RMB: JPY21.70-</t>
    <phoneticPr fontId="1"/>
  </si>
  <si>
    <t>1400/22</t>
    <phoneticPr fontId="1"/>
  </si>
  <si>
    <t>0600/25</t>
    <phoneticPr fontId="1"/>
  </si>
  <si>
    <t>1418/22</t>
    <phoneticPr fontId="1"/>
  </si>
  <si>
    <t>1635/22</t>
    <phoneticPr fontId="1"/>
  </si>
  <si>
    <t>1610/21</t>
    <phoneticPr fontId="1"/>
  </si>
  <si>
    <t>0935/22</t>
    <phoneticPr fontId="1"/>
  </si>
  <si>
    <t>0000/24</t>
    <phoneticPr fontId="1"/>
  </si>
  <si>
    <t>0754/24</t>
    <phoneticPr fontId="1"/>
  </si>
  <si>
    <t>1215/24</t>
    <phoneticPr fontId="1"/>
  </si>
  <si>
    <t>1000/22</t>
    <phoneticPr fontId="1"/>
  </si>
  <si>
    <t>0912/23</t>
    <phoneticPr fontId="1"/>
  </si>
  <si>
    <t>2048/23</t>
    <phoneticPr fontId="1"/>
  </si>
  <si>
    <t>1636/23</t>
    <phoneticPr fontId="1"/>
  </si>
  <si>
    <t>1636/23</t>
    <phoneticPr fontId="1"/>
  </si>
  <si>
    <t>1910/23</t>
    <phoneticPr fontId="1"/>
  </si>
  <si>
    <t>1755/22</t>
    <phoneticPr fontId="1"/>
  </si>
  <si>
    <t>0755/23</t>
    <phoneticPr fontId="1"/>
  </si>
  <si>
    <t>1125/23</t>
    <phoneticPr fontId="1"/>
  </si>
  <si>
    <t>2300/21</t>
    <phoneticPr fontId="1"/>
  </si>
  <si>
    <t>1730/22</t>
    <phoneticPr fontId="1"/>
  </si>
  <si>
    <t>2330/22</t>
    <phoneticPr fontId="1"/>
  </si>
  <si>
    <t>1845/24</t>
    <phoneticPr fontId="1"/>
  </si>
  <si>
    <t>0915/25</t>
    <phoneticPr fontId="1"/>
  </si>
  <si>
    <t>1400/26</t>
    <phoneticPr fontId="1"/>
  </si>
  <si>
    <t>0615/26</t>
    <phoneticPr fontId="1"/>
  </si>
  <si>
    <t>1100/26</t>
    <phoneticPr fontId="1"/>
  </si>
  <si>
    <t>1200/26</t>
    <phoneticPr fontId="1"/>
  </si>
  <si>
    <t>0700/26</t>
    <phoneticPr fontId="1"/>
  </si>
  <si>
    <t>1030/26</t>
    <phoneticPr fontId="1"/>
  </si>
  <si>
    <t>0635/25</t>
    <phoneticPr fontId="1"/>
  </si>
  <si>
    <t>1055/25</t>
    <phoneticPr fontId="1"/>
  </si>
  <si>
    <t>1520/26</t>
    <phoneticPr fontId="1"/>
  </si>
  <si>
    <t>2124/25</t>
    <phoneticPr fontId="1"/>
  </si>
  <si>
    <t>0910/26</t>
    <phoneticPr fontId="1"/>
  </si>
  <si>
    <t>0200/27</t>
    <phoneticPr fontId="1"/>
  </si>
  <si>
    <t>TXG's port was closed for bad weather.</t>
    <phoneticPr fontId="1"/>
  </si>
  <si>
    <t>1605/26</t>
    <phoneticPr fontId="1"/>
  </si>
  <si>
    <t>1542/26</t>
    <phoneticPr fontId="1"/>
  </si>
  <si>
    <t>1030/27</t>
    <phoneticPr fontId="1"/>
  </si>
  <si>
    <t>1918/26</t>
    <phoneticPr fontId="1"/>
  </si>
  <si>
    <t>1200/27</t>
    <phoneticPr fontId="1"/>
  </si>
  <si>
    <t>1640/27</t>
    <phoneticPr fontId="1"/>
  </si>
  <si>
    <t>0018/27</t>
    <phoneticPr fontId="1"/>
  </si>
  <si>
    <t>0606/27</t>
    <phoneticPr fontId="1"/>
  </si>
  <si>
    <t>1820/27</t>
    <phoneticPr fontId="1"/>
  </si>
  <si>
    <t>0800/28</t>
    <phoneticPr fontId="1"/>
  </si>
  <si>
    <t>1918/27</t>
    <phoneticPr fontId="1"/>
  </si>
  <si>
    <t>1942/27</t>
    <phoneticPr fontId="1"/>
  </si>
  <si>
    <t>Sheltering at Suo Nada due to rough sea condition.</t>
    <phoneticPr fontId="1"/>
  </si>
  <si>
    <t>0330/29</t>
    <phoneticPr fontId="1"/>
  </si>
  <si>
    <t>Schedule delayed from HA533E/W.</t>
    <phoneticPr fontId="1"/>
  </si>
  <si>
    <t>2148/28</t>
    <phoneticPr fontId="1"/>
  </si>
  <si>
    <t>1932/24</t>
    <phoneticPr fontId="1"/>
  </si>
  <si>
    <t>USD: JPY152.77-</t>
    <phoneticPr fontId="1"/>
  </si>
  <si>
    <t>RMB: JPY21.23-</t>
    <phoneticPr fontId="1"/>
  </si>
  <si>
    <t>1830/27</t>
    <phoneticPr fontId="1"/>
  </si>
  <si>
    <t>1710/28</t>
    <phoneticPr fontId="1"/>
  </si>
  <si>
    <t>2120/27</t>
    <phoneticPr fontId="1"/>
  </si>
  <si>
    <t>Heavy berth congestion at FKY.</t>
    <phoneticPr fontId="1"/>
  </si>
  <si>
    <t>0106/29</t>
    <phoneticPr fontId="1"/>
  </si>
  <si>
    <t>0648/29</t>
    <phoneticPr fontId="1"/>
  </si>
  <si>
    <t>1055/29</t>
    <phoneticPr fontId="1"/>
  </si>
  <si>
    <t>0700/30</t>
    <phoneticPr fontId="1"/>
  </si>
  <si>
    <t>Due to strong wind, berting schedule is not fixed.</t>
  </si>
  <si>
    <t>Due to strong wind, berting schedule is not fixed.</t>
    <phoneticPr fontId="1"/>
  </si>
  <si>
    <t>1000/02</t>
    <phoneticPr fontId="1"/>
  </si>
  <si>
    <t>0045/01</t>
    <phoneticPr fontId="1"/>
  </si>
  <si>
    <t>0648/01</t>
    <phoneticPr fontId="1"/>
  </si>
  <si>
    <t>1225/01</t>
    <phoneticPr fontId="1"/>
  </si>
  <si>
    <t>0300/01</t>
  </si>
  <si>
    <t>0300/01</t>
    <phoneticPr fontId="1"/>
  </si>
  <si>
    <t>0510/01</t>
  </si>
  <si>
    <t>0510/01</t>
    <phoneticPr fontId="1"/>
  </si>
  <si>
    <t>1010/01</t>
  </si>
  <si>
    <t>1010/01</t>
    <phoneticPr fontId="1"/>
  </si>
  <si>
    <t>1312/30</t>
    <phoneticPr fontId="1"/>
  </si>
  <si>
    <t>1810/30</t>
    <phoneticPr fontId="1"/>
  </si>
  <si>
    <t>1654/29</t>
  </si>
  <si>
    <t>1654/29</t>
    <phoneticPr fontId="1"/>
  </si>
  <si>
    <t>2006/29</t>
  </si>
  <si>
    <t>2006/29</t>
    <phoneticPr fontId="1"/>
  </si>
  <si>
    <t>0718/30</t>
  </si>
  <si>
    <t>0718/30</t>
    <phoneticPr fontId="1"/>
  </si>
  <si>
    <t>0735/30</t>
    <phoneticPr fontId="1"/>
  </si>
  <si>
    <t>0945/30</t>
    <phoneticPr fontId="1"/>
  </si>
  <si>
    <t>1630/29</t>
    <phoneticPr fontId="1"/>
  </si>
  <si>
    <t>0548/30</t>
    <phoneticPr fontId="1"/>
  </si>
  <si>
    <t>0910/30</t>
    <phoneticPr fontId="1"/>
  </si>
  <si>
    <t>1506/29</t>
    <phoneticPr fontId="1"/>
  </si>
  <si>
    <t>1935/29</t>
    <phoneticPr fontId="1"/>
  </si>
  <si>
    <t>0330/03</t>
    <phoneticPr fontId="1"/>
  </si>
  <si>
    <t>0200/01</t>
    <phoneticPr fontId="1"/>
  </si>
  <si>
    <t>1248/01</t>
    <phoneticPr fontId="1"/>
  </si>
  <si>
    <t>2136/01</t>
    <phoneticPr fontId="1"/>
  </si>
  <si>
    <t>1845/01</t>
    <phoneticPr fontId="1"/>
  </si>
  <si>
    <t>1315/02</t>
    <phoneticPr fontId="1"/>
  </si>
  <si>
    <t>1100/04</t>
    <phoneticPr fontId="1"/>
  </si>
  <si>
    <t>2100/02</t>
    <phoneticPr fontId="1"/>
  </si>
  <si>
    <t>0730/05</t>
    <phoneticPr fontId="1"/>
  </si>
  <si>
    <t>2448</t>
    <phoneticPr fontId="1"/>
  </si>
  <si>
    <t>2450</t>
    <phoneticPr fontId="1"/>
  </si>
  <si>
    <t>2434</t>
    <phoneticPr fontId="1"/>
  </si>
  <si>
    <t>0730/04</t>
    <phoneticPr fontId="1"/>
  </si>
  <si>
    <t>0825/04</t>
    <phoneticPr fontId="1"/>
  </si>
  <si>
    <t>1040/04</t>
    <phoneticPr fontId="1"/>
  </si>
  <si>
    <t>1618/03</t>
    <phoneticPr fontId="1"/>
  </si>
  <si>
    <t>0630/04</t>
    <phoneticPr fontId="1"/>
  </si>
  <si>
    <t>1235/04</t>
    <phoneticPr fontId="1"/>
  </si>
  <si>
    <t>1648/04</t>
    <phoneticPr fontId="1"/>
  </si>
  <si>
    <t>2015/04</t>
    <phoneticPr fontId="1"/>
  </si>
  <si>
    <t>0530/05</t>
    <phoneticPr fontId="1"/>
  </si>
  <si>
    <t>FKY</t>
    <phoneticPr fontId="1"/>
  </si>
  <si>
    <t>Week 50 CJ1 and CJ2 are combined</t>
  </si>
  <si>
    <t>Week 50 CJ1 and CJ2 are combined</t>
    <phoneticPr fontId="1"/>
  </si>
  <si>
    <t>2448</t>
    <phoneticPr fontId="1"/>
  </si>
  <si>
    <t>FKY</t>
    <phoneticPr fontId="1"/>
  </si>
  <si>
    <t>TAK</t>
    <phoneticPr fontId="1"/>
  </si>
  <si>
    <t>MIZ</t>
    <phoneticPr fontId="1"/>
  </si>
  <si>
    <t>HIJ</t>
    <phoneticPr fontId="1"/>
  </si>
  <si>
    <t>IWK</t>
    <phoneticPr fontId="1"/>
  </si>
  <si>
    <t>HYPERION</t>
    <phoneticPr fontId="1"/>
  </si>
  <si>
    <t>1342/04</t>
    <phoneticPr fontId="1"/>
  </si>
  <si>
    <t>2148/04</t>
    <phoneticPr fontId="1"/>
  </si>
  <si>
    <t>2240/04</t>
    <phoneticPr fontId="1"/>
  </si>
  <si>
    <t>2042/04</t>
    <phoneticPr fontId="1"/>
  </si>
  <si>
    <t>0500/05</t>
    <phoneticPr fontId="1"/>
  </si>
  <si>
    <t>1045/05</t>
    <phoneticPr fontId="1"/>
  </si>
  <si>
    <t>2200/04</t>
    <phoneticPr fontId="1"/>
  </si>
  <si>
    <t>1045/05</t>
    <phoneticPr fontId="1"/>
  </si>
  <si>
    <t>1330/05</t>
    <phoneticPr fontId="1"/>
  </si>
  <si>
    <t>1405/05</t>
    <phoneticPr fontId="1"/>
  </si>
  <si>
    <t>1710/05</t>
    <phoneticPr fontId="1"/>
  </si>
  <si>
    <t>2042/04</t>
  </si>
  <si>
    <t>2306/04</t>
  </si>
  <si>
    <t>0800/05</t>
  </si>
  <si>
    <t>1736/05</t>
    <phoneticPr fontId="1"/>
  </si>
  <si>
    <t>1806/05</t>
    <phoneticPr fontId="1"/>
  </si>
  <si>
    <t>Exchange Rate 
as of 5 Dec 2024</t>
    <phoneticPr fontId="1"/>
  </si>
  <si>
    <t>USD: JPY151.38-</t>
    <phoneticPr fontId="1"/>
  </si>
  <si>
    <t>RMB: JPY20.96-</t>
    <phoneticPr fontId="1"/>
  </si>
  <si>
    <t>0212/06</t>
    <phoneticPr fontId="1"/>
  </si>
  <si>
    <t>2348/05</t>
  </si>
  <si>
    <t>2348/05</t>
    <phoneticPr fontId="1"/>
  </si>
  <si>
    <t>0106/06</t>
  </si>
  <si>
    <t>0106/06</t>
    <phoneticPr fontId="1"/>
  </si>
  <si>
    <t>1312/06</t>
  </si>
  <si>
    <t>1912/05</t>
    <phoneticPr fontId="1"/>
  </si>
  <si>
    <t>1236/06</t>
    <phoneticPr fontId="1"/>
  </si>
  <si>
    <t>1525/06</t>
    <phoneticPr fontId="1"/>
  </si>
  <si>
    <t>0420/06</t>
    <phoneticPr fontId="1"/>
  </si>
  <si>
    <t>0754/06</t>
    <phoneticPr fontId="1"/>
  </si>
  <si>
    <t>1205/06</t>
    <phoneticPr fontId="1"/>
  </si>
  <si>
    <t>1100/07</t>
  </si>
  <si>
    <t>0350/08</t>
  </si>
  <si>
    <t>0350/08</t>
    <phoneticPr fontId="1"/>
  </si>
  <si>
    <t>1010/08</t>
  </si>
  <si>
    <t>1010/08</t>
    <phoneticPr fontId="1"/>
  </si>
  <si>
    <t>0130/08</t>
    <phoneticPr fontId="1"/>
  </si>
  <si>
    <t>0700/08</t>
    <phoneticPr fontId="1"/>
  </si>
  <si>
    <t>1300/10</t>
  </si>
  <si>
    <t>1300/10</t>
    <phoneticPr fontId="1"/>
  </si>
  <si>
    <t>Exchange Rate 
as of 28 Nov 2024</t>
    <phoneticPr fontId="1"/>
  </si>
  <si>
    <t>0542/09</t>
  </si>
  <si>
    <t>0542/09</t>
    <phoneticPr fontId="1"/>
  </si>
  <si>
    <t>1818/09</t>
  </si>
  <si>
    <t>1818/09</t>
    <phoneticPr fontId="1"/>
  </si>
  <si>
    <t>1400/11</t>
    <phoneticPr fontId="1"/>
  </si>
  <si>
    <t>1000/08</t>
    <phoneticPr fontId="1"/>
  </si>
  <si>
    <t>1000/08</t>
    <phoneticPr fontId="1"/>
  </si>
  <si>
    <t>1430/11</t>
    <phoneticPr fontId="1"/>
  </si>
  <si>
    <t>2200/11</t>
    <phoneticPr fontId="1"/>
  </si>
  <si>
    <t>2200/09</t>
    <phoneticPr fontId="1"/>
  </si>
  <si>
    <t>0635/10</t>
    <phoneticPr fontId="1"/>
  </si>
  <si>
    <t>1120/10</t>
    <phoneticPr fontId="1"/>
  </si>
  <si>
    <t>1800/11</t>
    <phoneticPr fontId="1"/>
  </si>
  <si>
    <t>Delayed due to vessel repairing.</t>
    <phoneticPr fontId="1"/>
  </si>
  <si>
    <t>HYPERION</t>
    <phoneticPr fontId="1"/>
  </si>
  <si>
    <t>1500/10</t>
  </si>
  <si>
    <t>2330/10</t>
  </si>
  <si>
    <t>2330/10</t>
    <phoneticPr fontId="1"/>
  </si>
  <si>
    <t>0730/11</t>
    <phoneticPr fontId="1"/>
  </si>
  <si>
    <t>0755/11</t>
    <phoneticPr fontId="1"/>
  </si>
  <si>
    <t>1300/11</t>
    <phoneticPr fontId="1"/>
  </si>
  <si>
    <t>1312/11</t>
    <phoneticPr fontId="1"/>
  </si>
  <si>
    <t>Rotation between FKY &amp; TAK not fixed.</t>
    <phoneticPr fontId="1"/>
  </si>
  <si>
    <t>1636/11</t>
    <phoneticPr fontId="1"/>
  </si>
  <si>
    <t>1754/11</t>
    <phoneticPr fontId="1"/>
  </si>
  <si>
    <t>0136/12</t>
    <phoneticPr fontId="1"/>
  </si>
  <si>
    <t>REFLECTION</t>
    <phoneticPr fontId="1"/>
  </si>
  <si>
    <t>2449</t>
    <phoneticPr fontId="1"/>
  </si>
  <si>
    <t>HAO AN</t>
    <phoneticPr fontId="1"/>
  </si>
  <si>
    <t>REFLECTION</t>
    <phoneticPr fontId="1"/>
  </si>
  <si>
    <t>HAO AN</t>
    <phoneticPr fontId="1"/>
  </si>
  <si>
    <t>2012/11</t>
    <phoneticPr fontId="1"/>
  </si>
  <si>
    <t>0624/12</t>
    <phoneticPr fontId="1"/>
  </si>
  <si>
    <t>1636/11</t>
  </si>
  <si>
    <t>1754/11</t>
  </si>
  <si>
    <t>0136/12</t>
  </si>
  <si>
    <t>1930/13</t>
    <phoneticPr fontId="1"/>
  </si>
  <si>
    <t>2130/12</t>
  </si>
  <si>
    <t>2130/12</t>
    <phoneticPr fontId="1"/>
  </si>
  <si>
    <t>0748/12</t>
    <phoneticPr fontId="1"/>
  </si>
  <si>
    <t>0754/12</t>
    <phoneticPr fontId="1"/>
  </si>
  <si>
    <t>1218/12</t>
    <phoneticPr fontId="1"/>
  </si>
  <si>
    <t>USD: JPY153.40-</t>
    <phoneticPr fontId="1"/>
  </si>
  <si>
    <t>RMB: JPY21.25-</t>
    <phoneticPr fontId="1"/>
  </si>
  <si>
    <t>HAO AN 536E/W is skipped.</t>
    <phoneticPr fontId="1"/>
  </si>
  <si>
    <t>TAK</t>
    <phoneticPr fontId="1"/>
  </si>
  <si>
    <t>TAK is additional calling</t>
    <phoneticPr fontId="1"/>
  </si>
  <si>
    <t>1748/12</t>
    <phoneticPr fontId="1"/>
  </si>
  <si>
    <t>1940/12</t>
    <phoneticPr fontId="1"/>
  </si>
  <si>
    <t>0118/13</t>
    <phoneticPr fontId="1"/>
  </si>
  <si>
    <t>1012/13</t>
    <phoneticPr fontId="1"/>
  </si>
  <si>
    <t>1310/13</t>
    <phoneticPr fontId="1"/>
  </si>
  <si>
    <t>1836/12</t>
    <phoneticPr fontId="1"/>
  </si>
  <si>
    <t>0706/13</t>
    <phoneticPr fontId="1"/>
  </si>
  <si>
    <t>1150/13</t>
    <phoneticPr fontId="1"/>
  </si>
  <si>
    <t>0900/15</t>
    <phoneticPr fontId="1"/>
  </si>
  <si>
    <t>0930/15</t>
    <phoneticPr fontId="1"/>
  </si>
  <si>
    <t>1500/15</t>
    <phoneticPr fontId="1"/>
  </si>
  <si>
    <t>1236/14</t>
    <phoneticPr fontId="1"/>
  </si>
  <si>
    <t>1236/14</t>
    <phoneticPr fontId="1"/>
  </si>
  <si>
    <t>1622/14</t>
    <phoneticPr fontId="1"/>
  </si>
  <si>
    <t>1754/13</t>
    <phoneticPr fontId="1"/>
  </si>
  <si>
    <t>0754/14</t>
    <phoneticPr fontId="1"/>
  </si>
  <si>
    <t>1010/14</t>
    <phoneticPr fontId="1"/>
  </si>
  <si>
    <t>2124/13</t>
    <phoneticPr fontId="1"/>
  </si>
  <si>
    <t>0648/14</t>
    <phoneticPr fontId="1"/>
  </si>
  <si>
    <t>0940/14</t>
    <phoneticPr fontId="1"/>
  </si>
  <si>
    <t>1545/13</t>
    <phoneticPr fontId="1"/>
  </si>
  <si>
    <t>1625/13</t>
    <phoneticPr fontId="1"/>
  </si>
  <si>
    <t>0900/13</t>
  </si>
  <si>
    <t>0900/13</t>
    <phoneticPr fontId="1"/>
  </si>
  <si>
    <t>2220/13</t>
  </si>
  <si>
    <t>2220/13</t>
    <phoneticPr fontId="1"/>
  </si>
  <si>
    <t>1930/16</t>
    <phoneticPr fontId="1"/>
  </si>
  <si>
    <t>1045/16</t>
    <phoneticPr fontId="1"/>
  </si>
  <si>
    <t>0830/17</t>
    <phoneticPr fontId="1"/>
  </si>
  <si>
    <t>0700/16</t>
    <phoneticPr fontId="1"/>
  </si>
  <si>
    <t>1318/16</t>
    <phoneticPr fontId="1"/>
  </si>
  <si>
    <t>1754/16</t>
    <phoneticPr fontId="1"/>
  </si>
  <si>
    <t>1900/16</t>
    <phoneticPr fontId="1"/>
  </si>
  <si>
    <t>0730/18</t>
    <phoneticPr fontId="1"/>
  </si>
  <si>
    <t>1000/16</t>
  </si>
  <si>
    <t>1500/16</t>
  </si>
  <si>
    <t>1500/16</t>
    <phoneticPr fontId="1"/>
  </si>
  <si>
    <t>0330/17</t>
  </si>
  <si>
    <t>0330/17</t>
    <phoneticPr fontId="1"/>
  </si>
  <si>
    <t>0755/17</t>
    <phoneticPr fontId="1"/>
  </si>
  <si>
    <t>1020/17</t>
    <phoneticPr fontId="1"/>
  </si>
  <si>
    <t>0524/17</t>
    <phoneticPr fontId="1"/>
  </si>
  <si>
    <t>0524/17</t>
    <phoneticPr fontId="1"/>
  </si>
  <si>
    <t>1930/17</t>
  </si>
  <si>
    <t>2000/16</t>
  </si>
  <si>
    <t>1500/17</t>
  </si>
  <si>
    <t>1330/17</t>
    <phoneticPr fontId="1"/>
  </si>
  <si>
    <t>1300/17</t>
    <phoneticPr fontId="1"/>
  </si>
  <si>
    <t>1850/17</t>
    <phoneticPr fontId="1"/>
  </si>
  <si>
    <t>1210/18</t>
    <phoneticPr fontId="1"/>
  </si>
  <si>
    <t>0200/18</t>
    <phoneticPr fontId="1"/>
  </si>
  <si>
    <t>0654/18</t>
    <phoneticPr fontId="1"/>
  </si>
  <si>
    <t>1225/18</t>
    <phoneticPr fontId="1"/>
  </si>
  <si>
    <t>1515/18</t>
    <phoneticPr fontId="1"/>
  </si>
  <si>
    <t>1515/18</t>
    <phoneticPr fontId="1"/>
  </si>
  <si>
    <t>1745/18</t>
    <phoneticPr fontId="1"/>
  </si>
  <si>
    <t>1500/20</t>
  </si>
  <si>
    <t>2130/19</t>
    <phoneticPr fontId="1"/>
  </si>
  <si>
    <t>1000/20</t>
    <phoneticPr fontId="1"/>
  </si>
  <si>
    <t>1112/18</t>
  </si>
  <si>
    <t>1112/18</t>
    <phoneticPr fontId="1"/>
  </si>
  <si>
    <t>0400/19</t>
  </si>
  <si>
    <t>0400/19</t>
    <phoneticPr fontId="1"/>
  </si>
  <si>
    <t>1224/19</t>
  </si>
  <si>
    <t>1224/19</t>
    <phoneticPr fontId="1"/>
  </si>
  <si>
    <t>0718/19</t>
    <phoneticPr fontId="1"/>
  </si>
  <si>
    <t>1250/19</t>
    <phoneticPr fontId="1"/>
  </si>
  <si>
    <t>0930/20</t>
  </si>
  <si>
    <t>0724/19</t>
    <phoneticPr fontId="1"/>
  </si>
  <si>
    <t>1336/19</t>
    <phoneticPr fontId="1"/>
  </si>
  <si>
    <t>1725/19</t>
    <phoneticPr fontId="1"/>
  </si>
  <si>
    <t>0612/20</t>
    <phoneticPr fontId="1"/>
  </si>
  <si>
    <t>Exchange Rate 
as of 12 Dec 2024</t>
    <phoneticPr fontId="1"/>
  </si>
  <si>
    <t>Exchange Rate 
as of 19 Dec 2024</t>
    <phoneticPr fontId="1"/>
  </si>
  <si>
    <t>Delayed due to berth congestion.</t>
    <phoneticPr fontId="1"/>
  </si>
  <si>
    <t>1212/20</t>
    <phoneticPr fontId="1"/>
  </si>
  <si>
    <t>1212/20</t>
    <phoneticPr fontId="1"/>
  </si>
  <si>
    <t>1515/20</t>
    <phoneticPr fontId="1"/>
  </si>
  <si>
    <t>0406/23</t>
  </si>
  <si>
    <t>1706/21</t>
    <phoneticPr fontId="1"/>
  </si>
  <si>
    <t>1718/21</t>
    <phoneticPr fontId="1"/>
  </si>
  <si>
    <t>2320/21</t>
    <phoneticPr fontId="1"/>
  </si>
  <si>
    <t>0020/21</t>
    <phoneticPr fontId="1"/>
  </si>
  <si>
    <t>0718/21</t>
    <phoneticPr fontId="1"/>
  </si>
  <si>
    <t>1056/21</t>
    <phoneticPr fontId="1"/>
  </si>
  <si>
    <t>2030/20</t>
  </si>
  <si>
    <t>2030/20</t>
    <phoneticPr fontId="1"/>
  </si>
  <si>
    <t>0120/21</t>
  </si>
  <si>
    <t>0120/21</t>
    <phoneticPr fontId="1"/>
  </si>
  <si>
    <t>1825/20</t>
    <phoneticPr fontId="1"/>
  </si>
  <si>
    <t>2050/20</t>
    <phoneticPr fontId="1"/>
  </si>
  <si>
    <t>RMB: JPY21.47-</t>
    <phoneticPr fontId="1"/>
  </si>
  <si>
    <t>1412/22</t>
    <phoneticPr fontId="1"/>
  </si>
  <si>
    <t>0032/23</t>
    <phoneticPr fontId="1"/>
  </si>
  <si>
    <t>1936/22</t>
  </si>
  <si>
    <t>1936/22</t>
    <phoneticPr fontId="1"/>
  </si>
  <si>
    <t>1500/20</t>
    <phoneticPr fontId="1"/>
  </si>
  <si>
    <t>01</t>
    <phoneticPr fontId="1"/>
  </si>
  <si>
    <t>2426</t>
    <phoneticPr fontId="1"/>
  </si>
  <si>
    <t>SKIP</t>
    <phoneticPr fontId="1"/>
  </si>
  <si>
    <t>SKIP</t>
    <phoneticPr fontId="1"/>
  </si>
  <si>
    <t>REFLECTION</t>
    <phoneticPr fontId="1"/>
  </si>
  <si>
    <t>2451</t>
    <phoneticPr fontId="1"/>
  </si>
  <si>
    <t>SKIP</t>
    <phoneticPr fontId="1"/>
  </si>
  <si>
    <t>SKIP</t>
    <phoneticPr fontId="1"/>
  </si>
  <si>
    <t>SKIP</t>
    <phoneticPr fontId="1"/>
  </si>
  <si>
    <t>IYM</t>
    <phoneticPr fontId="1"/>
  </si>
  <si>
    <t>IYM extra calling</t>
    <phoneticPr fontId="1"/>
  </si>
  <si>
    <t>2110/24</t>
    <phoneticPr fontId="1"/>
  </si>
  <si>
    <t>1530/25</t>
    <phoneticPr fontId="1"/>
  </si>
  <si>
    <t>1100/25</t>
    <phoneticPr fontId="1"/>
  </si>
  <si>
    <t>0700/25</t>
    <phoneticPr fontId="1"/>
  </si>
  <si>
    <t>0735/24</t>
    <phoneticPr fontId="1"/>
  </si>
  <si>
    <t>1110/24</t>
    <phoneticPr fontId="1"/>
  </si>
  <si>
    <t>0000/25</t>
    <phoneticPr fontId="1"/>
  </si>
  <si>
    <t>1530/25</t>
    <phoneticPr fontId="1"/>
  </si>
  <si>
    <t>Export No Service</t>
    <phoneticPr fontId="1"/>
  </si>
  <si>
    <t>02</t>
    <phoneticPr fontId="1"/>
  </si>
  <si>
    <t>2501</t>
    <phoneticPr fontId="1"/>
  </si>
  <si>
    <t>2502</t>
    <phoneticPr fontId="1"/>
  </si>
  <si>
    <t>1233/24</t>
    <phoneticPr fontId="1"/>
  </si>
  <si>
    <t>1406/24</t>
    <phoneticPr fontId="1"/>
  </si>
  <si>
    <t>1536/24</t>
    <phoneticPr fontId="1"/>
  </si>
  <si>
    <t>1905/24</t>
    <phoneticPr fontId="1"/>
  </si>
  <si>
    <t>Delayed due to berth congestion.</t>
    <phoneticPr fontId="1"/>
  </si>
  <si>
    <t>1030/26</t>
    <phoneticPr fontId="1"/>
  </si>
  <si>
    <t>Rotation is not fixed.</t>
    <phoneticPr fontId="1"/>
  </si>
  <si>
    <t>SHA</t>
    <phoneticPr fontId="1"/>
  </si>
  <si>
    <t>0715/25</t>
    <phoneticPr fontId="1"/>
  </si>
  <si>
    <t>0748/25</t>
    <phoneticPr fontId="1"/>
  </si>
  <si>
    <t>1400/25</t>
    <phoneticPr fontId="1"/>
  </si>
  <si>
    <t>1800/23</t>
    <phoneticPr fontId="1"/>
  </si>
  <si>
    <t>1712/24</t>
  </si>
  <si>
    <t>1712/24</t>
    <phoneticPr fontId="1"/>
  </si>
  <si>
    <t>0648/25</t>
  </si>
  <si>
    <t>0648/25</t>
    <phoneticPr fontId="1"/>
  </si>
  <si>
    <t>1815/25</t>
    <phoneticPr fontId="1"/>
  </si>
  <si>
    <t>1848/25</t>
    <phoneticPr fontId="1"/>
  </si>
  <si>
    <t>2150/25</t>
    <phoneticPr fontId="1"/>
  </si>
  <si>
    <t>0630/28</t>
    <phoneticPr fontId="1"/>
  </si>
  <si>
    <t>1436/25</t>
    <phoneticPr fontId="1"/>
  </si>
  <si>
    <t>1624/25</t>
    <phoneticPr fontId="1"/>
  </si>
  <si>
    <t>0001/26</t>
    <phoneticPr fontId="1"/>
  </si>
  <si>
    <t>1233/24</t>
  </si>
  <si>
    <t>1406/24</t>
  </si>
  <si>
    <t>0000/25</t>
  </si>
  <si>
    <t>1436/25</t>
  </si>
  <si>
    <t>1624/25</t>
  </si>
  <si>
    <t>0001/26</t>
    <phoneticPr fontId="1"/>
  </si>
  <si>
    <t>0220/26</t>
    <phoneticPr fontId="1"/>
  </si>
  <si>
    <t>1450/26</t>
    <phoneticPr fontId="1"/>
  </si>
  <si>
    <t>USD: JPY158.43-</t>
    <phoneticPr fontId="1"/>
  </si>
  <si>
    <t>RMB: JPY21.86-</t>
    <phoneticPr fontId="1"/>
  </si>
  <si>
    <t>0424/26</t>
    <phoneticPr fontId="1"/>
  </si>
  <si>
    <t>1012/26</t>
    <phoneticPr fontId="1"/>
  </si>
  <si>
    <t>USD: JPY155.94-</t>
    <phoneticPr fontId="1"/>
  </si>
  <si>
    <t>2030/25</t>
    <phoneticPr fontId="1"/>
  </si>
  <si>
    <t>Exchange Rate 
as of 26 Dec 2024</t>
    <phoneticPr fontId="1"/>
  </si>
  <si>
    <t>Exchange Rate 
as of 26 Dec 2024</t>
    <phoneticPr fontId="1"/>
  </si>
  <si>
    <t>0945/27</t>
    <phoneticPr fontId="1"/>
  </si>
  <si>
    <t>0730/05</t>
    <phoneticPr fontId="1"/>
  </si>
  <si>
    <t>1942/26</t>
    <phoneticPr fontId="1"/>
  </si>
  <si>
    <t>0624/27</t>
    <phoneticPr fontId="1"/>
  </si>
  <si>
    <t>0720/27</t>
    <phoneticPr fontId="1"/>
  </si>
  <si>
    <t>1050/27</t>
    <phoneticPr fontId="1"/>
  </si>
  <si>
    <t>\</t>
    <phoneticPr fontId="1"/>
  </si>
  <si>
    <t>Schedule will be changeable with or without any notice.</t>
    <phoneticPr fontId="1"/>
  </si>
  <si>
    <t>Heavy berth congestion at FKY due to 1 gantry crane.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</si>
  <si>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</si>
  <si>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REFLECTION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</si>
  <si>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</t>
    </r>
    <r>
      <rPr>
        <sz val="11"/>
        <rFont val="ＭＳ Ｐゴシック"/>
        <family val="3"/>
        <charset val="128"/>
      </rPr>
      <t>】</t>
    </r>
    <phoneticPr fontId="1"/>
  </si>
  <si>
    <t>539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</si>
  <si>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1</t>
    </r>
    <r>
      <rPr>
        <sz val="11"/>
        <rFont val="ＭＳ Ｐゴシック"/>
        <family val="3"/>
        <charset val="128"/>
      </rPr>
      <t>】</t>
    </r>
    <phoneticPr fontId="1"/>
  </si>
  <si>
    <t>ORIGINAL</t>
    <phoneticPr fontId="1"/>
  </si>
  <si>
    <t>BERTH</t>
    <phoneticPr fontId="1"/>
  </si>
  <si>
    <t>ARRIVAL</t>
    <phoneticPr fontId="1"/>
  </si>
  <si>
    <t>PORT</t>
    <phoneticPr fontId="1"/>
  </si>
  <si>
    <t>VESSEL</t>
    <phoneticPr fontId="1"/>
  </si>
  <si>
    <t>MSS MOVEMENT</t>
    <phoneticPr fontId="1"/>
  </si>
  <si>
    <t>USD: JPY158.43-</t>
    <phoneticPr fontId="1"/>
  </si>
  <si>
    <t>RMB: JPY21.86-</t>
    <phoneticPr fontId="1"/>
  </si>
  <si>
    <t>1348/27</t>
    <phoneticPr fontId="1"/>
  </si>
  <si>
    <t>1355/27</t>
    <phoneticPr fontId="1"/>
  </si>
  <si>
    <t>2000/29</t>
    <phoneticPr fontId="1"/>
  </si>
  <si>
    <t>On Dec.31st, berthing only for discharging WB shipments.</t>
    <phoneticPr fontId="1"/>
  </si>
  <si>
    <t>1825/27</t>
    <phoneticPr fontId="1"/>
  </si>
  <si>
    <t>2030/27</t>
    <phoneticPr fontId="1"/>
  </si>
  <si>
    <t>2254/27</t>
    <phoneticPr fontId="1"/>
  </si>
  <si>
    <t>1045/28</t>
    <phoneticPr fontId="1"/>
  </si>
  <si>
    <t>1324/28</t>
    <phoneticPr fontId="1"/>
  </si>
  <si>
    <t>1336/28</t>
    <phoneticPr fontId="1"/>
  </si>
  <si>
    <t>1720/28</t>
    <phoneticPr fontId="1"/>
  </si>
  <si>
    <t>0024/29</t>
    <phoneticPr fontId="1"/>
  </si>
  <si>
    <t>0742/29</t>
    <phoneticPr fontId="1"/>
  </si>
  <si>
    <t>0230/29</t>
    <phoneticPr fontId="1"/>
  </si>
  <si>
    <t>1900/26</t>
  </si>
  <si>
    <t>1900/26</t>
    <phoneticPr fontId="1"/>
  </si>
  <si>
    <t>1630/27</t>
  </si>
  <si>
    <t>2210/27</t>
  </si>
  <si>
    <t>2210/27</t>
    <phoneticPr fontId="1"/>
  </si>
  <si>
    <t>1900/28</t>
    <phoneticPr fontId="1"/>
  </si>
  <si>
    <t>0230</t>
    <phoneticPr fontId="1"/>
  </si>
  <si>
    <t>On Jan.7th, berthing only for loading EB shipments.</t>
    <phoneticPr fontId="1"/>
  </si>
  <si>
    <t>2230/31</t>
    <phoneticPr fontId="1"/>
  </si>
  <si>
    <t>0600/01</t>
    <phoneticPr fontId="1"/>
  </si>
  <si>
    <t>0230/31</t>
    <phoneticPr fontId="1"/>
  </si>
  <si>
    <t>1130</t>
    <phoneticPr fontId="1"/>
  </si>
  <si>
    <t>2348/01</t>
    <phoneticPr fontId="1"/>
  </si>
  <si>
    <t>2348</t>
    <phoneticPr fontId="1"/>
  </si>
  <si>
    <t>Port Congestion</t>
    <phoneticPr fontId="1"/>
  </si>
  <si>
    <t>After IMR, next port is HIJ.</t>
    <phoneticPr fontId="1"/>
  </si>
  <si>
    <t>Delayed at TXG due to berth congestion.</t>
    <phoneticPr fontId="1"/>
  </si>
  <si>
    <t>0300</t>
    <phoneticPr fontId="1"/>
  </si>
  <si>
    <t>0300/03</t>
    <phoneticPr fontId="1"/>
  </si>
  <si>
    <t>From Jan.2nd, berthing at Zhoushan ship</t>
    <phoneticPr fontId="1"/>
  </si>
  <si>
    <t xml:space="preserve"> yard for vessel's maintenance.</t>
    <phoneticPr fontId="1"/>
  </si>
  <si>
    <t>0406/03</t>
    <phoneticPr fontId="1"/>
  </si>
  <si>
    <t>1718/03</t>
    <phoneticPr fontId="1"/>
  </si>
  <si>
    <t>0406</t>
    <phoneticPr fontId="1"/>
  </si>
  <si>
    <t>1718</t>
    <phoneticPr fontId="1"/>
  </si>
  <si>
    <t>1530</t>
    <phoneticPr fontId="1"/>
  </si>
  <si>
    <t>Delayed at SHA due to berth congestion.</t>
    <phoneticPr fontId="1"/>
  </si>
  <si>
    <t>1635/05</t>
    <phoneticPr fontId="1"/>
  </si>
  <si>
    <t>1630</t>
    <phoneticPr fontId="1"/>
  </si>
  <si>
    <t>0050</t>
    <phoneticPr fontId="1"/>
  </si>
  <si>
    <t>0715/04</t>
    <phoneticPr fontId="1"/>
  </si>
  <si>
    <t>1135/04</t>
    <phoneticPr fontId="1"/>
  </si>
  <si>
    <t>1635/04</t>
    <phoneticPr fontId="1"/>
  </si>
  <si>
    <t>1306</t>
    <phoneticPr fontId="1"/>
  </si>
  <si>
    <t>0036</t>
    <phoneticPr fontId="1"/>
  </si>
  <si>
    <t>1306/04</t>
    <phoneticPr fontId="1"/>
  </si>
  <si>
    <t>0036/05</t>
    <phoneticPr fontId="1"/>
  </si>
  <si>
    <t>0050/05</t>
    <phoneticPr fontId="1"/>
  </si>
  <si>
    <t>1330</t>
    <phoneticPr fontId="1"/>
  </si>
  <si>
    <t>1045</t>
    <phoneticPr fontId="1"/>
  </si>
  <si>
    <t>1830/06</t>
    <phoneticPr fontId="1"/>
  </si>
  <si>
    <t>1706/06</t>
    <phoneticPr fontId="1"/>
  </si>
  <si>
    <t>1349</t>
    <phoneticPr fontId="1"/>
  </si>
  <si>
    <t>1759</t>
    <phoneticPr fontId="1"/>
  </si>
  <si>
    <t>0648</t>
    <phoneticPr fontId="1"/>
  </si>
  <si>
    <t>2124</t>
    <phoneticPr fontId="1"/>
  </si>
  <si>
    <t>1000</t>
    <phoneticPr fontId="1"/>
  </si>
  <si>
    <t xml:space="preserve">Exchange Rate 
as of xx </t>
    <phoneticPr fontId="1"/>
  </si>
  <si>
    <t>540</t>
    <phoneticPr fontId="1"/>
  </si>
  <si>
    <t>2501</t>
    <phoneticPr fontId="1"/>
  </si>
  <si>
    <t>0847</t>
    <phoneticPr fontId="1"/>
  </si>
  <si>
    <t>0918</t>
    <phoneticPr fontId="1"/>
  </si>
  <si>
    <t>1410</t>
    <phoneticPr fontId="1"/>
  </si>
  <si>
    <t>1405</t>
    <phoneticPr fontId="1"/>
  </si>
  <si>
    <t>1740</t>
    <phoneticPr fontId="1"/>
  </si>
  <si>
    <t>0718</t>
    <phoneticPr fontId="1"/>
  </si>
  <si>
    <t>0630</t>
    <phoneticPr fontId="1"/>
  </si>
  <si>
    <t>TXG on Wednesday on this voyage.</t>
    <phoneticPr fontId="1"/>
  </si>
  <si>
    <t>1200</t>
    <phoneticPr fontId="1"/>
  </si>
  <si>
    <t>1720</t>
    <phoneticPr fontId="1"/>
  </si>
  <si>
    <t>2242</t>
    <phoneticPr fontId="1"/>
  </si>
  <si>
    <t>1942</t>
    <phoneticPr fontId="1"/>
  </si>
  <si>
    <t>04</t>
    <phoneticPr fontId="1"/>
  </si>
  <si>
    <t>2503</t>
    <phoneticPr fontId="1"/>
  </si>
  <si>
    <t>2502</t>
    <phoneticPr fontId="1"/>
  </si>
  <si>
    <t>542</t>
    <phoneticPr fontId="1"/>
  </si>
  <si>
    <t>ETD SHA 11th Feb due to Chinese New Year.</t>
    <phoneticPr fontId="1"/>
  </si>
  <si>
    <t>2504</t>
    <phoneticPr fontId="1"/>
  </si>
  <si>
    <t>Import Service Only</t>
    <phoneticPr fontId="1"/>
  </si>
  <si>
    <t>Export No Service</t>
    <phoneticPr fontId="1"/>
  </si>
  <si>
    <t>Call HIJ on 27th.</t>
    <phoneticPr fontId="1"/>
  </si>
  <si>
    <t>06</t>
    <phoneticPr fontId="1"/>
  </si>
  <si>
    <t>543</t>
    <phoneticPr fontId="1"/>
  </si>
  <si>
    <t>HAO AN 543E/W is skipped.</t>
    <phoneticPr fontId="1"/>
  </si>
  <si>
    <t>2505</t>
    <phoneticPr fontId="1"/>
  </si>
  <si>
    <t>IWK is skipped.</t>
    <phoneticPr fontId="1"/>
  </si>
  <si>
    <t>SHA is skipped.</t>
    <phoneticPr fontId="1"/>
  </si>
  <si>
    <t>NKS additional calling</t>
    <phoneticPr fontId="1"/>
  </si>
  <si>
    <t>Export Service Only</t>
    <phoneticPr fontId="1"/>
  </si>
  <si>
    <t>Import No Service</t>
    <phoneticPr fontId="1"/>
  </si>
  <si>
    <t>2503</t>
    <phoneticPr fontId="1"/>
  </si>
  <si>
    <t>2054</t>
    <phoneticPr fontId="1"/>
  </si>
  <si>
    <t>0930</t>
    <phoneticPr fontId="1"/>
  </si>
  <si>
    <t>1505</t>
    <phoneticPr fontId="1"/>
  </si>
  <si>
    <t>1640</t>
    <phoneticPr fontId="1"/>
  </si>
  <si>
    <t>1640</t>
    <phoneticPr fontId="1"/>
  </si>
  <si>
    <t>1810</t>
    <phoneticPr fontId="1"/>
  </si>
  <si>
    <t>1735</t>
    <phoneticPr fontId="1"/>
  </si>
  <si>
    <t>1810</t>
    <phoneticPr fontId="1"/>
  </si>
  <si>
    <t>1925</t>
    <phoneticPr fontId="1"/>
  </si>
  <si>
    <t>0318/07</t>
    <phoneticPr fontId="1"/>
  </si>
  <si>
    <t>0824/08</t>
    <phoneticPr fontId="1"/>
  </si>
  <si>
    <t>1710/08</t>
    <phoneticPr fontId="1"/>
  </si>
  <si>
    <t>0800</t>
    <phoneticPr fontId="1"/>
  </si>
  <si>
    <t>1230</t>
    <phoneticPr fontId="1"/>
  </si>
  <si>
    <t>1924</t>
    <phoneticPr fontId="1"/>
  </si>
  <si>
    <t>0642</t>
    <phoneticPr fontId="1"/>
  </si>
  <si>
    <t>1630</t>
    <phoneticPr fontId="1"/>
  </si>
  <si>
    <t>2136</t>
    <phoneticPr fontId="1"/>
  </si>
  <si>
    <t>0725</t>
    <phoneticPr fontId="1"/>
  </si>
  <si>
    <t>1600</t>
    <phoneticPr fontId="1"/>
  </si>
  <si>
    <t>Sailed from Shelter anchorage 2354/09th</t>
    <phoneticPr fontId="1"/>
  </si>
  <si>
    <t>1230</t>
  </si>
  <si>
    <t>1230</t>
    <phoneticPr fontId="1"/>
  </si>
  <si>
    <t>Exchange Rate 
as of 9 Jan 2025</t>
    <phoneticPr fontId="1"/>
  </si>
  <si>
    <t>USD: JPY159.43-</t>
    <phoneticPr fontId="1"/>
  </si>
  <si>
    <t>RMB: JPY21.84-</t>
    <phoneticPr fontId="1"/>
  </si>
  <si>
    <t>1100</t>
    <phoneticPr fontId="1"/>
  </si>
  <si>
    <t>0500</t>
    <phoneticPr fontId="1"/>
  </si>
  <si>
    <t>0500</t>
    <phoneticPr fontId="1"/>
  </si>
  <si>
    <t>0000</t>
    <phoneticPr fontId="1"/>
  </si>
  <si>
    <t>2100</t>
    <phoneticPr fontId="1"/>
  </si>
  <si>
    <t>1420</t>
    <phoneticPr fontId="1"/>
  </si>
  <si>
    <t>0136</t>
    <phoneticPr fontId="1"/>
  </si>
  <si>
    <t>1210</t>
    <phoneticPr fontId="1"/>
  </si>
  <si>
    <t>Rotation between IWK and HIJ haven't fixed.</t>
    <phoneticPr fontId="1"/>
  </si>
  <si>
    <t>1330</t>
    <phoneticPr fontId="1"/>
  </si>
  <si>
    <t>2118/12</t>
    <phoneticPr fontId="1"/>
  </si>
  <si>
    <t>0012/13</t>
    <phoneticPr fontId="1"/>
  </si>
  <si>
    <t>0930/13</t>
    <phoneticPr fontId="1"/>
  </si>
  <si>
    <t>0200</t>
    <phoneticPr fontId="1"/>
  </si>
  <si>
    <t>0430</t>
    <phoneticPr fontId="1"/>
  </si>
  <si>
    <t>0754</t>
    <phoneticPr fontId="1"/>
  </si>
  <si>
    <t>1145</t>
    <phoneticPr fontId="1"/>
  </si>
  <si>
    <t>2218/11</t>
    <phoneticPr fontId="1"/>
  </si>
  <si>
    <t>0730/12</t>
    <phoneticPr fontId="1"/>
  </si>
  <si>
    <t>1900</t>
    <phoneticPr fontId="1"/>
  </si>
  <si>
    <t>2218</t>
    <phoneticPr fontId="1"/>
  </si>
  <si>
    <t>0730</t>
    <phoneticPr fontId="1"/>
  </si>
  <si>
    <t>2118</t>
    <phoneticPr fontId="1"/>
  </si>
  <si>
    <t>0012</t>
    <phoneticPr fontId="1"/>
  </si>
  <si>
    <t>1620</t>
    <phoneticPr fontId="1"/>
  </si>
  <si>
    <t>1654</t>
    <phoneticPr fontId="1"/>
  </si>
  <si>
    <t>2120</t>
    <phoneticPr fontId="1"/>
  </si>
  <si>
    <t>0706</t>
    <phoneticPr fontId="1"/>
  </si>
  <si>
    <t>1038</t>
    <phoneticPr fontId="1"/>
  </si>
  <si>
    <t>0200</t>
    <phoneticPr fontId="1"/>
  </si>
  <si>
    <t>1642</t>
    <phoneticPr fontId="1"/>
  </si>
  <si>
    <t>2005</t>
    <phoneticPr fontId="1"/>
  </si>
  <si>
    <t>2130</t>
    <phoneticPr fontId="1"/>
  </si>
  <si>
    <t>0625</t>
    <phoneticPr fontId="1"/>
  </si>
  <si>
    <t>0935</t>
    <phoneticPr fontId="1"/>
  </si>
  <si>
    <t>1236</t>
    <phoneticPr fontId="1"/>
  </si>
  <si>
    <t>1505</t>
    <phoneticPr fontId="1"/>
  </si>
  <si>
    <t>0450</t>
    <phoneticPr fontId="1"/>
  </si>
  <si>
    <t>0540</t>
    <phoneticPr fontId="1"/>
  </si>
  <si>
    <t>1210</t>
    <phoneticPr fontId="1"/>
  </si>
  <si>
    <t>1210/14</t>
    <phoneticPr fontId="1"/>
  </si>
  <si>
    <t>0450/14</t>
    <phoneticPr fontId="1"/>
  </si>
  <si>
    <t>0540/14</t>
    <phoneticPr fontId="1"/>
  </si>
  <si>
    <t>0030</t>
    <phoneticPr fontId="1"/>
  </si>
  <si>
    <t>0030</t>
    <phoneticPr fontId="1"/>
  </si>
  <si>
    <t>1948</t>
    <phoneticPr fontId="1"/>
  </si>
  <si>
    <t>1624</t>
    <phoneticPr fontId="1"/>
  </si>
  <si>
    <t>0035</t>
    <phoneticPr fontId="1"/>
  </si>
  <si>
    <t>2015</t>
    <phoneticPr fontId="1"/>
  </si>
  <si>
    <t>1415</t>
    <phoneticPr fontId="1"/>
  </si>
  <si>
    <t>0030</t>
    <phoneticPr fontId="1"/>
  </si>
  <si>
    <t>0812</t>
    <phoneticPr fontId="1"/>
  </si>
  <si>
    <t>1120</t>
    <phoneticPr fontId="1"/>
  </si>
  <si>
    <t>0001</t>
    <phoneticPr fontId="1"/>
  </si>
  <si>
    <t>0710</t>
    <phoneticPr fontId="1"/>
  </si>
  <si>
    <t>1242</t>
    <phoneticPr fontId="1"/>
  </si>
  <si>
    <t>1212</t>
    <phoneticPr fontId="1"/>
  </si>
  <si>
    <t>1820</t>
    <phoneticPr fontId="1"/>
  </si>
  <si>
    <t>1300</t>
    <phoneticPr fontId="1"/>
  </si>
  <si>
    <t>0530</t>
    <phoneticPr fontId="1"/>
  </si>
  <si>
    <t>0800</t>
    <phoneticPr fontId="1"/>
  </si>
  <si>
    <t>1130</t>
    <phoneticPr fontId="1"/>
  </si>
  <si>
    <t>1530</t>
    <phoneticPr fontId="1"/>
  </si>
  <si>
    <t>1824</t>
    <phoneticPr fontId="1"/>
  </si>
  <si>
    <t>0948</t>
    <phoneticPr fontId="1"/>
  </si>
  <si>
    <t>0700</t>
    <phoneticPr fontId="1"/>
  </si>
  <si>
    <t>0130</t>
    <phoneticPr fontId="1"/>
  </si>
  <si>
    <t>0750</t>
    <phoneticPr fontId="1"/>
  </si>
  <si>
    <t>Delayed due to port congestion.</t>
    <phoneticPr fontId="1"/>
  </si>
  <si>
    <t>1948</t>
  </si>
  <si>
    <t>1624</t>
  </si>
  <si>
    <t>0035</t>
  </si>
  <si>
    <t>1530</t>
  </si>
  <si>
    <t>1824</t>
  </si>
  <si>
    <t>0948</t>
  </si>
  <si>
    <t>0700</t>
  </si>
  <si>
    <t>Exchange Rate 
as of 16 Jan 2025</t>
    <phoneticPr fontId="1"/>
  </si>
  <si>
    <t>USD: JPY157.46-</t>
    <phoneticPr fontId="1"/>
  </si>
  <si>
    <t>RMB: JPY21.59-</t>
    <phoneticPr fontId="1"/>
  </si>
  <si>
    <t>1020</t>
    <phoneticPr fontId="1"/>
  </si>
  <si>
    <t>HYPERION</t>
    <phoneticPr fontId="1"/>
  </si>
  <si>
    <t>RESOLUTION</t>
    <phoneticPr fontId="1"/>
  </si>
  <si>
    <t>1930</t>
    <phoneticPr fontId="1"/>
  </si>
  <si>
    <t>1200</t>
    <phoneticPr fontId="1"/>
  </si>
  <si>
    <t>1230</t>
    <phoneticPr fontId="1"/>
  </si>
  <si>
    <t>1850</t>
    <phoneticPr fontId="1"/>
  </si>
  <si>
    <t>0636</t>
    <phoneticPr fontId="1"/>
  </si>
  <si>
    <t>0636</t>
    <phoneticPr fontId="1"/>
  </si>
  <si>
    <t>1525</t>
    <phoneticPr fontId="1"/>
  </si>
  <si>
    <t>2136</t>
    <phoneticPr fontId="1"/>
  </si>
  <si>
    <t>0636</t>
    <phoneticPr fontId="1"/>
  </si>
  <si>
    <t>1648</t>
    <phoneticPr fontId="1"/>
  </si>
  <si>
    <t>2010</t>
    <phoneticPr fontId="1"/>
  </si>
  <si>
    <t>1954</t>
    <phoneticPr fontId="1"/>
  </si>
  <si>
    <t>0724</t>
    <phoneticPr fontId="1"/>
  </si>
  <si>
    <t>1450</t>
    <phoneticPr fontId="1"/>
  </si>
  <si>
    <t>1640</t>
  </si>
  <si>
    <t>2310</t>
  </si>
  <si>
    <t>2310</t>
    <phoneticPr fontId="1"/>
  </si>
  <si>
    <t>2340</t>
    <phoneticPr fontId="1"/>
  </si>
  <si>
    <t>0915</t>
    <phoneticPr fontId="1"/>
  </si>
  <si>
    <t>1308</t>
    <phoneticPr fontId="1"/>
  </si>
  <si>
    <t>1842</t>
    <phoneticPr fontId="1"/>
  </si>
  <si>
    <t>1312</t>
    <phoneticPr fontId="1"/>
  </si>
  <si>
    <t>1800</t>
    <phoneticPr fontId="1"/>
  </si>
  <si>
    <t>1430</t>
  </si>
  <si>
    <t>1430</t>
    <phoneticPr fontId="1"/>
  </si>
  <si>
    <t>1000</t>
  </si>
  <si>
    <t>0212</t>
  </si>
  <si>
    <t>0212</t>
    <phoneticPr fontId="1"/>
  </si>
  <si>
    <t>1500</t>
    <phoneticPr fontId="1"/>
  </si>
  <si>
    <t>1330</t>
    <phoneticPr fontId="1"/>
  </si>
  <si>
    <t>1400</t>
    <phoneticPr fontId="1"/>
  </si>
  <si>
    <t>1840</t>
    <phoneticPr fontId="1"/>
  </si>
  <si>
    <t>2030</t>
    <phoneticPr fontId="1"/>
  </si>
  <si>
    <t>2100</t>
    <phoneticPr fontId="1"/>
  </si>
  <si>
    <t>0740</t>
    <phoneticPr fontId="1"/>
  </si>
  <si>
    <t>1050</t>
    <phoneticPr fontId="1"/>
  </si>
  <si>
    <t>0548</t>
    <phoneticPr fontId="1"/>
  </si>
  <si>
    <t>1048</t>
    <phoneticPr fontId="1"/>
  </si>
  <si>
    <t>1330</t>
    <phoneticPr fontId="1"/>
  </si>
  <si>
    <t>0548</t>
    <phoneticPr fontId="1"/>
  </si>
  <si>
    <t>1724</t>
    <phoneticPr fontId="1"/>
  </si>
  <si>
    <t>1630</t>
    <phoneticPr fontId="1"/>
  </si>
  <si>
    <t>1724</t>
    <phoneticPr fontId="1"/>
  </si>
  <si>
    <t>1630</t>
    <phoneticPr fontId="1"/>
  </si>
  <si>
    <t>0742</t>
    <phoneticPr fontId="1"/>
  </si>
  <si>
    <t>1055</t>
    <phoneticPr fontId="1"/>
  </si>
  <si>
    <t>1400</t>
    <phoneticPr fontId="1"/>
  </si>
  <si>
    <t>1312</t>
    <phoneticPr fontId="1"/>
  </si>
  <si>
    <t>1830</t>
    <phoneticPr fontId="1"/>
  </si>
  <si>
    <t>1850</t>
    <phoneticPr fontId="1"/>
  </si>
  <si>
    <t>2306</t>
    <phoneticPr fontId="1"/>
  </si>
  <si>
    <t>2330</t>
    <phoneticPr fontId="1"/>
  </si>
  <si>
    <t>0654</t>
    <phoneticPr fontId="1"/>
  </si>
  <si>
    <t>0036</t>
    <phoneticPr fontId="1"/>
  </si>
  <si>
    <t>1120</t>
    <phoneticPr fontId="1"/>
  </si>
  <si>
    <t>1140</t>
    <phoneticPr fontId="1"/>
  </si>
  <si>
    <t>1506</t>
    <phoneticPr fontId="1"/>
  </si>
  <si>
    <t>1354</t>
    <phoneticPr fontId="1"/>
  </si>
  <si>
    <t>0054</t>
    <phoneticPr fontId="1"/>
  </si>
  <si>
    <t>USD: JPY157.50-</t>
    <phoneticPr fontId="1"/>
  </si>
  <si>
    <t>RMB: JPY21.79-</t>
    <phoneticPr fontId="1"/>
  </si>
  <si>
    <t>1835</t>
    <phoneticPr fontId="1"/>
  </si>
  <si>
    <t>DUE TO PORT CONGESTION</t>
  </si>
  <si>
    <t>0030</t>
    <phoneticPr fontId="1"/>
  </si>
  <si>
    <t>1050</t>
    <phoneticPr fontId="1"/>
  </si>
  <si>
    <t>0700</t>
    <phoneticPr fontId="1"/>
  </si>
  <si>
    <t>0900</t>
    <phoneticPr fontId="1"/>
  </si>
  <si>
    <t>1255</t>
    <phoneticPr fontId="1"/>
  </si>
  <si>
    <t>1724</t>
    <phoneticPr fontId="1"/>
  </si>
  <si>
    <t>1424</t>
    <phoneticPr fontId="1"/>
  </si>
  <si>
    <t>1805</t>
    <phoneticPr fontId="1"/>
  </si>
  <si>
    <t>0536</t>
    <phoneticPr fontId="1"/>
  </si>
  <si>
    <t>0838</t>
    <phoneticPr fontId="1"/>
  </si>
  <si>
    <t>1415</t>
    <phoneticPr fontId="1"/>
  </si>
  <si>
    <t>1448</t>
    <phoneticPr fontId="1"/>
  </si>
  <si>
    <t>1815</t>
    <phoneticPr fontId="1"/>
  </si>
  <si>
    <t>1545</t>
    <phoneticPr fontId="1"/>
  </si>
  <si>
    <t>1600</t>
  </si>
  <si>
    <t>1600</t>
    <phoneticPr fontId="1"/>
  </si>
  <si>
    <t>2030</t>
  </si>
  <si>
    <t>2030</t>
    <phoneticPr fontId="1"/>
  </si>
  <si>
    <t>0854</t>
  </si>
  <si>
    <t>0854</t>
    <phoneticPr fontId="1"/>
  </si>
  <si>
    <t>2010</t>
    <phoneticPr fontId="1"/>
  </si>
  <si>
    <t>2110</t>
    <phoneticPr fontId="1"/>
  </si>
  <si>
    <t>1515</t>
    <phoneticPr fontId="1"/>
  </si>
  <si>
    <t>2010</t>
  </si>
  <si>
    <t>2110</t>
  </si>
  <si>
    <t>0230</t>
  </si>
  <si>
    <t>0524</t>
    <phoneticPr fontId="1"/>
  </si>
  <si>
    <t>1700</t>
    <phoneticPr fontId="1"/>
  </si>
  <si>
    <t>0436</t>
    <phoneticPr fontId="1"/>
  </si>
  <si>
    <t>1200</t>
  </si>
  <si>
    <t>2200</t>
  </si>
  <si>
    <t>0330</t>
    <phoneticPr fontId="1"/>
  </si>
  <si>
    <t>0800</t>
  </si>
  <si>
    <t>1518</t>
    <phoneticPr fontId="1"/>
  </si>
  <si>
    <t>2035</t>
    <phoneticPr fontId="1"/>
  </si>
  <si>
    <t>1900</t>
    <phoneticPr fontId="1"/>
  </si>
  <si>
    <t>1136</t>
    <phoneticPr fontId="1"/>
  </si>
  <si>
    <t>1700</t>
    <phoneticPr fontId="1"/>
  </si>
  <si>
    <t>MIZ</t>
    <phoneticPr fontId="1"/>
  </si>
  <si>
    <t>0518</t>
  </si>
  <si>
    <t>0518</t>
    <phoneticPr fontId="1"/>
  </si>
  <si>
    <t>0648</t>
  </si>
  <si>
    <t>0648</t>
    <phoneticPr fontId="1"/>
  </si>
  <si>
    <t>2012</t>
  </si>
  <si>
    <t>2012</t>
    <phoneticPr fontId="1"/>
  </si>
  <si>
    <t>DAL</t>
    <phoneticPr fontId="1"/>
  </si>
  <si>
    <t>0136</t>
  </si>
  <si>
    <t>0524</t>
  </si>
  <si>
    <t>1700</t>
  </si>
  <si>
    <t>0836</t>
    <phoneticPr fontId="1"/>
  </si>
  <si>
    <t>1105</t>
    <phoneticPr fontId="1"/>
  </si>
  <si>
    <t>1454</t>
    <phoneticPr fontId="1"/>
  </si>
  <si>
    <t>1615</t>
    <phoneticPr fontId="1"/>
  </si>
  <si>
    <t>1400</t>
    <phoneticPr fontId="1"/>
  </si>
  <si>
    <t>1915</t>
    <phoneticPr fontId="1"/>
  </si>
  <si>
    <t>Heavy berth congestion at FKY due to 1 gantry crane.</t>
    <phoneticPr fontId="1"/>
  </si>
  <si>
    <t>no gang 1st-2nd Feb</t>
    <phoneticPr fontId="1"/>
  </si>
  <si>
    <t>USD: JPY155.76-</t>
    <phoneticPr fontId="1"/>
  </si>
  <si>
    <t>RMB: JPY21.59-</t>
    <phoneticPr fontId="1"/>
  </si>
  <si>
    <t>Exchange Rate 
as of 30 Jan 2025</t>
    <phoneticPr fontId="1"/>
  </si>
  <si>
    <t>Heavy berth congestion at FKY due to 1 gantry crane.</t>
    <phoneticPr fontId="1"/>
  </si>
  <si>
    <t>TAK</t>
    <phoneticPr fontId="1"/>
  </si>
  <si>
    <t>FKY</t>
    <phoneticPr fontId="1"/>
  </si>
  <si>
    <t>HIJ</t>
    <phoneticPr fontId="1"/>
  </si>
  <si>
    <t>IWA</t>
    <phoneticPr fontId="1"/>
  </si>
  <si>
    <t>SKIP</t>
    <phoneticPr fontId="1"/>
  </si>
  <si>
    <t>0700</t>
    <phoneticPr fontId="1"/>
  </si>
  <si>
    <t>1110</t>
    <phoneticPr fontId="1"/>
  </si>
  <si>
    <t>0830</t>
    <phoneticPr fontId="1"/>
  </si>
  <si>
    <t>0500</t>
    <phoneticPr fontId="1"/>
  </si>
  <si>
    <t>2318</t>
    <phoneticPr fontId="1"/>
  </si>
  <si>
    <t>0830</t>
    <phoneticPr fontId="1"/>
  </si>
  <si>
    <t>1450</t>
    <phoneticPr fontId="1"/>
  </si>
  <si>
    <t>0754</t>
    <phoneticPr fontId="1"/>
  </si>
  <si>
    <t>0048</t>
    <phoneticPr fontId="1"/>
  </si>
  <si>
    <t>1400</t>
    <phoneticPr fontId="1"/>
  </si>
  <si>
    <t>0550</t>
  </si>
  <si>
    <t>0550</t>
    <phoneticPr fontId="1"/>
  </si>
  <si>
    <t>1330</t>
  </si>
  <si>
    <t>1330</t>
    <phoneticPr fontId="1"/>
  </si>
  <si>
    <t>1600</t>
    <phoneticPr fontId="1"/>
  </si>
  <si>
    <t>1636</t>
    <phoneticPr fontId="1"/>
  </si>
  <si>
    <t>2020</t>
    <phoneticPr fontId="1"/>
  </si>
  <si>
    <t>0615</t>
    <phoneticPr fontId="1"/>
  </si>
  <si>
    <t>0835</t>
    <phoneticPr fontId="1"/>
  </si>
  <si>
    <t>0805</t>
    <phoneticPr fontId="1"/>
  </si>
  <si>
    <t>1110</t>
    <phoneticPr fontId="1"/>
  </si>
  <si>
    <t>1430</t>
    <phoneticPr fontId="1"/>
  </si>
  <si>
    <t>1030</t>
    <phoneticPr fontId="1"/>
  </si>
  <si>
    <t>1630</t>
    <phoneticPr fontId="1"/>
  </si>
  <si>
    <t>1436</t>
    <phoneticPr fontId="1"/>
  </si>
  <si>
    <t>0900</t>
    <phoneticPr fontId="1"/>
  </si>
  <si>
    <t>1412</t>
    <phoneticPr fontId="1"/>
  </si>
  <si>
    <t>2230</t>
    <phoneticPr fontId="1"/>
  </si>
  <si>
    <t>1624</t>
    <phoneticPr fontId="1"/>
  </si>
  <si>
    <t>0800</t>
    <phoneticPr fontId="1"/>
  </si>
  <si>
    <t>0700</t>
    <phoneticPr fontId="1"/>
  </si>
  <si>
    <t>2300</t>
    <phoneticPr fontId="1"/>
  </si>
  <si>
    <t>1200</t>
    <phoneticPr fontId="1"/>
  </si>
  <si>
    <t>1700</t>
    <phoneticPr fontId="1"/>
  </si>
  <si>
    <t>2330</t>
    <phoneticPr fontId="1"/>
  </si>
  <si>
    <t>1330</t>
    <phoneticPr fontId="1"/>
  </si>
  <si>
    <t>1700</t>
    <phoneticPr fontId="1"/>
  </si>
  <si>
    <t>1205</t>
    <phoneticPr fontId="1"/>
  </si>
  <si>
    <t>1845</t>
    <phoneticPr fontId="1"/>
  </si>
  <si>
    <t>1024</t>
    <phoneticPr fontId="1"/>
  </si>
  <si>
    <t>1900</t>
    <phoneticPr fontId="1"/>
  </si>
  <si>
    <t>After arrival in TXG, anchorage till 2/11(Tue).</t>
    <phoneticPr fontId="1"/>
  </si>
  <si>
    <t>After unberthing from HIJ, anchorage near HIJ till 2/6(Thu)AM4:00.</t>
    <phoneticPr fontId="1"/>
  </si>
  <si>
    <t>07</t>
    <phoneticPr fontId="1"/>
  </si>
  <si>
    <t>Exchange Rate 
as of 6th Feb 2025</t>
    <phoneticPr fontId="1"/>
  </si>
  <si>
    <t>Heavy berth congestion at FKY due to 1 gantry crane.</t>
  </si>
  <si>
    <t>2506</t>
    <phoneticPr fontId="1"/>
  </si>
  <si>
    <t>HIJ</t>
    <phoneticPr fontId="1"/>
  </si>
  <si>
    <t>No Service</t>
  </si>
  <si>
    <t>No Service</t>
    <phoneticPr fontId="1"/>
  </si>
  <si>
    <t>WK07's CJ3 is SKIP.</t>
    <phoneticPr fontId="1"/>
  </si>
  <si>
    <t>1150</t>
    <phoneticPr fontId="1"/>
  </si>
  <si>
    <t>0020</t>
    <phoneticPr fontId="1"/>
  </si>
  <si>
    <t>0624</t>
    <phoneticPr fontId="1"/>
  </si>
  <si>
    <t>0954</t>
    <phoneticPr fontId="1"/>
  </si>
  <si>
    <t>NKS</t>
    <phoneticPr fontId="1"/>
  </si>
  <si>
    <r>
      <t>USD: JPY</t>
    </r>
    <r>
      <rPr>
        <sz val="11"/>
        <color rgb="FFFF0000"/>
        <rFont val="Verdana"/>
        <family val="2"/>
      </rPr>
      <t>153.61</t>
    </r>
    <r>
      <rPr>
        <sz val="11"/>
        <rFont val="Verdana"/>
        <family val="2"/>
      </rPr>
      <t>-</t>
    </r>
    <phoneticPr fontId="1"/>
  </si>
  <si>
    <r>
      <t>RMB: JPY</t>
    </r>
    <r>
      <rPr>
        <sz val="11"/>
        <color rgb="FFFF0000"/>
        <rFont val="Verdana"/>
        <family val="2"/>
      </rPr>
      <t>21</t>
    </r>
    <r>
      <rPr>
        <sz val="11"/>
        <rFont val="Verdana"/>
        <family val="2"/>
      </rPr>
      <t>.</t>
    </r>
    <r>
      <rPr>
        <sz val="11"/>
        <color rgb="FFFF0000"/>
        <rFont val="Verdana"/>
        <family val="2"/>
      </rPr>
      <t>26</t>
    </r>
    <r>
      <rPr>
        <sz val="11"/>
        <rFont val="Verdana"/>
        <family val="2"/>
      </rPr>
      <t>-</t>
    </r>
    <phoneticPr fontId="1"/>
  </si>
  <si>
    <t>0600</t>
  </si>
  <si>
    <t>1354</t>
  </si>
  <si>
    <t>1354</t>
    <phoneticPr fontId="1"/>
  </si>
  <si>
    <t>0930</t>
  </si>
  <si>
    <t>0700</t>
    <phoneticPr fontId="1"/>
  </si>
  <si>
    <t>1312</t>
    <phoneticPr fontId="1"/>
  </si>
  <si>
    <t>1612</t>
    <phoneticPr fontId="1"/>
  </si>
  <si>
    <t>1948</t>
    <phoneticPr fontId="1"/>
  </si>
  <si>
    <t>1035</t>
    <phoneticPr fontId="1"/>
  </si>
  <si>
    <t>1200</t>
    <phoneticPr fontId="1"/>
  </si>
  <si>
    <t>2148</t>
    <phoneticPr fontId="1"/>
  </si>
  <si>
    <t>0848</t>
    <phoneticPr fontId="1"/>
  </si>
  <si>
    <t>2300</t>
    <phoneticPr fontId="1"/>
  </si>
  <si>
    <t>1630</t>
    <phoneticPr fontId="1"/>
  </si>
  <si>
    <t>0710</t>
    <phoneticPr fontId="1"/>
  </si>
  <si>
    <t>2148</t>
  </si>
  <si>
    <t>0848</t>
  </si>
  <si>
    <t>1418</t>
    <phoneticPr fontId="1"/>
  </si>
  <si>
    <t>1600</t>
    <phoneticPr fontId="1"/>
  </si>
  <si>
    <t>0336</t>
    <phoneticPr fontId="1"/>
  </si>
  <si>
    <t>545</t>
    <phoneticPr fontId="1"/>
  </si>
  <si>
    <t>Exchange Rate 
as of 13th Feb 2025</t>
    <phoneticPr fontId="1"/>
  </si>
  <si>
    <t>2507</t>
    <phoneticPr fontId="1"/>
  </si>
  <si>
    <t>2503</t>
    <phoneticPr fontId="1"/>
  </si>
  <si>
    <t>Exchange Rate 
as of 20th Feb 2025</t>
    <phoneticPr fontId="1"/>
  </si>
  <si>
    <t>2508</t>
    <phoneticPr fontId="1"/>
  </si>
  <si>
    <t>2504</t>
    <phoneticPr fontId="1"/>
  </si>
  <si>
    <t>2509</t>
    <phoneticPr fontId="1"/>
  </si>
  <si>
    <t>Exchange Rate 
as of 6th Mar 2025</t>
    <phoneticPr fontId="1"/>
  </si>
  <si>
    <t>2510</t>
    <phoneticPr fontId="1"/>
  </si>
  <si>
    <t>2505</t>
    <phoneticPr fontId="1"/>
  </si>
  <si>
    <t>1218</t>
    <phoneticPr fontId="1"/>
  </si>
  <si>
    <t>1218</t>
    <phoneticPr fontId="1"/>
  </si>
  <si>
    <t>USD: JPY155.51-</t>
    <phoneticPr fontId="1"/>
  </si>
  <si>
    <t>RMB: JPY21.43-</t>
    <phoneticPr fontId="1"/>
  </si>
  <si>
    <t>0718</t>
    <phoneticPr fontId="1"/>
  </si>
  <si>
    <t>0728</t>
    <phoneticPr fontId="1"/>
  </si>
  <si>
    <t>1305</t>
    <phoneticPr fontId="1"/>
  </si>
  <si>
    <t>1750</t>
    <phoneticPr fontId="1"/>
  </si>
  <si>
    <t>1044</t>
    <phoneticPr fontId="1"/>
  </si>
  <si>
    <t>1640</t>
    <phoneticPr fontId="1"/>
  </si>
  <si>
    <t>1718</t>
    <phoneticPr fontId="1"/>
  </si>
  <si>
    <t>0206</t>
  </si>
  <si>
    <t>0206</t>
    <phoneticPr fontId="1"/>
  </si>
  <si>
    <t>1310</t>
  </si>
  <si>
    <t>1310</t>
    <phoneticPr fontId="1"/>
  </si>
  <si>
    <t>0030</t>
  </si>
  <si>
    <t>1650</t>
    <phoneticPr fontId="1"/>
  </si>
  <si>
    <t>1550</t>
  </si>
  <si>
    <t>1550</t>
    <phoneticPr fontId="1"/>
  </si>
  <si>
    <t>2000</t>
  </si>
  <si>
    <t>2000</t>
    <phoneticPr fontId="1"/>
  </si>
  <si>
    <t>1035</t>
    <phoneticPr fontId="1"/>
  </si>
  <si>
    <t>1110</t>
    <phoneticPr fontId="1"/>
  </si>
  <si>
    <t>IMR</t>
    <phoneticPr fontId="1"/>
  </si>
  <si>
    <t>2nd call</t>
    <phoneticPr fontId="1"/>
  </si>
  <si>
    <t>0930</t>
    <phoneticPr fontId="1"/>
  </si>
  <si>
    <t>1710</t>
    <phoneticPr fontId="1"/>
  </si>
  <si>
    <t>1742</t>
    <phoneticPr fontId="1"/>
  </si>
  <si>
    <t>2035</t>
    <phoneticPr fontId="1"/>
  </si>
  <si>
    <t>2335</t>
    <phoneticPr fontId="1"/>
  </si>
  <si>
    <t>0710</t>
  </si>
  <si>
    <t>0710</t>
    <phoneticPr fontId="1"/>
  </si>
  <si>
    <t>0100</t>
    <phoneticPr fontId="1"/>
  </si>
  <si>
    <t>1100</t>
    <phoneticPr fontId="1"/>
  </si>
  <si>
    <t>1955</t>
    <phoneticPr fontId="1"/>
  </si>
  <si>
    <t>1130</t>
    <phoneticPr fontId="1"/>
  </si>
  <si>
    <t>1525</t>
    <phoneticPr fontId="1"/>
  </si>
  <si>
    <t>1348</t>
    <phoneticPr fontId="1"/>
  </si>
  <si>
    <t>0900</t>
    <phoneticPr fontId="1"/>
  </si>
  <si>
    <t>1050</t>
    <phoneticPr fontId="1"/>
  </si>
  <si>
    <t>1730</t>
    <phoneticPr fontId="1"/>
  </si>
  <si>
    <t>1015</t>
    <phoneticPr fontId="1"/>
  </si>
  <si>
    <t>1148</t>
    <phoneticPr fontId="1"/>
  </si>
  <si>
    <t>1300</t>
    <phoneticPr fontId="1"/>
  </si>
  <si>
    <t>2200</t>
    <phoneticPr fontId="1"/>
  </si>
  <si>
    <t>0900</t>
    <phoneticPr fontId="1"/>
  </si>
  <si>
    <t>0220</t>
    <phoneticPr fontId="1"/>
  </si>
  <si>
    <t>1045</t>
    <phoneticPr fontId="1"/>
  </si>
  <si>
    <t>0712</t>
    <phoneticPr fontId="1"/>
  </si>
  <si>
    <t>2254</t>
    <phoneticPr fontId="1"/>
  </si>
  <si>
    <t>USD: JPY152.13-</t>
    <phoneticPr fontId="1"/>
  </si>
  <si>
    <t>RMB: JPY21.06-</t>
    <phoneticPr fontId="1"/>
  </si>
  <si>
    <t>2205</t>
    <phoneticPr fontId="1"/>
  </si>
  <si>
    <t>0045</t>
    <phoneticPr fontId="1"/>
  </si>
  <si>
    <t>1205</t>
    <phoneticPr fontId="1"/>
  </si>
  <si>
    <t>2200</t>
    <phoneticPr fontId="1"/>
  </si>
  <si>
    <t>1150</t>
    <phoneticPr fontId="1"/>
  </si>
  <si>
    <t>Heavy berth congestion at FKY due to 1 gantry crane.</t>
    <phoneticPr fontId="1"/>
  </si>
  <si>
    <t>1345</t>
    <phoneticPr fontId="1"/>
  </si>
  <si>
    <t>1725</t>
    <phoneticPr fontId="1"/>
  </si>
  <si>
    <t>1945</t>
    <phoneticPr fontId="1"/>
  </si>
  <si>
    <t>2155</t>
    <phoneticPr fontId="1"/>
  </si>
  <si>
    <t>0705</t>
    <phoneticPr fontId="1"/>
  </si>
  <si>
    <t>2305</t>
    <phoneticPr fontId="1"/>
  </si>
  <si>
    <t>2210</t>
    <phoneticPr fontId="1"/>
  </si>
  <si>
    <t>1135</t>
    <phoneticPr fontId="1"/>
  </si>
  <si>
    <t>1810</t>
    <phoneticPr fontId="1"/>
  </si>
  <si>
    <t>1248</t>
    <phoneticPr fontId="1"/>
  </si>
  <si>
    <t>1645</t>
    <phoneticPr fontId="1"/>
  </si>
  <si>
    <t>1754</t>
    <phoneticPr fontId="1"/>
  </si>
  <si>
    <t>0654</t>
    <phoneticPr fontId="1"/>
  </si>
  <si>
    <t>0925</t>
    <phoneticPr fontId="1"/>
  </si>
  <si>
    <t>1445</t>
    <phoneticPr fontId="1"/>
  </si>
  <si>
    <t>1450</t>
    <phoneticPr fontId="1"/>
  </si>
  <si>
    <t>0954</t>
    <phoneticPr fontId="1"/>
  </si>
  <si>
    <t>2006</t>
    <phoneticPr fontId="1"/>
  </si>
  <si>
    <t>2048</t>
    <phoneticPr fontId="1"/>
  </si>
  <si>
    <t>1012</t>
    <phoneticPr fontId="1"/>
  </si>
  <si>
    <t>2200</t>
    <phoneticPr fontId="1"/>
  </si>
  <si>
    <t>1706</t>
    <phoneticPr fontId="1"/>
  </si>
  <si>
    <t>0630</t>
    <phoneticPr fontId="1"/>
  </si>
  <si>
    <t>2000</t>
    <phoneticPr fontId="1"/>
  </si>
  <si>
    <t>1625</t>
    <phoneticPr fontId="1"/>
  </si>
  <si>
    <t>1612</t>
    <phoneticPr fontId="1"/>
  </si>
  <si>
    <t>2142</t>
    <phoneticPr fontId="1"/>
  </si>
  <si>
    <t>1430</t>
    <phoneticPr fontId="1"/>
  </si>
  <si>
    <t>0948</t>
    <phoneticPr fontId="1"/>
  </si>
  <si>
    <t>1148</t>
    <phoneticPr fontId="1"/>
  </si>
  <si>
    <t>2000</t>
    <phoneticPr fontId="1"/>
  </si>
  <si>
    <t>0050</t>
    <phoneticPr fontId="1"/>
  </si>
  <si>
    <t>0030</t>
    <phoneticPr fontId="1"/>
  </si>
  <si>
    <t>13</t>
    <phoneticPr fontId="1"/>
  </si>
  <si>
    <t>Exchange Rate 
as of 13th Mar 2025</t>
    <phoneticPr fontId="1"/>
  </si>
  <si>
    <t>Exchange Rate 
as of 27th Mar 2025</t>
    <phoneticPr fontId="1"/>
  </si>
  <si>
    <t>Exchange Rate 
as of 3rd Apr 2025</t>
    <phoneticPr fontId="1"/>
  </si>
  <si>
    <t>549</t>
    <phoneticPr fontId="1"/>
  </si>
  <si>
    <t>550</t>
    <phoneticPr fontId="1"/>
  </si>
  <si>
    <t>2511</t>
    <phoneticPr fontId="1"/>
  </si>
  <si>
    <t>2512</t>
    <phoneticPr fontId="1"/>
  </si>
  <si>
    <t>2513</t>
    <phoneticPr fontId="1"/>
  </si>
  <si>
    <t>2514</t>
    <phoneticPr fontId="1"/>
  </si>
  <si>
    <t>2507</t>
    <phoneticPr fontId="1"/>
  </si>
  <si>
    <t>USD: JPY150.24-</t>
    <phoneticPr fontId="1"/>
  </si>
  <si>
    <t>RMB: JPY20.83-</t>
    <phoneticPr fontId="1"/>
  </si>
  <si>
    <t>1012</t>
  </si>
  <si>
    <t>1148</t>
  </si>
  <si>
    <t>1930</t>
  </si>
  <si>
    <t>0730</t>
    <phoneticPr fontId="1"/>
  </si>
  <si>
    <t>0737</t>
    <phoneticPr fontId="1"/>
  </si>
  <si>
    <t>1015</t>
    <phoneticPr fontId="1"/>
  </si>
  <si>
    <t>2012</t>
    <phoneticPr fontId="1"/>
  </si>
  <si>
    <t>0612</t>
    <phoneticPr fontId="1"/>
  </si>
  <si>
    <t>No Service</t>
    <phoneticPr fontId="1"/>
  </si>
  <si>
    <t>Exchange Rate 
as of 27th Feb 2025</t>
    <phoneticPr fontId="1"/>
  </si>
  <si>
    <t>PORT</t>
    <phoneticPr fontId="1"/>
  </si>
  <si>
    <t>2145</t>
    <phoneticPr fontId="1"/>
  </si>
  <si>
    <t>0005</t>
    <phoneticPr fontId="1"/>
  </si>
  <si>
    <t>1102</t>
    <phoneticPr fontId="1"/>
  </si>
  <si>
    <t>2212</t>
  </si>
  <si>
    <t>1500</t>
  </si>
  <si>
    <t>1500</t>
    <phoneticPr fontId="1"/>
  </si>
  <si>
    <t>1550</t>
    <phoneticPr fontId="1"/>
  </si>
  <si>
    <t>0830</t>
  </si>
  <si>
    <t>0400</t>
    <phoneticPr fontId="1"/>
  </si>
  <si>
    <t>Delayed at QIN due to dense fog.</t>
    <phoneticPr fontId="1"/>
  </si>
  <si>
    <t>Delayed at SHA due to dense fog.</t>
    <phoneticPr fontId="1"/>
  </si>
  <si>
    <t>17</t>
    <phoneticPr fontId="1"/>
  </si>
  <si>
    <t>554</t>
    <phoneticPr fontId="1"/>
  </si>
  <si>
    <t>2515</t>
    <phoneticPr fontId="1"/>
  </si>
  <si>
    <t>2516</t>
    <phoneticPr fontId="1"/>
  </si>
  <si>
    <t>2120</t>
    <phoneticPr fontId="1"/>
  </si>
  <si>
    <t>1142</t>
    <phoneticPr fontId="1"/>
  </si>
  <si>
    <t>2300</t>
  </si>
  <si>
    <t>2300</t>
    <phoneticPr fontId="1"/>
  </si>
  <si>
    <t>1350</t>
  </si>
  <si>
    <t>1350</t>
    <phoneticPr fontId="1"/>
  </si>
  <si>
    <t>0800</t>
    <phoneticPr fontId="1"/>
  </si>
  <si>
    <t>1330</t>
    <phoneticPr fontId="1"/>
  </si>
  <si>
    <t>0100</t>
    <phoneticPr fontId="1"/>
  </si>
  <si>
    <t>1130</t>
    <phoneticPr fontId="1"/>
  </si>
  <si>
    <t>0420</t>
    <phoneticPr fontId="1"/>
  </si>
  <si>
    <t>0742</t>
    <phoneticPr fontId="1"/>
  </si>
  <si>
    <t>0715</t>
    <phoneticPr fontId="1"/>
  </si>
  <si>
    <t>1442</t>
    <phoneticPr fontId="1"/>
  </si>
  <si>
    <t>1705</t>
    <phoneticPr fontId="1"/>
  </si>
  <si>
    <t>1430</t>
    <phoneticPr fontId="1"/>
  </si>
  <si>
    <t>1230</t>
    <phoneticPr fontId="1"/>
  </si>
  <si>
    <t>1554</t>
    <phoneticPr fontId="1"/>
  </si>
  <si>
    <t>0624</t>
    <phoneticPr fontId="1"/>
  </si>
  <si>
    <t>0950</t>
    <phoneticPr fontId="1"/>
  </si>
  <si>
    <t>0748</t>
    <phoneticPr fontId="1"/>
  </si>
  <si>
    <t>USD: JPY150.25-</t>
    <phoneticPr fontId="1"/>
  </si>
  <si>
    <t>RMB: JPY20.91-</t>
    <phoneticPr fontId="1"/>
  </si>
  <si>
    <t>1540</t>
    <phoneticPr fontId="1"/>
  </si>
  <si>
    <t>1242</t>
    <phoneticPr fontId="1"/>
  </si>
  <si>
    <t>1918</t>
    <phoneticPr fontId="1"/>
  </si>
  <si>
    <t>2045</t>
    <phoneticPr fontId="1"/>
  </si>
  <si>
    <t>1630</t>
    <phoneticPr fontId="1"/>
  </si>
  <si>
    <t>1336</t>
    <phoneticPr fontId="1"/>
  </si>
  <si>
    <t>2120</t>
  </si>
  <si>
    <t>1142</t>
  </si>
  <si>
    <t>1554</t>
  </si>
  <si>
    <t>0642</t>
  </si>
  <si>
    <t>2105</t>
    <phoneticPr fontId="1"/>
  </si>
  <si>
    <t>0815</t>
    <phoneticPr fontId="1"/>
  </si>
  <si>
    <t>1130</t>
    <phoneticPr fontId="1"/>
  </si>
  <si>
    <t>1254</t>
    <phoneticPr fontId="1"/>
  </si>
  <si>
    <t>1922</t>
    <phoneticPr fontId="1"/>
  </si>
  <si>
    <t>0005</t>
    <phoneticPr fontId="1"/>
  </si>
  <si>
    <t>0610</t>
    <phoneticPr fontId="1"/>
  </si>
  <si>
    <t>1600</t>
    <phoneticPr fontId="1"/>
  </si>
  <si>
    <t>2055</t>
    <phoneticPr fontId="1"/>
  </si>
  <si>
    <t>1205</t>
    <phoneticPr fontId="1"/>
  </si>
  <si>
    <t>1530</t>
    <phoneticPr fontId="1"/>
  </si>
  <si>
    <t>1548</t>
    <phoneticPr fontId="1"/>
  </si>
  <si>
    <t>2205</t>
    <phoneticPr fontId="1"/>
  </si>
  <si>
    <t>0424</t>
    <phoneticPr fontId="1"/>
  </si>
  <si>
    <t>1248</t>
    <phoneticPr fontId="1"/>
  </si>
  <si>
    <t>1312</t>
  </si>
  <si>
    <t>2136</t>
  </si>
  <si>
    <t>0300</t>
  </si>
  <si>
    <t>0300</t>
    <phoneticPr fontId="1"/>
  </si>
  <si>
    <t>1650</t>
  </si>
  <si>
    <t>1650</t>
    <phoneticPr fontId="1"/>
  </si>
  <si>
    <t>2330</t>
  </si>
  <si>
    <t>2330</t>
    <phoneticPr fontId="1"/>
  </si>
  <si>
    <t>1154</t>
    <phoneticPr fontId="1"/>
  </si>
  <si>
    <t>0024</t>
    <phoneticPr fontId="1"/>
  </si>
  <si>
    <t>0606</t>
    <phoneticPr fontId="1"/>
  </si>
  <si>
    <t>1500</t>
    <phoneticPr fontId="1"/>
  </si>
  <si>
    <t>0700</t>
    <phoneticPr fontId="1"/>
  </si>
  <si>
    <t>1300</t>
    <phoneticPr fontId="1"/>
  </si>
  <si>
    <t>2030</t>
    <phoneticPr fontId="1"/>
  </si>
  <si>
    <t>0130</t>
    <phoneticPr fontId="1"/>
  </si>
  <si>
    <t>0750</t>
    <phoneticPr fontId="1"/>
  </si>
  <si>
    <t>1110</t>
    <phoneticPr fontId="1"/>
  </si>
  <si>
    <t>1500</t>
    <phoneticPr fontId="1"/>
  </si>
  <si>
    <t>1818</t>
    <phoneticPr fontId="1"/>
  </si>
  <si>
    <t>1342</t>
    <phoneticPr fontId="1"/>
  </si>
  <si>
    <t>2354</t>
  </si>
  <si>
    <t>2354</t>
    <phoneticPr fontId="1"/>
  </si>
  <si>
    <t>0630</t>
  </si>
  <si>
    <t>1206</t>
    <phoneticPr fontId="1"/>
  </si>
  <si>
    <t>1950</t>
    <phoneticPr fontId="1"/>
  </si>
  <si>
    <t>2359</t>
    <phoneticPr fontId="1"/>
  </si>
  <si>
    <t>0712</t>
    <phoneticPr fontId="1"/>
  </si>
  <si>
    <t>1140</t>
    <phoneticPr fontId="1"/>
  </si>
  <si>
    <t>2018</t>
    <phoneticPr fontId="1"/>
  </si>
  <si>
    <t>2148</t>
    <phoneticPr fontId="1"/>
  </si>
  <si>
    <t>1224</t>
    <phoneticPr fontId="1"/>
  </si>
  <si>
    <t>1806</t>
    <phoneticPr fontId="1"/>
  </si>
  <si>
    <t>1735</t>
    <phoneticPr fontId="1"/>
  </si>
  <si>
    <t>USD: JPY149.31-</t>
    <phoneticPr fontId="1"/>
  </si>
  <si>
    <t>RMB: JPY20.78-</t>
    <phoneticPr fontId="1"/>
  </si>
  <si>
    <t>2018</t>
  </si>
  <si>
    <t>1224</t>
  </si>
  <si>
    <t>2354</t>
    <phoneticPr fontId="1"/>
  </si>
  <si>
    <t>1405</t>
    <phoneticPr fontId="1"/>
  </si>
  <si>
    <t>0824</t>
    <phoneticPr fontId="1"/>
  </si>
  <si>
    <t>0700</t>
    <phoneticPr fontId="1"/>
  </si>
  <si>
    <t>1630</t>
  </si>
  <si>
    <t>1630</t>
    <phoneticPr fontId="1"/>
  </si>
  <si>
    <t>2215</t>
  </si>
  <si>
    <t>2215</t>
    <phoneticPr fontId="1"/>
  </si>
  <si>
    <t>0300</t>
    <phoneticPr fontId="1"/>
  </si>
  <si>
    <t>1554</t>
    <phoneticPr fontId="1"/>
  </si>
  <si>
    <t>0236</t>
  </si>
  <si>
    <t>0236</t>
    <phoneticPr fontId="1"/>
  </si>
  <si>
    <t>1910</t>
    <phoneticPr fontId="1"/>
  </si>
  <si>
    <t>2225</t>
    <phoneticPr fontId="1"/>
  </si>
  <si>
    <t>1205</t>
    <phoneticPr fontId="1"/>
  </si>
  <si>
    <t>1148</t>
    <phoneticPr fontId="1"/>
  </si>
  <si>
    <t>0045</t>
    <phoneticPr fontId="1"/>
  </si>
  <si>
    <t>cargo work stop dou to storang wind</t>
    <phoneticPr fontId="1"/>
  </si>
  <si>
    <t>1320</t>
    <phoneticPr fontId="1"/>
  </si>
  <si>
    <t>1855</t>
    <phoneticPr fontId="1"/>
  </si>
  <si>
    <t>1605</t>
    <phoneticPr fontId="1"/>
  </si>
  <si>
    <t>1630</t>
    <phoneticPr fontId="1"/>
  </si>
  <si>
    <t>0700</t>
    <phoneticPr fontId="1"/>
  </si>
  <si>
    <t>1815</t>
    <phoneticPr fontId="1"/>
  </si>
  <si>
    <t>1147</t>
    <phoneticPr fontId="1"/>
  </si>
  <si>
    <t>1405</t>
    <phoneticPr fontId="1"/>
  </si>
  <si>
    <t>1124</t>
    <phoneticPr fontId="1"/>
  </si>
  <si>
    <t>1100</t>
    <phoneticPr fontId="1"/>
  </si>
  <si>
    <t>1040</t>
    <phoneticPr fontId="1"/>
  </si>
  <si>
    <t>1054</t>
    <phoneticPr fontId="1"/>
  </si>
  <si>
    <t>1540</t>
    <phoneticPr fontId="1"/>
  </si>
  <si>
    <t>Delayed at SHA due to dense fog.</t>
    <phoneticPr fontId="1"/>
  </si>
  <si>
    <t>Delayed at MIZ due to storng wind.</t>
    <phoneticPr fontId="1"/>
  </si>
  <si>
    <t>1940</t>
    <phoneticPr fontId="1"/>
  </si>
  <si>
    <t>2330</t>
    <phoneticPr fontId="1"/>
  </si>
  <si>
    <t>1500</t>
    <phoneticPr fontId="1"/>
  </si>
  <si>
    <t>0700</t>
    <phoneticPr fontId="1"/>
  </si>
  <si>
    <t>0200</t>
    <phoneticPr fontId="1"/>
  </si>
  <si>
    <t>1458</t>
    <phoneticPr fontId="1"/>
  </si>
  <si>
    <t>1355</t>
    <phoneticPr fontId="1"/>
  </si>
  <si>
    <t>1425</t>
    <phoneticPr fontId="1"/>
  </si>
  <si>
    <t>1812</t>
    <phoneticPr fontId="1"/>
  </si>
  <si>
    <t>1900</t>
  </si>
  <si>
    <t>1900</t>
    <phoneticPr fontId="1"/>
  </si>
  <si>
    <t>0600</t>
    <phoneticPr fontId="1"/>
  </si>
  <si>
    <t>0430</t>
  </si>
  <si>
    <t>0430</t>
    <phoneticPr fontId="1"/>
  </si>
  <si>
    <t>1642</t>
  </si>
  <si>
    <t>1642</t>
    <phoneticPr fontId="1"/>
  </si>
  <si>
    <t>2254</t>
  </si>
  <si>
    <t>1436</t>
  </si>
  <si>
    <t>SKIP</t>
    <phoneticPr fontId="1"/>
  </si>
  <si>
    <t>WK13's CJ1 is skipped due to vessel's delay.</t>
    <phoneticPr fontId="1"/>
  </si>
  <si>
    <r>
      <t xml:space="preserve">Exchange Rate 
as of </t>
    </r>
    <r>
      <rPr>
        <b/>
        <sz val="8"/>
        <color rgb="FFFF0000"/>
        <rFont val="Verdana"/>
        <family val="2"/>
      </rPr>
      <t>19th Mar</t>
    </r>
    <r>
      <rPr>
        <sz val="8"/>
        <rFont val="Verdana"/>
        <family val="2"/>
      </rPr>
      <t xml:space="preserve"> 2025</t>
    </r>
    <phoneticPr fontId="1"/>
  </si>
  <si>
    <t>USD: JPY150.69-</t>
    <phoneticPr fontId="1"/>
  </si>
  <si>
    <t>RMB: JPY21.00-</t>
    <phoneticPr fontId="1"/>
  </si>
  <si>
    <t>After HIJ, rotation not fixed.</t>
    <phoneticPr fontId="1"/>
  </si>
  <si>
    <t>0730</t>
    <phoneticPr fontId="1"/>
  </si>
  <si>
    <t>0900</t>
  </si>
  <si>
    <t>At QIN, berth &amp; Unberth are delayed</t>
    <phoneticPr fontId="1"/>
  </si>
  <si>
    <t xml:space="preserve"> due to port congestion.</t>
    <phoneticPr fontId="1"/>
  </si>
  <si>
    <t>0954</t>
  </si>
  <si>
    <t>1340</t>
    <phoneticPr fontId="1"/>
  </si>
  <si>
    <t>0650</t>
    <phoneticPr fontId="1"/>
  </si>
  <si>
    <t>1340</t>
    <phoneticPr fontId="1"/>
  </si>
  <si>
    <t>At QIN, berth &amp; Unberth are delayed</t>
  </si>
  <si>
    <t xml:space="preserve"> due to port congestion.</t>
    <phoneticPr fontId="1"/>
  </si>
  <si>
    <t>0015</t>
    <phoneticPr fontId="1"/>
  </si>
  <si>
    <t>0605</t>
    <phoneticPr fontId="1"/>
  </si>
  <si>
    <t>1134</t>
    <phoneticPr fontId="1"/>
  </si>
  <si>
    <t>1745</t>
    <phoneticPr fontId="1"/>
  </si>
  <si>
    <t>1042</t>
    <phoneticPr fontId="1"/>
  </si>
  <si>
    <t>1112</t>
    <phoneticPr fontId="1"/>
  </si>
  <si>
    <t>1400</t>
    <phoneticPr fontId="1"/>
  </si>
  <si>
    <t>0800</t>
    <phoneticPr fontId="1"/>
  </si>
  <si>
    <t>0755</t>
    <phoneticPr fontId="1"/>
  </si>
  <si>
    <t>1025</t>
    <phoneticPr fontId="1"/>
  </si>
  <si>
    <t>0745</t>
    <phoneticPr fontId="1"/>
  </si>
  <si>
    <t>2000</t>
    <phoneticPr fontId="1"/>
  </si>
  <si>
    <t>0700</t>
    <phoneticPr fontId="1"/>
  </si>
  <si>
    <t>1455</t>
    <phoneticPr fontId="1"/>
  </si>
  <si>
    <t>0124</t>
    <phoneticPr fontId="1"/>
  </si>
  <si>
    <t>1825</t>
    <phoneticPr fontId="1"/>
  </si>
  <si>
    <t>2040</t>
    <phoneticPr fontId="1"/>
  </si>
  <si>
    <t>berth congestion 28th MAR</t>
    <phoneticPr fontId="1"/>
  </si>
  <si>
    <t>1818</t>
  </si>
  <si>
    <t>0450</t>
  </si>
  <si>
    <t>0400</t>
  </si>
  <si>
    <t>USD: JPY151.58-</t>
    <phoneticPr fontId="1"/>
  </si>
  <si>
    <t>RMB: JPY20.99-</t>
    <phoneticPr fontId="1"/>
  </si>
  <si>
    <t>2154</t>
    <phoneticPr fontId="1"/>
  </si>
  <si>
    <t>0148</t>
    <phoneticPr fontId="1"/>
  </si>
  <si>
    <t>0200</t>
    <phoneticPr fontId="1"/>
  </si>
  <si>
    <t>1300</t>
    <phoneticPr fontId="1"/>
  </si>
  <si>
    <t>0645</t>
    <phoneticPr fontId="1"/>
  </si>
  <si>
    <t>1254</t>
  </si>
  <si>
    <t>1600</t>
    <phoneticPr fontId="1"/>
  </si>
  <si>
    <t>1100</t>
    <phoneticPr fontId="1"/>
  </si>
  <si>
    <t>1755</t>
    <phoneticPr fontId="1"/>
  </si>
  <si>
    <t>1936</t>
    <phoneticPr fontId="1"/>
  </si>
  <si>
    <t>0110</t>
    <phoneticPr fontId="1"/>
  </si>
  <si>
    <r>
      <t>201</t>
    </r>
    <r>
      <rPr>
        <sz val="11"/>
        <rFont val="ＭＳ Ｐゴシック"/>
        <family val="2"/>
        <charset val="128"/>
      </rPr>
      <t>８</t>
    </r>
    <phoneticPr fontId="1"/>
  </si>
  <si>
    <t>0154</t>
    <phoneticPr fontId="1"/>
  </si>
  <si>
    <t>2359</t>
    <phoneticPr fontId="1"/>
  </si>
  <si>
    <t>2115</t>
    <phoneticPr fontId="1"/>
  </si>
  <si>
    <t>1800</t>
    <phoneticPr fontId="1"/>
  </si>
  <si>
    <t>0200</t>
    <phoneticPr fontId="1"/>
  </si>
  <si>
    <t>0118</t>
    <phoneticPr fontId="1"/>
  </si>
  <si>
    <t>0154</t>
  </si>
  <si>
    <t>USD: JPY148.83-</t>
    <phoneticPr fontId="1"/>
  </si>
  <si>
    <t>2345</t>
    <phoneticPr fontId="1"/>
  </si>
  <si>
    <t>1235</t>
    <phoneticPr fontId="1"/>
  </si>
  <si>
    <t>1440</t>
    <phoneticPr fontId="1"/>
  </si>
  <si>
    <t>1318</t>
    <phoneticPr fontId="1"/>
  </si>
  <si>
    <t>2137</t>
    <phoneticPr fontId="1"/>
  </si>
  <si>
    <t>0640</t>
    <phoneticPr fontId="1"/>
  </si>
  <si>
    <t>1215</t>
    <phoneticPr fontId="1"/>
  </si>
  <si>
    <t>0812</t>
  </si>
  <si>
    <t>1836</t>
  </si>
  <si>
    <t>1836</t>
    <phoneticPr fontId="1"/>
  </si>
  <si>
    <t>2300</t>
    <phoneticPr fontId="1"/>
  </si>
  <si>
    <t>1930</t>
    <phoneticPr fontId="1"/>
  </si>
  <si>
    <t>0030</t>
    <phoneticPr fontId="1"/>
  </si>
  <si>
    <t>1300</t>
    <phoneticPr fontId="1"/>
  </si>
  <si>
    <t xml:space="preserve"> </t>
    <phoneticPr fontId="1"/>
  </si>
  <si>
    <t>1524</t>
    <phoneticPr fontId="1"/>
  </si>
  <si>
    <t>1000</t>
    <phoneticPr fontId="1"/>
  </si>
  <si>
    <t>0852</t>
    <phoneticPr fontId="1"/>
  </si>
  <si>
    <t>1840</t>
    <phoneticPr fontId="1"/>
  </si>
  <si>
    <t>1912</t>
    <phoneticPr fontId="1"/>
  </si>
  <si>
    <t>1144</t>
    <phoneticPr fontId="1"/>
  </si>
  <si>
    <t>2359</t>
    <phoneticPr fontId="1"/>
  </si>
  <si>
    <t>1400</t>
    <phoneticPr fontId="1"/>
  </si>
  <si>
    <t>2100</t>
    <phoneticPr fontId="1"/>
  </si>
  <si>
    <t>USD: JPY147.91-</t>
    <phoneticPr fontId="1"/>
  </si>
  <si>
    <t>RMB: JPY20.28-</t>
    <phoneticPr fontId="1"/>
  </si>
  <si>
    <t>2359</t>
  </si>
  <si>
    <t>0200</t>
  </si>
  <si>
    <t>1524</t>
  </si>
  <si>
    <t>1724</t>
  </si>
  <si>
    <t>0530</t>
  </si>
  <si>
    <t>0652</t>
    <phoneticPr fontId="1"/>
  </si>
  <si>
    <t>0940</t>
    <phoneticPr fontId="1"/>
  </si>
  <si>
    <t>1130</t>
    <phoneticPr fontId="1"/>
  </si>
  <si>
    <t>1736</t>
    <phoneticPr fontId="1"/>
  </si>
  <si>
    <t>0733</t>
    <phoneticPr fontId="1"/>
  </si>
  <si>
    <t>1347</t>
    <phoneticPr fontId="1"/>
  </si>
  <si>
    <t>0018</t>
    <phoneticPr fontId="1"/>
  </si>
  <si>
    <t>1100</t>
    <phoneticPr fontId="1"/>
  </si>
  <si>
    <t>2300</t>
    <phoneticPr fontId="1"/>
  </si>
  <si>
    <t>1350</t>
    <phoneticPr fontId="1"/>
  </si>
  <si>
    <t>2110</t>
    <phoneticPr fontId="1"/>
  </si>
  <si>
    <t>0215</t>
    <phoneticPr fontId="1"/>
  </si>
  <si>
    <r>
      <t xml:space="preserve">Exchange Rate 
as of </t>
    </r>
    <r>
      <rPr>
        <sz val="8"/>
        <color rgb="FFFF0000"/>
        <rFont val="Verdana"/>
        <family val="2"/>
      </rPr>
      <t>May 1st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</si>
  <si>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Apr 24th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</si>
  <si>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Apr 17th</t>
    </r>
    <r>
      <rPr>
        <sz val="8"/>
        <rFont val="Verdana"/>
        <family val="2"/>
      </rPr>
      <t xml:space="preserve"> 2025</t>
    </r>
    <phoneticPr fontId="1"/>
  </si>
  <si>
    <t>Exchange Rate 
as of Apr 10th 2025</t>
    <phoneticPr fontId="1"/>
  </si>
  <si>
    <t>2517</t>
    <phoneticPr fontId="1"/>
  </si>
  <si>
    <t>1550</t>
    <phoneticPr fontId="1"/>
  </si>
  <si>
    <t>0100</t>
    <phoneticPr fontId="1"/>
  </si>
  <si>
    <t>1100</t>
  </si>
  <si>
    <t>1100</t>
    <phoneticPr fontId="1"/>
  </si>
  <si>
    <t>0500</t>
  </si>
  <si>
    <t>1204</t>
    <phoneticPr fontId="1"/>
  </si>
  <si>
    <t>1510</t>
    <phoneticPr fontId="1"/>
  </si>
  <si>
    <t>0800</t>
    <phoneticPr fontId="1"/>
  </si>
  <si>
    <t>0300</t>
    <phoneticPr fontId="1"/>
  </si>
  <si>
    <t>0800</t>
    <phoneticPr fontId="1"/>
  </si>
  <si>
    <t>0530</t>
    <phoneticPr fontId="1"/>
  </si>
  <si>
    <t>0215</t>
  </si>
  <si>
    <t>1604</t>
    <phoneticPr fontId="1"/>
  </si>
  <si>
    <t>1400</t>
  </si>
  <si>
    <t>1400</t>
    <phoneticPr fontId="1"/>
  </si>
  <si>
    <t>USD: JPY143.53-</t>
    <phoneticPr fontId="1"/>
  </si>
  <si>
    <t>RMB: JPY19.80-</t>
    <phoneticPr fontId="1"/>
  </si>
  <si>
    <t>1130</t>
    <phoneticPr fontId="1"/>
  </si>
  <si>
    <t>Rotation between MIZ &amp; TAK not fixed.</t>
    <phoneticPr fontId="1"/>
  </si>
  <si>
    <t>1918</t>
    <phoneticPr fontId="1"/>
  </si>
  <si>
    <t>1536</t>
  </si>
  <si>
    <t>1536</t>
    <phoneticPr fontId="1"/>
  </si>
  <si>
    <t>0648</t>
    <phoneticPr fontId="1"/>
  </si>
  <si>
    <t>0010</t>
  </si>
  <si>
    <t>0010</t>
    <phoneticPr fontId="1"/>
  </si>
  <si>
    <t>0850</t>
  </si>
  <si>
    <t>0850</t>
    <phoneticPr fontId="1"/>
  </si>
  <si>
    <t>1715</t>
    <phoneticPr fontId="1"/>
  </si>
  <si>
    <t>0653</t>
    <phoneticPr fontId="1"/>
  </si>
  <si>
    <t>0855</t>
    <phoneticPr fontId="1"/>
  </si>
  <si>
    <t>1245</t>
    <phoneticPr fontId="1"/>
  </si>
  <si>
    <t>1520</t>
    <phoneticPr fontId="1"/>
  </si>
  <si>
    <t>0818</t>
    <phoneticPr fontId="1"/>
  </si>
  <si>
    <t>1200</t>
    <phoneticPr fontId="1"/>
  </si>
  <si>
    <t>0800</t>
    <phoneticPr fontId="1"/>
  </si>
  <si>
    <t>0040</t>
    <phoneticPr fontId="1"/>
  </si>
  <si>
    <t>0545</t>
    <phoneticPr fontId="1"/>
  </si>
  <si>
    <t>1130</t>
    <phoneticPr fontId="1"/>
  </si>
  <si>
    <t>0218</t>
    <phoneticPr fontId="1"/>
  </si>
  <si>
    <t>1030</t>
    <phoneticPr fontId="1"/>
  </si>
  <si>
    <t>2155</t>
  </si>
  <si>
    <t>0510</t>
  </si>
  <si>
    <t>0510</t>
    <phoneticPr fontId="1"/>
  </si>
  <si>
    <t>1330</t>
    <phoneticPr fontId="1"/>
  </si>
  <si>
    <t>1912</t>
  </si>
  <si>
    <t>1912</t>
    <phoneticPr fontId="1"/>
  </si>
  <si>
    <t>1918</t>
  </si>
  <si>
    <t>1130</t>
  </si>
  <si>
    <t>1030</t>
  </si>
  <si>
    <t>USD: JPY143.96-</t>
    <phoneticPr fontId="1"/>
  </si>
  <si>
    <t>RMB: JPY19.89-</t>
    <phoneticPr fontId="1"/>
  </si>
  <si>
    <t>IWK</t>
    <phoneticPr fontId="1"/>
  </si>
  <si>
    <t>0621</t>
    <phoneticPr fontId="1"/>
  </si>
  <si>
    <t>0955</t>
    <phoneticPr fontId="1"/>
  </si>
  <si>
    <t>0030</t>
    <phoneticPr fontId="1"/>
  </si>
  <si>
    <t>1708</t>
    <phoneticPr fontId="1"/>
  </si>
  <si>
    <t>0820</t>
    <phoneticPr fontId="1"/>
  </si>
  <si>
    <t>1258</t>
    <phoneticPr fontId="1"/>
  </si>
  <si>
    <t>1608</t>
    <phoneticPr fontId="1"/>
  </si>
  <si>
    <t>1800</t>
  </si>
  <si>
    <t>1448</t>
  </si>
  <si>
    <t>0348</t>
  </si>
  <si>
    <t>0348</t>
    <phoneticPr fontId="1"/>
  </si>
  <si>
    <t>0700</t>
    <phoneticPr fontId="1"/>
  </si>
  <si>
    <t>0906</t>
    <phoneticPr fontId="1"/>
  </si>
  <si>
    <t>SHA</t>
    <phoneticPr fontId="1"/>
  </si>
  <si>
    <t>1115</t>
    <phoneticPr fontId="1"/>
  </si>
  <si>
    <t>1406</t>
    <phoneticPr fontId="1"/>
  </si>
  <si>
    <t>1450</t>
  </si>
  <si>
    <t>2218</t>
  </si>
  <si>
    <t>skip</t>
    <phoneticPr fontId="1"/>
  </si>
  <si>
    <t>1906</t>
    <phoneticPr fontId="1"/>
  </si>
  <si>
    <t>0330</t>
  </si>
  <si>
    <t>1110</t>
  </si>
  <si>
    <t>1703</t>
    <phoneticPr fontId="1"/>
  </si>
  <si>
    <t>1319</t>
    <phoneticPr fontId="1"/>
  </si>
  <si>
    <t>2248</t>
  </si>
  <si>
    <t>1950</t>
  </si>
  <si>
    <t>USD: JPY144.06-</t>
    <phoneticPr fontId="1"/>
  </si>
  <si>
    <t>1536</t>
    <phoneticPr fontId="1"/>
  </si>
  <si>
    <t>0424</t>
    <phoneticPr fontId="1"/>
  </si>
  <si>
    <t>0730</t>
    <phoneticPr fontId="1"/>
  </si>
  <si>
    <t>1830</t>
  </si>
  <si>
    <t>0810</t>
    <phoneticPr fontId="1"/>
  </si>
  <si>
    <t>1240</t>
    <phoneticPr fontId="1"/>
  </si>
  <si>
    <t>0448</t>
    <phoneticPr fontId="1"/>
  </si>
  <si>
    <t>1655</t>
    <phoneticPr fontId="1"/>
  </si>
  <si>
    <t>0720</t>
    <phoneticPr fontId="1"/>
  </si>
  <si>
    <t>1134</t>
    <phoneticPr fontId="1"/>
  </si>
  <si>
    <t>1545</t>
    <phoneticPr fontId="1"/>
  </si>
  <si>
    <t>0400</t>
    <phoneticPr fontId="1"/>
  </si>
  <si>
    <t>0100</t>
  </si>
  <si>
    <t>0100</t>
    <phoneticPr fontId="1"/>
  </si>
  <si>
    <t>1648</t>
  </si>
  <si>
    <t>2350</t>
  </si>
  <si>
    <t>2350</t>
    <phoneticPr fontId="1"/>
  </si>
  <si>
    <t>1250</t>
  </si>
  <si>
    <t>1250</t>
    <phoneticPr fontId="1"/>
  </si>
  <si>
    <t>1200</t>
    <phoneticPr fontId="1"/>
  </si>
  <si>
    <t>2246</t>
  </si>
  <si>
    <t>2246</t>
    <phoneticPr fontId="1"/>
  </si>
  <si>
    <t>0503</t>
  </si>
  <si>
    <t>0503</t>
    <phoneticPr fontId="1"/>
  </si>
  <si>
    <t>0424</t>
  </si>
  <si>
    <t>0830</t>
    <phoneticPr fontId="1"/>
  </si>
  <si>
    <t>1045</t>
    <phoneticPr fontId="1"/>
  </si>
  <si>
    <t>1140</t>
    <phoneticPr fontId="1"/>
  </si>
  <si>
    <t>1512</t>
    <phoneticPr fontId="1"/>
  </si>
  <si>
    <t>1606</t>
    <phoneticPr fontId="1"/>
  </si>
  <si>
    <t>1800</t>
    <phoneticPr fontId="1"/>
  </si>
  <si>
    <t>2200</t>
    <phoneticPr fontId="1"/>
  </si>
  <si>
    <t>1500</t>
    <phoneticPr fontId="1"/>
  </si>
  <si>
    <t>2100</t>
    <phoneticPr fontId="1"/>
  </si>
  <si>
    <t>ATLANTIC BRIDGE</t>
    <phoneticPr fontId="1"/>
  </si>
  <si>
    <t>2519</t>
    <phoneticPr fontId="1"/>
  </si>
  <si>
    <t>2518</t>
    <phoneticPr fontId="1"/>
  </si>
  <si>
    <r>
      <t xml:space="preserve">Exchange Rate 
as of </t>
    </r>
    <r>
      <rPr>
        <sz val="8"/>
        <color rgb="FFFF0000"/>
        <rFont val="Verdana"/>
        <family val="2"/>
      </rPr>
      <t>May 29th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</si>
  <si>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May 22nd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</si>
  <si>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May 15th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</si>
  <si>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May 8th</t>
    </r>
    <r>
      <rPr>
        <sz val="8"/>
        <rFont val="Verdana"/>
        <family val="2"/>
      </rPr>
      <t xml:space="preserve"> 2025</t>
    </r>
    <phoneticPr fontId="1"/>
  </si>
  <si>
    <t>2520</t>
    <phoneticPr fontId="1"/>
  </si>
  <si>
    <t>2521</t>
    <phoneticPr fontId="1"/>
  </si>
  <si>
    <t>2522</t>
    <phoneticPr fontId="1"/>
  </si>
  <si>
    <t>0200</t>
    <phoneticPr fontId="1"/>
  </si>
  <si>
    <t>SKIP</t>
    <phoneticPr fontId="1"/>
  </si>
  <si>
    <t>1134</t>
  </si>
  <si>
    <t>1545</t>
  </si>
  <si>
    <t>1136</t>
  </si>
  <si>
    <t>RMB: JPY20.18-</t>
    <phoneticPr fontId="1"/>
  </si>
  <si>
    <t>0756</t>
    <phoneticPr fontId="1"/>
  </si>
  <si>
    <t>0912</t>
    <phoneticPr fontId="1"/>
  </si>
  <si>
    <t>1712</t>
    <phoneticPr fontId="1"/>
  </si>
  <si>
    <t>1313</t>
    <phoneticPr fontId="1"/>
  </si>
  <si>
    <t>2025</t>
    <phoneticPr fontId="1"/>
  </si>
  <si>
    <t>0613</t>
    <phoneticPr fontId="1"/>
  </si>
  <si>
    <t>1530</t>
    <phoneticPr fontId="1"/>
  </si>
  <si>
    <t>2010</t>
    <phoneticPr fontId="1"/>
  </si>
  <si>
    <t>0006</t>
  </si>
  <si>
    <t>0006</t>
    <phoneticPr fontId="1"/>
  </si>
  <si>
    <t>0636</t>
  </si>
  <si>
    <t>0636</t>
    <phoneticPr fontId="1"/>
  </si>
  <si>
    <t>1100</t>
    <phoneticPr fontId="1"/>
  </si>
  <si>
    <t>0500</t>
    <phoneticPr fontId="1"/>
  </si>
  <si>
    <t>1335</t>
    <phoneticPr fontId="1"/>
  </si>
  <si>
    <t>2050</t>
    <phoneticPr fontId="1"/>
  </si>
  <si>
    <t>1740</t>
  </si>
  <si>
    <t>1920</t>
    <phoneticPr fontId="1"/>
  </si>
  <si>
    <t>2036</t>
    <phoneticPr fontId="1"/>
  </si>
  <si>
    <t>1100</t>
    <phoneticPr fontId="1"/>
  </si>
  <si>
    <t>1300</t>
    <phoneticPr fontId="1"/>
  </si>
  <si>
    <t>0042</t>
  </si>
  <si>
    <t>1512</t>
  </si>
  <si>
    <t>0618</t>
  </si>
  <si>
    <t>1315</t>
    <phoneticPr fontId="1"/>
  </si>
  <si>
    <t>1935</t>
    <phoneticPr fontId="1"/>
  </si>
  <si>
    <t>0242</t>
    <phoneticPr fontId="1"/>
  </si>
  <si>
    <t>USD: JPY147.28-</t>
    <phoneticPr fontId="1"/>
  </si>
  <si>
    <t>RMB: JPY20.59-</t>
    <phoneticPr fontId="1"/>
  </si>
  <si>
    <t>1433</t>
    <phoneticPr fontId="1"/>
  </si>
  <si>
    <t>1108</t>
    <phoneticPr fontId="1"/>
  </si>
  <si>
    <t>1518</t>
  </si>
  <si>
    <t>0520</t>
  </si>
  <si>
    <t>0520</t>
    <phoneticPr fontId="1"/>
  </si>
  <si>
    <t>1430</t>
    <phoneticPr fontId="1"/>
  </si>
  <si>
    <t>1500</t>
    <phoneticPr fontId="1"/>
  </si>
  <si>
    <t>0700</t>
    <phoneticPr fontId="1"/>
  </si>
  <si>
    <t>0900</t>
    <phoneticPr fontId="1"/>
  </si>
  <si>
    <t>1600</t>
    <phoneticPr fontId="1"/>
  </si>
  <si>
    <t>0445</t>
    <phoneticPr fontId="1"/>
  </si>
  <si>
    <t>1415</t>
    <phoneticPr fontId="1"/>
  </si>
  <si>
    <t>0445</t>
  </si>
  <si>
    <t>1415</t>
  </si>
  <si>
    <t>0700</t>
    <phoneticPr fontId="1"/>
  </si>
  <si>
    <t>1350</t>
    <phoneticPr fontId="1"/>
  </si>
  <si>
    <t>1600</t>
    <phoneticPr fontId="1"/>
  </si>
  <si>
    <t>0200</t>
    <phoneticPr fontId="1"/>
  </si>
  <si>
    <t>0636</t>
    <phoneticPr fontId="1"/>
  </si>
  <si>
    <t>0506</t>
    <phoneticPr fontId="1"/>
  </si>
  <si>
    <t>1729</t>
    <phoneticPr fontId="1"/>
  </si>
  <si>
    <t>1854</t>
    <phoneticPr fontId="1"/>
  </si>
  <si>
    <t>0700</t>
    <phoneticPr fontId="1"/>
  </si>
  <si>
    <t>1800</t>
    <phoneticPr fontId="1"/>
  </si>
  <si>
    <t>2100</t>
    <phoneticPr fontId="1"/>
  </si>
  <si>
    <t>0400</t>
    <phoneticPr fontId="1"/>
  </si>
  <si>
    <t>0927</t>
    <phoneticPr fontId="1"/>
  </si>
  <si>
    <t>USD: JPY144.36-</t>
    <phoneticPr fontId="1"/>
  </si>
  <si>
    <t>RMB: JPY20.2-</t>
    <phoneticPr fontId="1"/>
  </si>
  <si>
    <t>0506</t>
  </si>
  <si>
    <t>2345</t>
  </si>
  <si>
    <t>1729</t>
  </si>
  <si>
    <t>0248</t>
    <phoneticPr fontId="1"/>
  </si>
  <si>
    <t>1220</t>
    <phoneticPr fontId="1"/>
  </si>
  <si>
    <t>0902</t>
    <phoneticPr fontId="1"/>
  </si>
  <si>
    <t>2202</t>
    <phoneticPr fontId="1"/>
  </si>
  <si>
    <t>0543</t>
    <phoneticPr fontId="1"/>
  </si>
  <si>
    <t>2130</t>
  </si>
  <si>
    <t>0300</t>
    <phoneticPr fontId="1"/>
  </si>
  <si>
    <t>0310</t>
    <phoneticPr fontId="1"/>
  </si>
  <si>
    <t>1010</t>
    <phoneticPr fontId="1"/>
  </si>
  <si>
    <t>0700</t>
    <phoneticPr fontId="1"/>
  </si>
  <si>
    <t>1300</t>
    <phoneticPr fontId="1"/>
  </si>
  <si>
    <t>1330</t>
    <phoneticPr fontId="1"/>
  </si>
  <si>
    <t>1600</t>
    <phoneticPr fontId="1"/>
  </si>
  <si>
    <t>2300</t>
    <phoneticPr fontId="1"/>
  </si>
  <si>
    <t>2100</t>
  </si>
  <si>
    <t>0930</t>
    <phoneticPr fontId="1"/>
  </si>
  <si>
    <t>0700</t>
    <phoneticPr fontId="1"/>
  </si>
  <si>
    <t>1800</t>
    <phoneticPr fontId="1"/>
  </si>
  <si>
    <t>0200</t>
    <phoneticPr fontId="1"/>
  </si>
  <si>
    <t>0600</t>
    <phoneticPr fontId="1"/>
  </si>
  <si>
    <t>0730</t>
    <phoneticPr fontId="1"/>
  </si>
  <si>
    <t>0930</t>
    <phoneticPr fontId="1"/>
  </si>
  <si>
    <t>1000</t>
    <phoneticPr fontId="1"/>
  </si>
  <si>
    <t>1800</t>
    <phoneticPr fontId="1"/>
  </si>
  <si>
    <t>1830</t>
    <phoneticPr fontId="1"/>
  </si>
  <si>
    <t>2130</t>
    <phoneticPr fontId="1"/>
  </si>
  <si>
    <t>0730</t>
    <phoneticPr fontId="1"/>
  </si>
  <si>
    <t>1020</t>
  </si>
  <si>
    <t>2048</t>
  </si>
  <si>
    <t>1212</t>
  </si>
  <si>
    <t>1300</t>
  </si>
  <si>
    <t>2210</t>
  </si>
  <si>
    <t>1418</t>
  </si>
  <si>
    <t>0336</t>
  </si>
  <si>
    <t>1932/24</t>
  </si>
  <si>
    <t>2148/28</t>
  </si>
  <si>
    <t>0330/29</t>
  </si>
  <si>
    <t>0200/27</t>
  </si>
  <si>
    <t>1030/27</t>
  </si>
  <si>
    <t>1918/27</t>
  </si>
  <si>
    <t>1000/22</t>
  </si>
  <si>
    <t>0912/23</t>
  </si>
  <si>
    <t>2048/23</t>
  </si>
  <si>
    <t>0600/18</t>
  </si>
  <si>
    <t>1654/19</t>
  </si>
  <si>
    <t>0110/20</t>
  </si>
  <si>
    <t>1600/20</t>
  </si>
  <si>
    <t>0300/21</t>
  </si>
  <si>
    <t>2300/21</t>
  </si>
  <si>
    <t>1730/22</t>
  </si>
  <si>
    <t>2330/22</t>
  </si>
  <si>
    <t>2200/18</t>
  </si>
  <si>
    <t>0300/20</t>
  </si>
  <si>
    <t>1130/20</t>
  </si>
  <si>
    <t>0600/15</t>
  </si>
  <si>
    <t>1524/16</t>
  </si>
  <si>
    <t>0030/17</t>
  </si>
  <si>
    <t>1327/12</t>
  </si>
  <si>
    <t>1518/12</t>
  </si>
  <si>
    <t>2100/12</t>
  </si>
  <si>
    <t>1000/13</t>
  </si>
  <si>
    <t>1306/13</t>
  </si>
  <si>
    <t>1648/14</t>
  </si>
  <si>
    <t>2210/15</t>
  </si>
  <si>
    <t>0550/16</t>
  </si>
  <si>
    <t>1700/28</t>
  </si>
  <si>
    <t>1000/29</t>
  </si>
  <si>
    <t>2015/29</t>
  </si>
  <si>
    <t>1200/25</t>
  </si>
  <si>
    <t>2012/25</t>
  </si>
  <si>
    <t>0712/26</t>
  </si>
  <si>
    <t>0300/22</t>
  </si>
  <si>
    <t>0400/23</t>
  </si>
  <si>
    <t>1400/23</t>
  </si>
  <si>
    <t>0418/24</t>
  </si>
  <si>
    <t>0630/24</t>
  </si>
  <si>
    <t>1448/24</t>
  </si>
  <si>
    <t>2000/21</t>
  </si>
  <si>
    <t>0550/22</t>
  </si>
  <si>
    <t>1530/22</t>
  </si>
  <si>
    <t>0800/18</t>
  </si>
  <si>
    <t>0118/19</t>
  </si>
  <si>
    <t>1130/19</t>
  </si>
  <si>
    <t>2300/13</t>
  </si>
  <si>
    <t>2124/15</t>
  </si>
  <si>
    <t>0642/16</t>
  </si>
  <si>
    <t>0948/17</t>
  </si>
  <si>
    <t>0600/19</t>
  </si>
  <si>
    <t>1930/20</t>
  </si>
  <si>
    <t>0230/21</t>
  </si>
  <si>
    <t>1900/04</t>
  </si>
  <si>
    <t>1154/05</t>
  </si>
  <si>
    <t>2100/05</t>
  </si>
  <si>
    <t>1200/06</t>
  </si>
  <si>
    <t>1342/06</t>
  </si>
  <si>
    <t>0018/07</t>
  </si>
  <si>
    <t>1930/07</t>
  </si>
  <si>
    <t>2040/07</t>
  </si>
  <si>
    <t>0210/08</t>
  </si>
  <si>
    <t>1500/19</t>
  </si>
  <si>
    <t>1250/20</t>
  </si>
  <si>
    <t>2250/20</t>
  </si>
  <si>
    <t>1336/16</t>
  </si>
  <si>
    <t>1536/16</t>
  </si>
  <si>
    <t>1200/17</t>
  </si>
  <si>
    <t>1813/17</t>
  </si>
  <si>
    <t>0330/18</t>
  </si>
  <si>
    <t>0001/19</t>
  </si>
  <si>
    <t>1500/24</t>
  </si>
  <si>
    <t>1418/25</t>
  </si>
  <si>
    <t>0024/26</t>
  </si>
  <si>
    <t>1100/22</t>
  </si>
  <si>
    <t>0010/23</t>
  </si>
  <si>
    <t>1105/23</t>
  </si>
  <si>
    <t>1600/11</t>
  </si>
  <si>
    <t>1458/14</t>
  </si>
  <si>
    <t>2300/14</t>
  </si>
  <si>
    <t>1248/15</t>
  </si>
  <si>
    <t>1642/15</t>
  </si>
  <si>
    <t>0612/16</t>
  </si>
  <si>
    <t>2050/17</t>
  </si>
  <si>
    <t>0025/18</t>
  </si>
  <si>
    <t>2318/07</t>
  </si>
  <si>
    <t>0824/08</t>
  </si>
  <si>
    <t>0200/04</t>
  </si>
  <si>
    <t>0806/04</t>
  </si>
  <si>
    <t>0054/05</t>
  </si>
  <si>
    <t>0930/18</t>
  </si>
  <si>
    <t>1219/18</t>
  </si>
  <si>
    <t>1600/18</t>
  </si>
  <si>
    <t>1718/19</t>
  </si>
  <si>
    <t>1230/20</t>
  </si>
  <si>
    <t>1610/20</t>
  </si>
  <si>
    <t>2150/20</t>
  </si>
  <si>
    <t>1600/15</t>
  </si>
  <si>
    <t>2240/16</t>
  </si>
  <si>
    <t>0633/17</t>
  </si>
  <si>
    <t>0754/16</t>
  </si>
  <si>
    <t>1130/09</t>
  </si>
  <si>
    <t>1300/02</t>
  </si>
  <si>
    <t>1503/02</t>
  </si>
  <si>
    <t>2030/02</t>
  </si>
  <si>
    <t>12/0830</t>
  </si>
  <si>
    <t>13/0130</t>
  </si>
  <si>
    <t>13/1000</t>
  </si>
  <si>
    <t>10/1000</t>
  </si>
  <si>
    <t>11/0100</t>
  </si>
  <si>
    <t>11/0830</t>
  </si>
  <si>
    <t>03/1800</t>
  </si>
  <si>
    <t>05/1510</t>
  </si>
  <si>
    <t>05/2000</t>
  </si>
  <si>
    <t>06/1200</t>
  </si>
  <si>
    <t>06/2300</t>
  </si>
  <si>
    <t>08/1920</t>
  </si>
  <si>
    <t>09/0120</t>
  </si>
  <si>
    <t>04/1810</t>
  </si>
  <si>
    <t>06/0748</t>
  </si>
  <si>
    <t>06/1635</t>
  </si>
  <si>
    <t>01/1136</t>
  </si>
  <si>
    <t>01/1818</t>
  </si>
  <si>
    <t>02/0600</t>
  </si>
  <si>
    <t>27/1528</t>
  </si>
  <si>
    <t>27/2030</t>
  </si>
  <si>
    <t>28/1415</t>
  </si>
  <si>
    <t>29/0136</t>
  </si>
  <si>
    <t>01/0030</t>
  </si>
  <si>
    <t>26/2230</t>
  </si>
  <si>
    <t>27/0330</t>
  </si>
  <si>
    <t>27/1300</t>
  </si>
  <si>
    <t>19/0535</t>
  </si>
  <si>
    <t>11/2030</t>
  </si>
  <si>
    <t>20/1510</t>
  </si>
  <si>
    <t>20/1930</t>
  </si>
  <si>
    <t>22/1212</t>
  </si>
  <si>
    <t>22/1442</t>
  </si>
  <si>
    <t>23/0242</t>
  </si>
  <si>
    <t>23/1900</t>
  </si>
  <si>
    <t>24/0720</t>
  </si>
  <si>
    <t>24/1620</t>
  </si>
  <si>
    <t>17/0900</t>
  </si>
  <si>
    <t>09/0600</t>
  </si>
  <si>
    <t>13/0106</t>
  </si>
  <si>
    <t>13/0942</t>
  </si>
  <si>
    <t>07/1300</t>
  </si>
  <si>
    <t>07/1700</t>
  </si>
  <si>
    <t>08/1630</t>
  </si>
  <si>
    <t>09/1030</t>
  </si>
  <si>
    <t>10/1030</t>
  </si>
  <si>
    <t>11/0900</t>
  </si>
  <si>
    <t>11/1450</t>
  </si>
  <si>
    <t>09/0100</t>
  </si>
  <si>
    <t>09/1350</t>
  </si>
  <si>
    <t>09/2224</t>
  </si>
  <si>
    <t>02/1000</t>
  </si>
  <si>
    <t>03/0524</t>
  </si>
  <si>
    <t>03/2012</t>
  </si>
  <si>
    <t>27/2300</t>
  </si>
  <si>
    <t>30/1458</t>
  </si>
  <si>
    <t>30/2030</t>
  </si>
  <si>
    <t>31/1215</t>
  </si>
  <si>
    <t>31/1318</t>
  </si>
  <si>
    <t>01/0154</t>
  </si>
  <si>
    <t>01/2300</t>
  </si>
  <si>
    <t>30/1000</t>
  </si>
  <si>
    <t>26/1000</t>
  </si>
  <si>
    <t>27/0200</t>
  </si>
  <si>
    <t>27/1206</t>
  </si>
  <si>
    <t>26/2130</t>
  </si>
  <si>
    <t>27/2230</t>
  </si>
  <si>
    <t>28/1120</t>
  </si>
  <si>
    <t>29/0930</t>
  </si>
  <si>
    <t>29/1254</t>
  </si>
  <si>
    <t>22/2000</t>
  </si>
  <si>
    <t>20/0200</t>
  </si>
  <si>
    <t>14/1328</t>
  </si>
  <si>
    <t>16/1527</t>
  </si>
  <si>
    <t>16/2030</t>
  </si>
  <si>
    <t>17/1300</t>
  </si>
  <si>
    <t>17/2000</t>
  </si>
  <si>
    <t>18/1900</t>
  </si>
  <si>
    <t>19/1750</t>
  </si>
  <si>
    <t>20/0050</t>
  </si>
  <si>
    <t>15/1600</t>
  </si>
  <si>
    <t>13/0700</t>
  </si>
  <si>
    <t>10/0436</t>
  </si>
  <si>
    <t>10/0608</t>
  </si>
  <si>
    <t>10/1130</t>
  </si>
  <si>
    <t>11/0806</t>
  </si>
  <si>
    <t>11/1818</t>
  </si>
  <si>
    <t>12/0443</t>
  </si>
  <si>
    <t>13/0300</t>
  </si>
  <si>
    <t>13/1050</t>
  </si>
  <si>
    <t>08/1700</t>
  </si>
  <si>
    <t>31/0000</t>
  </si>
  <si>
    <t>02/1542</t>
  </si>
  <si>
    <t>02/2130</t>
  </si>
  <si>
    <t>03/1300</t>
  </si>
  <si>
    <t>04/0000</t>
  </si>
  <si>
    <t>27/0530</t>
  </si>
  <si>
    <t>27/2000</t>
  </si>
  <si>
    <t>28/0049</t>
  </si>
  <si>
    <t>28/1830</t>
  </si>
  <si>
    <t>25/1800</t>
  </si>
  <si>
    <t>23/0830</t>
  </si>
  <si>
    <t>18/2230</t>
  </si>
  <si>
    <t>15/1100</t>
  </si>
  <si>
    <t>11/1700</t>
  </si>
  <si>
    <t>08/1430</t>
  </si>
  <si>
    <t>04/1600</t>
  </si>
  <si>
    <t>01/1930</t>
  </si>
  <si>
    <t>24/1430</t>
  </si>
  <si>
    <t>20/2000</t>
  </si>
  <si>
    <t>13/2030</t>
  </si>
  <si>
    <t>6/1800</t>
  </si>
  <si>
    <t>03/1400</t>
  </si>
  <si>
    <t>30/1900</t>
  </si>
  <si>
    <t>27/1400</t>
  </si>
  <si>
    <t>15/1130</t>
  </si>
  <si>
    <t>08/1800</t>
  </si>
  <si>
    <t>08/0300</t>
  </si>
  <si>
    <t>30/0400</t>
  </si>
  <si>
    <t>22/1200</t>
  </si>
  <si>
    <t>18/1800</t>
  </si>
  <si>
    <t>15/1400</t>
  </si>
  <si>
    <t>1718</t>
  </si>
  <si>
    <t>1145</t>
  </si>
  <si>
    <t>/30</t>
  </si>
  <si>
    <t>USD: JPY147.05-</t>
  </si>
  <si>
    <t>RMB: JPY20.58-</t>
  </si>
  <si>
    <t>0254</t>
  </si>
  <si>
    <t>2318</t>
  </si>
  <si>
    <t>0530</t>
    <phoneticPr fontId="1"/>
  </si>
  <si>
    <t>1600</t>
    <phoneticPr fontId="1"/>
  </si>
  <si>
    <t>0040</t>
    <phoneticPr fontId="1"/>
  </si>
  <si>
    <t>1930</t>
    <phoneticPr fontId="1"/>
  </si>
  <si>
    <t>0218</t>
    <phoneticPr fontId="1"/>
  </si>
  <si>
    <t>0154</t>
    <phoneticPr fontId="1"/>
  </si>
  <si>
    <t>2145</t>
    <phoneticPr fontId="1"/>
  </si>
  <si>
    <t>0610</t>
    <phoneticPr fontId="1"/>
  </si>
  <si>
    <t>1045</t>
    <phoneticPr fontId="1"/>
  </si>
  <si>
    <t>1448</t>
    <phoneticPr fontId="1"/>
  </si>
  <si>
    <t>1430</t>
    <phoneticPr fontId="1"/>
  </si>
  <si>
    <t>1840</t>
    <phoneticPr fontId="1"/>
  </si>
  <si>
    <t>1715</t>
    <phoneticPr fontId="1"/>
  </si>
  <si>
    <t>1810</t>
    <phoneticPr fontId="1"/>
  </si>
  <si>
    <t>2315</t>
    <phoneticPr fontId="1"/>
  </si>
  <si>
    <t>1700</t>
    <phoneticPr fontId="1"/>
  </si>
  <si>
    <t>1830</t>
    <phoneticPr fontId="1"/>
  </si>
  <si>
    <t>1000</t>
    <phoneticPr fontId="1"/>
  </si>
  <si>
    <t>0800</t>
    <phoneticPr fontId="1"/>
  </si>
  <si>
    <t>2042</t>
    <phoneticPr fontId="1"/>
  </si>
  <si>
    <t>2024</t>
    <phoneticPr fontId="1"/>
  </si>
  <si>
    <t>REMARK12</t>
    <phoneticPr fontId="1"/>
  </si>
  <si>
    <t>2106</t>
    <phoneticPr fontId="1"/>
  </si>
  <si>
    <r>
      <t xml:space="preserve">Exchange Rate 
as of </t>
    </r>
    <r>
      <rPr>
        <sz val="8"/>
        <color rgb="FFFF0000"/>
        <rFont val="Verdana"/>
        <family val="2"/>
      </rPr>
      <t>Jun 5th</t>
    </r>
    <r>
      <rPr>
        <sz val="8"/>
        <rFont val="Verdana"/>
        <family val="2"/>
      </rPr>
      <t xml:space="preserve"> 2025</t>
    </r>
    <phoneticPr fontId="1"/>
  </si>
  <si>
    <t>2523</t>
    <phoneticPr fontId="1"/>
  </si>
  <si>
    <t>1924</t>
  </si>
  <si>
    <t>0612</t>
  </si>
  <si>
    <t>1306</t>
  </si>
  <si>
    <t>0630</t>
    <phoneticPr fontId="1"/>
  </si>
  <si>
    <t>1300</t>
    <phoneticPr fontId="1"/>
  </si>
  <si>
    <t>USD: JPY143.73-</t>
    <phoneticPr fontId="1"/>
  </si>
  <si>
    <t>RMB: JPY20.19-</t>
    <phoneticPr fontId="1"/>
  </si>
  <si>
    <t>0418</t>
    <phoneticPr fontId="1"/>
  </si>
  <si>
    <t>0310</t>
  </si>
  <si>
    <t>1218</t>
  </si>
  <si>
    <t>0600</t>
    <phoneticPr fontId="1"/>
  </si>
  <si>
    <t>0910</t>
    <phoneticPr fontId="1"/>
  </si>
  <si>
    <t>1330</t>
    <phoneticPr fontId="1"/>
  </si>
  <si>
    <t>0358</t>
    <phoneticPr fontId="1"/>
  </si>
  <si>
    <t>1700</t>
    <phoneticPr fontId="1"/>
  </si>
  <si>
    <t>0254</t>
    <phoneticPr fontId="1"/>
  </si>
  <si>
    <t>0618</t>
    <phoneticPr fontId="1"/>
  </si>
  <si>
    <t>2220</t>
    <phoneticPr fontId="1"/>
  </si>
  <si>
    <t>1800</t>
    <phoneticPr fontId="1"/>
  </si>
  <si>
    <t>0400</t>
    <phoneticPr fontId="1"/>
  </si>
  <si>
    <t>1900</t>
    <phoneticPr fontId="1"/>
  </si>
  <si>
    <t>0200</t>
    <phoneticPr fontId="1"/>
  </si>
  <si>
    <t>6/21,22 g/crane 1unit inspection</t>
  </si>
  <si>
    <r>
      <t xml:space="preserve">Exchange Rate 
as of </t>
    </r>
    <r>
      <rPr>
        <sz val="8"/>
        <color rgb="FFFF0000"/>
        <rFont val="Verdana"/>
        <family val="2"/>
      </rPr>
      <t>Jun 12th</t>
    </r>
    <r>
      <rPr>
        <sz val="8"/>
        <rFont val="Verdana"/>
        <family val="2"/>
      </rPr>
      <t xml:space="preserve"> 2025</t>
    </r>
    <phoneticPr fontId="1"/>
  </si>
  <si>
    <t>2524</t>
    <phoneticPr fontId="1"/>
  </si>
  <si>
    <t>USD: JPY145.12-</t>
    <phoneticPr fontId="1"/>
  </si>
  <si>
    <t>RMB: JPY20.33-</t>
    <phoneticPr fontId="1"/>
  </si>
  <si>
    <t>2154</t>
  </si>
  <si>
    <t>1636</t>
  </si>
  <si>
    <t>0548</t>
  </si>
  <si>
    <t>2103</t>
    <phoneticPr fontId="1"/>
  </si>
  <si>
    <t>0555</t>
    <phoneticPr fontId="1"/>
  </si>
  <si>
    <t>1100</t>
    <phoneticPr fontId="1"/>
  </si>
  <si>
    <t>0640</t>
    <phoneticPr fontId="1"/>
  </si>
  <si>
    <t>0905</t>
    <phoneticPr fontId="1"/>
  </si>
  <si>
    <t>0630</t>
    <phoneticPr fontId="1"/>
  </si>
  <si>
    <t>1125</t>
    <phoneticPr fontId="1"/>
  </si>
  <si>
    <t>1535</t>
    <phoneticPr fontId="1"/>
  </si>
  <si>
    <t>1855</t>
    <phoneticPr fontId="1"/>
  </si>
  <si>
    <t>0710</t>
    <phoneticPr fontId="1"/>
  </si>
  <si>
    <t>1520</t>
    <phoneticPr fontId="1"/>
  </si>
  <si>
    <t>1540</t>
    <phoneticPr fontId="1"/>
  </si>
  <si>
    <t>1150</t>
    <phoneticPr fontId="1"/>
  </si>
  <si>
    <t>0924</t>
    <phoneticPr fontId="1"/>
  </si>
  <si>
    <t>2100</t>
    <phoneticPr fontId="1"/>
  </si>
  <si>
    <t>0630</t>
    <phoneticPr fontId="1"/>
  </si>
  <si>
    <t>1700</t>
    <phoneticPr fontId="1"/>
  </si>
  <si>
    <t>1900</t>
    <phoneticPr fontId="1"/>
  </si>
  <si>
    <t>0430</t>
    <phoneticPr fontId="1"/>
  </si>
  <si>
    <t>1530</t>
    <phoneticPr fontId="1"/>
  </si>
  <si>
    <t>2300</t>
    <phoneticPr fontId="1"/>
  </si>
  <si>
    <t>0700</t>
    <phoneticPr fontId="1"/>
  </si>
  <si>
    <t>1200</t>
    <phoneticPr fontId="1"/>
  </si>
  <si>
    <t>6/19 berth congestion priolty2 vessels</t>
    <phoneticPr fontId="1"/>
  </si>
  <si>
    <t>B.BULK 2UNITS</t>
    <phoneticPr fontId="1"/>
  </si>
  <si>
    <t>1248</t>
    <phoneticPr fontId="1"/>
  </si>
  <si>
    <t>1306</t>
    <phoneticPr fontId="1"/>
  </si>
  <si>
    <t>1100</t>
    <phoneticPr fontId="1"/>
  </si>
  <si>
    <t>1230</t>
    <phoneticPr fontId="1"/>
  </si>
  <si>
    <t>1300</t>
    <phoneticPr fontId="1"/>
  </si>
  <si>
    <t>IYM</t>
    <phoneticPr fontId="1"/>
  </si>
  <si>
    <t>HIJ</t>
    <phoneticPr fontId="1"/>
  </si>
  <si>
    <t>BERTH CONGESTION</t>
    <phoneticPr fontId="1"/>
  </si>
  <si>
    <t>1800</t>
    <phoneticPr fontId="1"/>
  </si>
  <si>
    <t>0100</t>
    <phoneticPr fontId="1"/>
  </si>
  <si>
    <t>1220</t>
    <phoneticPr fontId="1"/>
  </si>
  <si>
    <t>1336</t>
    <phoneticPr fontId="1"/>
  </si>
  <si>
    <t>0354</t>
    <phoneticPr fontId="1"/>
  </si>
  <si>
    <t>0118</t>
    <phoneticPr fontId="1"/>
  </si>
  <si>
    <r>
      <t xml:space="preserve">Exchange Rate 
as of </t>
    </r>
    <r>
      <rPr>
        <sz val="8"/>
        <color rgb="FFFF0000"/>
        <rFont val="Verdana"/>
        <family val="2"/>
      </rPr>
      <t>Jun 19th</t>
    </r>
    <r>
      <rPr>
        <sz val="8"/>
        <rFont val="Verdana"/>
        <family val="2"/>
      </rPr>
      <t xml:space="preserve"> 2025</t>
    </r>
    <phoneticPr fontId="1"/>
  </si>
  <si>
    <t>2525</t>
    <phoneticPr fontId="1"/>
  </si>
  <si>
    <t>1220</t>
  </si>
  <si>
    <t>1336</t>
  </si>
  <si>
    <t>0354</t>
  </si>
  <si>
    <t>USD: JPY145.92-</t>
    <phoneticPr fontId="1"/>
  </si>
  <si>
    <t>RMB: JP20.44-</t>
    <phoneticPr fontId="1"/>
  </si>
  <si>
    <t>6/22 priolty vessel</t>
    <phoneticPr fontId="1"/>
  </si>
  <si>
    <t>0930</t>
    <phoneticPr fontId="1"/>
  </si>
  <si>
    <t>0454</t>
    <phoneticPr fontId="1"/>
  </si>
  <si>
    <t>0708</t>
    <phoneticPr fontId="1"/>
  </si>
  <si>
    <t>1137</t>
    <phoneticPr fontId="1"/>
  </si>
  <si>
    <t>0212</t>
    <phoneticPr fontId="1"/>
  </si>
  <si>
    <t>1248</t>
  </si>
  <si>
    <t>1248</t>
    <phoneticPr fontId="1"/>
  </si>
  <si>
    <t>1848</t>
    <phoneticPr fontId="1"/>
  </si>
  <si>
    <t>0700</t>
    <phoneticPr fontId="1"/>
  </si>
  <si>
    <t>1600</t>
    <phoneticPr fontId="1"/>
  </si>
  <si>
    <t>1800</t>
    <phoneticPr fontId="1"/>
  </si>
  <si>
    <t>berth congestion</t>
  </si>
  <si>
    <t>berth congestion by priolty vessel</t>
    <phoneticPr fontId="1"/>
  </si>
  <si>
    <t>0800</t>
    <phoneticPr fontId="1"/>
  </si>
  <si>
    <t>0200</t>
    <phoneticPr fontId="1"/>
  </si>
  <si>
    <t>1215</t>
    <phoneticPr fontId="1"/>
  </si>
  <si>
    <t>0920</t>
    <phoneticPr fontId="1"/>
  </si>
  <si>
    <t>1800</t>
    <phoneticPr fontId="1"/>
  </si>
  <si>
    <t>2300</t>
    <phoneticPr fontId="1"/>
  </si>
  <si>
    <t>1030</t>
    <phoneticPr fontId="1"/>
  </si>
  <si>
    <t>1500</t>
    <phoneticPr fontId="1"/>
  </si>
  <si>
    <r>
      <t xml:space="preserve">Exchange Rate 
as of </t>
    </r>
    <r>
      <rPr>
        <sz val="8"/>
        <color rgb="FFFF0000"/>
        <rFont val="Verdana"/>
        <family val="2"/>
      </rPr>
      <t>Jun 26th</t>
    </r>
    <r>
      <rPr>
        <sz val="8"/>
        <rFont val="Verdana"/>
        <family val="2"/>
      </rPr>
      <t xml:space="preserve"> 2025</t>
    </r>
    <phoneticPr fontId="1"/>
  </si>
  <si>
    <t>2526</t>
    <phoneticPr fontId="1"/>
  </si>
  <si>
    <t>0600</t>
    <phoneticPr fontId="1"/>
  </si>
  <si>
    <t>0630</t>
    <phoneticPr fontId="1"/>
  </si>
  <si>
    <t>0800</t>
    <phoneticPr fontId="1"/>
  </si>
  <si>
    <t>1000</t>
    <phoneticPr fontId="1"/>
  </si>
  <si>
    <t>1030</t>
    <phoneticPr fontId="1"/>
  </si>
  <si>
    <t>1400</t>
    <phoneticPr fontId="1"/>
  </si>
  <si>
    <t>1630</t>
    <phoneticPr fontId="1"/>
  </si>
  <si>
    <t>1700</t>
    <phoneticPr fontId="1"/>
  </si>
  <si>
    <t>1900</t>
    <phoneticPr fontId="1"/>
  </si>
  <si>
    <t>0400</t>
    <phoneticPr fontId="1"/>
  </si>
  <si>
    <t>1300</t>
    <phoneticPr fontId="1"/>
  </si>
  <si>
    <t>0536</t>
    <phoneticPr fontId="1"/>
  </si>
  <si>
    <t>2324</t>
    <phoneticPr fontId="1"/>
  </si>
  <si>
    <t>1406</t>
    <phoneticPr fontId="1"/>
  </si>
  <si>
    <t>1724</t>
    <phoneticPr fontId="1"/>
  </si>
  <si>
    <t>0436</t>
    <phoneticPr fontId="1"/>
  </si>
  <si>
    <t>0230</t>
    <phoneticPr fontId="1"/>
  </si>
  <si>
    <t>1500</t>
    <phoneticPr fontId="1"/>
  </si>
  <si>
    <t>1302</t>
    <phoneticPr fontId="1"/>
  </si>
  <si>
    <t>1400</t>
    <phoneticPr fontId="1"/>
  </si>
  <si>
    <t>0900</t>
    <phoneticPr fontId="1"/>
  </si>
  <si>
    <t>2100</t>
    <phoneticPr fontId="1"/>
  </si>
  <si>
    <t>1100</t>
    <phoneticPr fontId="1"/>
  </si>
  <si>
    <t>1330</t>
    <phoneticPr fontId="1"/>
  </si>
  <si>
    <t>1700</t>
    <phoneticPr fontId="1"/>
  </si>
  <si>
    <t>0100</t>
    <phoneticPr fontId="1"/>
  </si>
  <si>
    <t>0730</t>
    <phoneticPr fontId="1"/>
  </si>
  <si>
    <t>1830</t>
    <phoneticPr fontId="1"/>
  </si>
  <si>
    <t>1030</t>
    <phoneticPr fontId="1"/>
  </si>
  <si>
    <t>1800</t>
    <phoneticPr fontId="1"/>
  </si>
  <si>
    <t>2030</t>
    <phoneticPr fontId="1"/>
  </si>
  <si>
    <t>2130</t>
    <phoneticPr fontId="1"/>
  </si>
  <si>
    <t>0700</t>
    <phoneticPr fontId="1"/>
  </si>
  <si>
    <t>1300</t>
    <phoneticPr fontId="1"/>
  </si>
  <si>
    <t>0430</t>
    <phoneticPr fontId="1"/>
  </si>
  <si>
    <t>0830</t>
    <phoneticPr fontId="1"/>
  </si>
  <si>
    <t>USD: JPY145.80-</t>
    <phoneticPr fontId="1"/>
  </si>
  <si>
    <t>RMB: JPY20.49-</t>
    <phoneticPr fontId="1"/>
  </si>
  <si>
    <t>0100</t>
    <phoneticPr fontId="1"/>
  </si>
  <si>
    <t>0845</t>
    <phoneticPr fontId="1"/>
  </si>
  <si>
    <t>1400</t>
    <phoneticPr fontId="1"/>
  </si>
  <si>
    <r>
      <t>Exchange Rate 
as of Jul</t>
    </r>
    <r>
      <rPr>
        <sz val="8"/>
        <color rgb="FFFF0000"/>
        <rFont val="Verdana"/>
        <family val="2"/>
      </rPr>
      <t xml:space="preserve"> 3rd</t>
    </r>
    <r>
      <rPr>
        <sz val="8"/>
        <rFont val="Verdana"/>
        <family val="2"/>
      </rPr>
      <t xml:space="preserve"> 2025</t>
    </r>
    <phoneticPr fontId="1"/>
  </si>
  <si>
    <t>RMB: JPY20.36 -</t>
    <phoneticPr fontId="1"/>
  </si>
  <si>
    <t>2527</t>
    <phoneticPr fontId="1"/>
  </si>
  <si>
    <t>1800</t>
    <phoneticPr fontId="1"/>
  </si>
  <si>
    <t>1354</t>
    <phoneticPr fontId="1"/>
  </si>
  <si>
    <t>2248</t>
    <phoneticPr fontId="1"/>
  </si>
  <si>
    <t>1200</t>
    <phoneticPr fontId="1"/>
  </si>
  <si>
    <t>1418</t>
    <phoneticPr fontId="1"/>
  </si>
  <si>
    <t>1324</t>
    <phoneticPr fontId="1"/>
  </si>
  <si>
    <t>1000</t>
    <phoneticPr fontId="1"/>
  </si>
  <si>
    <t>2312</t>
    <phoneticPr fontId="1"/>
  </si>
  <si>
    <t>0635</t>
    <phoneticPr fontId="1"/>
  </si>
  <si>
    <t>1130</t>
    <phoneticPr fontId="1"/>
  </si>
  <si>
    <t>1420</t>
    <phoneticPr fontId="1"/>
  </si>
  <si>
    <t>1953</t>
    <phoneticPr fontId="1"/>
  </si>
  <si>
    <t>0730</t>
    <phoneticPr fontId="1"/>
  </si>
  <si>
    <t>0802</t>
    <phoneticPr fontId="1"/>
  </si>
  <si>
    <t>1225</t>
    <phoneticPr fontId="1"/>
  </si>
  <si>
    <t>1400</t>
    <phoneticPr fontId="1"/>
  </si>
  <si>
    <t>0550</t>
    <phoneticPr fontId="1"/>
  </si>
  <si>
    <t>0318</t>
    <phoneticPr fontId="1"/>
  </si>
  <si>
    <t>1418</t>
    <phoneticPr fontId="1"/>
  </si>
  <si>
    <t>Heavy berth congestion at FKY due to 1 gantry crane.</t>
    <phoneticPr fontId="1"/>
  </si>
  <si>
    <t>berth congestion</t>
    <phoneticPr fontId="1"/>
  </si>
  <si>
    <t>berth congestion</t>
    <phoneticPr fontId="1"/>
  </si>
  <si>
    <t>skip</t>
    <phoneticPr fontId="1"/>
  </si>
  <si>
    <t>1324</t>
  </si>
  <si>
    <t>0318</t>
  </si>
  <si>
    <t>0536</t>
    <phoneticPr fontId="1"/>
  </si>
  <si>
    <t>1215</t>
    <phoneticPr fontId="1"/>
  </si>
  <si>
    <t>1500</t>
    <phoneticPr fontId="1"/>
  </si>
  <si>
    <t>1830</t>
    <phoneticPr fontId="1"/>
  </si>
  <si>
    <t>2030</t>
    <phoneticPr fontId="1"/>
  </si>
  <si>
    <t>1800</t>
    <phoneticPr fontId="1"/>
  </si>
  <si>
    <t>2100</t>
    <phoneticPr fontId="1"/>
  </si>
  <si>
    <t>1548</t>
    <phoneticPr fontId="1"/>
  </si>
  <si>
    <t>2330</t>
    <phoneticPr fontId="1"/>
  </si>
  <si>
    <t>0748</t>
    <phoneticPr fontId="1"/>
  </si>
  <si>
    <t>1830</t>
    <phoneticPr fontId="1"/>
  </si>
  <si>
    <t>1954</t>
    <phoneticPr fontId="1"/>
  </si>
  <si>
    <t>1242</t>
    <phoneticPr fontId="1"/>
  </si>
  <si>
    <t>1720</t>
    <phoneticPr fontId="1"/>
  </si>
  <si>
    <t>1618</t>
    <phoneticPr fontId="1"/>
  </si>
  <si>
    <t>1855</t>
    <phoneticPr fontId="1"/>
  </si>
  <si>
    <t>0800</t>
    <phoneticPr fontId="1"/>
  </si>
  <si>
    <t>1030</t>
    <phoneticPr fontId="1"/>
  </si>
  <si>
    <t>0648</t>
    <phoneticPr fontId="1"/>
  </si>
  <si>
    <t>0806</t>
    <phoneticPr fontId="1"/>
  </si>
  <si>
    <t>0800</t>
    <phoneticPr fontId="1"/>
  </si>
  <si>
    <t>1518</t>
    <phoneticPr fontId="1"/>
  </si>
  <si>
    <t>1600</t>
    <phoneticPr fontId="1"/>
  </si>
  <si>
    <t>2300</t>
    <phoneticPr fontId="1"/>
  </si>
  <si>
    <t>29</t>
    <phoneticPr fontId="1"/>
  </si>
  <si>
    <t>2514</t>
    <phoneticPr fontId="1"/>
  </si>
  <si>
    <t>2528</t>
    <phoneticPr fontId="1"/>
  </si>
  <si>
    <t>566</t>
    <phoneticPr fontId="1"/>
  </si>
  <si>
    <r>
      <t>Exchange Rate 
as of Jul</t>
    </r>
    <r>
      <rPr>
        <sz val="8"/>
        <color rgb="FFFF0000"/>
        <rFont val="Verdana"/>
        <family val="2"/>
      </rPr>
      <t xml:space="preserve"> 10rd</t>
    </r>
    <r>
      <rPr>
        <sz val="8"/>
        <rFont val="Verdana"/>
        <family val="2"/>
      </rPr>
      <t xml:space="preserve"> 2025</t>
    </r>
    <phoneticPr fontId="1"/>
  </si>
  <si>
    <t>0048</t>
    <phoneticPr fontId="1"/>
  </si>
  <si>
    <t>1548</t>
  </si>
  <si>
    <t>1842</t>
  </si>
  <si>
    <t>USD: JPY146.89-</t>
    <phoneticPr fontId="1"/>
  </si>
  <si>
    <t>RMB: JPY20.62 -</t>
    <phoneticPr fontId="1"/>
  </si>
  <si>
    <t>1700</t>
    <phoneticPr fontId="1"/>
  </si>
  <si>
    <t>1818</t>
    <phoneticPr fontId="1"/>
  </si>
  <si>
    <t>1055</t>
    <phoneticPr fontId="1"/>
  </si>
  <si>
    <t>0700</t>
    <phoneticPr fontId="1"/>
  </si>
  <si>
    <t>1528</t>
    <phoneticPr fontId="1"/>
  </si>
  <si>
    <t>HIJ</t>
    <phoneticPr fontId="1"/>
  </si>
  <si>
    <t>0600</t>
    <phoneticPr fontId="1"/>
  </si>
  <si>
    <t>1430</t>
    <phoneticPr fontId="1"/>
  </si>
  <si>
    <t>2130</t>
    <phoneticPr fontId="1"/>
  </si>
  <si>
    <t>1800</t>
    <phoneticPr fontId="1"/>
  </si>
  <si>
    <t>0054</t>
  </si>
  <si>
    <t>1042</t>
  </si>
  <si>
    <t>1042</t>
    <phoneticPr fontId="1"/>
  </si>
  <si>
    <t>0030</t>
    <phoneticPr fontId="1"/>
  </si>
  <si>
    <t>0530</t>
    <phoneticPr fontId="1"/>
  </si>
  <si>
    <t>2330</t>
    <phoneticPr fontId="1"/>
  </si>
  <si>
    <t>0700</t>
    <phoneticPr fontId="1"/>
  </si>
  <si>
    <t>1030</t>
    <phoneticPr fontId="1"/>
  </si>
  <si>
    <t>1300</t>
    <phoneticPr fontId="1"/>
  </si>
  <si>
    <t>1330</t>
    <phoneticPr fontId="1"/>
  </si>
  <si>
    <t>0900</t>
    <phoneticPr fontId="1"/>
  </si>
  <si>
    <t>1958</t>
    <phoneticPr fontId="1"/>
  </si>
  <si>
    <t>1610</t>
    <phoneticPr fontId="1"/>
  </si>
  <si>
    <t>2300</t>
    <phoneticPr fontId="1"/>
  </si>
  <si>
    <t>2230</t>
    <phoneticPr fontId="1"/>
  </si>
  <si>
    <t>1830</t>
    <phoneticPr fontId="1"/>
  </si>
  <si>
    <t>0130</t>
    <phoneticPr fontId="1"/>
  </si>
  <si>
    <t>0800</t>
    <phoneticPr fontId="1"/>
  </si>
  <si>
    <t>2300</t>
    <phoneticPr fontId="1"/>
  </si>
  <si>
    <t>1542</t>
    <phoneticPr fontId="1"/>
  </si>
  <si>
    <t>1748</t>
    <phoneticPr fontId="1"/>
  </si>
  <si>
    <r>
      <t>Exchange Rate 
as of Jul</t>
    </r>
    <r>
      <rPr>
        <sz val="8"/>
        <color rgb="FFFF0000"/>
        <rFont val="Verdana"/>
        <family val="2"/>
      </rPr>
      <t xml:space="preserve"> 17th</t>
    </r>
    <r>
      <rPr>
        <sz val="8"/>
        <rFont val="Verdana"/>
        <family val="2"/>
      </rPr>
      <t xml:space="preserve"> 2025</t>
    </r>
    <phoneticPr fontId="1"/>
  </si>
  <si>
    <t>REFLECTION</t>
    <phoneticPr fontId="1"/>
  </si>
  <si>
    <t>2529</t>
    <phoneticPr fontId="1"/>
  </si>
  <si>
    <t>1224</t>
    <phoneticPr fontId="1"/>
  </si>
  <si>
    <t>2141</t>
    <phoneticPr fontId="1"/>
  </si>
  <si>
    <t>ATLANTIC BRIDGE</t>
    <phoneticPr fontId="1"/>
  </si>
  <si>
    <t>NKS</t>
    <phoneticPr fontId="1"/>
  </si>
  <si>
    <t>FKY</t>
    <phoneticPr fontId="1"/>
  </si>
  <si>
    <t>MIZ</t>
    <phoneticPr fontId="1"/>
  </si>
  <si>
    <t>TAK</t>
    <phoneticPr fontId="1"/>
  </si>
  <si>
    <t>IYM</t>
    <phoneticPr fontId="1"/>
  </si>
  <si>
    <t>HIJ</t>
    <phoneticPr fontId="1"/>
  </si>
  <si>
    <t>IWK</t>
    <phoneticPr fontId="1"/>
  </si>
  <si>
    <t>1610</t>
  </si>
  <si>
    <t>1500</t>
    <phoneticPr fontId="1"/>
  </si>
  <si>
    <t>0406</t>
    <phoneticPr fontId="1"/>
  </si>
  <si>
    <t>USD: JPY149.51-</t>
    <phoneticPr fontId="1"/>
  </si>
  <si>
    <t>RMB: JPY20.97 -</t>
    <phoneticPr fontId="1"/>
  </si>
  <si>
    <t>0625</t>
    <phoneticPr fontId="1"/>
  </si>
  <si>
    <t>1055</t>
    <phoneticPr fontId="1"/>
  </si>
  <si>
    <t>0658</t>
    <phoneticPr fontId="1"/>
  </si>
  <si>
    <t>0732</t>
    <phoneticPr fontId="1"/>
  </si>
  <si>
    <t>1210</t>
    <phoneticPr fontId="1"/>
  </si>
  <si>
    <t>2112</t>
    <phoneticPr fontId="1"/>
  </si>
  <si>
    <t>1200</t>
    <phoneticPr fontId="1"/>
  </si>
  <si>
    <t>1006</t>
    <phoneticPr fontId="1"/>
  </si>
  <si>
    <t>1912</t>
    <phoneticPr fontId="1"/>
  </si>
  <si>
    <t>2112</t>
    <phoneticPr fontId="1"/>
  </si>
  <si>
    <t>2000</t>
    <phoneticPr fontId="1"/>
  </si>
  <si>
    <t>0200</t>
    <phoneticPr fontId="1"/>
  </si>
  <si>
    <t>1205</t>
    <phoneticPr fontId="1"/>
  </si>
  <si>
    <r>
      <t>Exchange Rate 
as of Jul</t>
    </r>
    <r>
      <rPr>
        <sz val="8"/>
        <color rgb="FFFF0000"/>
        <rFont val="Verdana"/>
        <family val="2"/>
      </rPr>
      <t>24th</t>
    </r>
    <r>
      <rPr>
        <sz val="8"/>
        <rFont val="Verdana"/>
        <family val="2"/>
      </rPr>
      <t xml:space="preserve"> 2025</t>
    </r>
    <phoneticPr fontId="1"/>
  </si>
  <si>
    <t>2530</t>
    <phoneticPr fontId="1"/>
  </si>
  <si>
    <t>1542</t>
  </si>
  <si>
    <t>0050</t>
  </si>
  <si>
    <t>2112</t>
  </si>
  <si>
    <t>USD: JPY147.50-</t>
    <phoneticPr fontId="1"/>
  </si>
  <si>
    <t>RMB: JPY20.79 -</t>
    <phoneticPr fontId="1"/>
  </si>
  <si>
    <t>2056</t>
    <phoneticPr fontId="1"/>
  </si>
  <si>
    <t>0552</t>
    <phoneticPr fontId="1"/>
  </si>
  <si>
    <t>1006</t>
  </si>
  <si>
    <t>0700</t>
    <phoneticPr fontId="1"/>
  </si>
  <si>
    <t>0220</t>
  </si>
  <si>
    <t>0220</t>
    <phoneticPr fontId="1"/>
  </si>
  <si>
    <t>0030</t>
    <phoneticPr fontId="1"/>
  </si>
  <si>
    <t>1155</t>
    <phoneticPr fontId="1"/>
  </si>
  <si>
    <t>2026</t>
    <phoneticPr fontId="1"/>
  </si>
  <si>
    <t>0554</t>
    <phoneticPr fontId="1"/>
  </si>
  <si>
    <t>1013</t>
    <phoneticPr fontId="1"/>
  </si>
  <si>
    <t>0736</t>
    <phoneticPr fontId="1"/>
  </si>
  <si>
    <t>0500</t>
    <phoneticPr fontId="1"/>
  </si>
  <si>
    <t>1429</t>
    <phoneticPr fontId="1"/>
  </si>
  <si>
    <t>1454</t>
    <phoneticPr fontId="1"/>
  </si>
  <si>
    <t>2330</t>
    <phoneticPr fontId="1"/>
  </si>
  <si>
    <t>0645</t>
    <phoneticPr fontId="1"/>
  </si>
  <si>
    <t>1200</t>
    <phoneticPr fontId="1"/>
  </si>
  <si>
    <t>Cargoworking stopped due to tunami warning</t>
    <phoneticPr fontId="1"/>
  </si>
  <si>
    <t>Berth congestion durning AM</t>
    <phoneticPr fontId="1"/>
  </si>
  <si>
    <r>
      <t>Exchange Rate 
as of Jul</t>
    </r>
    <r>
      <rPr>
        <sz val="8"/>
        <color rgb="FFFF0000"/>
        <rFont val="Verdana"/>
        <family val="2"/>
      </rPr>
      <t>31th</t>
    </r>
    <r>
      <rPr>
        <sz val="8"/>
        <rFont val="Verdana"/>
        <family val="2"/>
      </rPr>
      <t xml:space="preserve"> 2025</t>
    </r>
    <phoneticPr fontId="1"/>
  </si>
  <si>
    <t>2531</t>
    <phoneticPr fontId="1"/>
  </si>
  <si>
    <t>1554</t>
    <phoneticPr fontId="1"/>
  </si>
  <si>
    <t>0524</t>
    <phoneticPr fontId="1"/>
  </si>
  <si>
    <t>2100</t>
    <phoneticPr fontId="1"/>
  </si>
  <si>
    <t>0400</t>
    <phoneticPr fontId="1"/>
  </si>
  <si>
    <t>0200</t>
    <phoneticPr fontId="1"/>
  </si>
  <si>
    <t>1429</t>
  </si>
  <si>
    <t>1454</t>
  </si>
  <si>
    <t>1005</t>
    <phoneticPr fontId="1"/>
  </si>
  <si>
    <t>0735</t>
    <phoneticPr fontId="1"/>
  </si>
  <si>
    <t>USD: JPY150.39-</t>
    <phoneticPr fontId="1"/>
  </si>
  <si>
    <t>RMB: JPY21.03 -</t>
    <phoneticPr fontId="1"/>
  </si>
  <si>
    <t>0030</t>
    <phoneticPr fontId="1"/>
  </si>
  <si>
    <t>2224</t>
    <phoneticPr fontId="1"/>
  </si>
  <si>
    <t>0542</t>
    <phoneticPr fontId="1"/>
  </si>
  <si>
    <t>1840</t>
    <phoneticPr fontId="1"/>
  </si>
  <si>
    <t>0100</t>
    <phoneticPr fontId="1"/>
  </si>
  <si>
    <t>1325</t>
    <phoneticPr fontId="1"/>
  </si>
  <si>
    <t>0638</t>
    <phoneticPr fontId="1"/>
  </si>
  <si>
    <t>0716</t>
    <phoneticPr fontId="1"/>
  </si>
  <si>
    <t>1800</t>
    <phoneticPr fontId="1"/>
  </si>
  <si>
    <t>NKS</t>
    <phoneticPr fontId="1"/>
  </si>
  <si>
    <t>2340</t>
    <phoneticPr fontId="1"/>
  </si>
  <si>
    <t>1800</t>
    <phoneticPr fontId="1"/>
  </si>
  <si>
    <t>1108</t>
  </si>
  <si>
    <t>2240</t>
  </si>
  <si>
    <t>2240</t>
    <phoneticPr fontId="1"/>
  </si>
  <si>
    <t>2359</t>
    <phoneticPr fontId="1"/>
  </si>
  <si>
    <r>
      <t>Exchange Rate 
as of Aug</t>
    </r>
    <r>
      <rPr>
        <sz val="8"/>
        <color rgb="FFFF0000"/>
        <rFont val="Verdana"/>
        <family val="2"/>
      </rPr>
      <t>7th</t>
    </r>
    <r>
      <rPr>
        <sz val="8"/>
        <rFont val="Verdana"/>
        <family val="2"/>
      </rPr>
      <t xml:space="preserve"> 2025</t>
    </r>
    <phoneticPr fontId="1"/>
  </si>
  <si>
    <t>1702</t>
    <phoneticPr fontId="1"/>
  </si>
  <si>
    <t>0640</t>
    <phoneticPr fontId="1"/>
  </si>
  <si>
    <t>1600</t>
    <phoneticPr fontId="1"/>
  </si>
  <si>
    <t>1630</t>
    <phoneticPr fontId="1"/>
  </si>
  <si>
    <t>berth congestion 2 vessels</t>
    <phoneticPr fontId="1"/>
  </si>
  <si>
    <t>berth congestion 1 vessel</t>
    <phoneticPr fontId="1"/>
  </si>
  <si>
    <t>1800</t>
    <phoneticPr fontId="1"/>
  </si>
  <si>
    <t>0100</t>
    <phoneticPr fontId="1"/>
  </si>
  <si>
    <t>1442</t>
  </si>
  <si>
    <t>1600</t>
    <phoneticPr fontId="1"/>
  </si>
  <si>
    <t>0512</t>
  </si>
  <si>
    <t>0512</t>
    <phoneticPr fontId="1"/>
  </si>
  <si>
    <t>0300</t>
    <phoneticPr fontId="1"/>
  </si>
  <si>
    <t>USD: JPY150.39-</t>
  </si>
  <si>
    <t>RMB: JPY21.03 -</t>
  </si>
  <si>
    <r>
      <t>Exchange Rate 
as of Aug</t>
    </r>
    <r>
      <rPr>
        <sz val="8"/>
        <color rgb="FFFF0000"/>
        <rFont val="Verdana"/>
        <family val="2"/>
      </rPr>
      <t>7</t>
    </r>
    <r>
      <rPr>
        <sz val="8"/>
        <rFont val="Verdana"/>
        <family val="2"/>
      </rPr>
      <t>th 2025</t>
    </r>
    <phoneticPr fontId="1"/>
  </si>
  <si>
    <r>
      <t xml:space="preserve">Exchange Rate 
as of Jul </t>
    </r>
    <r>
      <rPr>
        <sz val="8"/>
        <color rgb="FFFF0000"/>
        <rFont val="Verdana"/>
        <family val="2"/>
      </rPr>
      <t>31th</t>
    </r>
    <r>
      <rPr>
        <sz val="8"/>
        <rFont val="Verdana"/>
        <family val="2"/>
      </rPr>
      <t xml:space="preserve"> 2025</t>
    </r>
    <phoneticPr fontId="1"/>
  </si>
  <si>
    <t>2340</t>
  </si>
  <si>
    <t>USD: JPY148.67-</t>
  </si>
  <si>
    <t>USD: JPY148.67-</t>
    <phoneticPr fontId="1"/>
  </si>
  <si>
    <t>RMB: JPY20.85 -</t>
  </si>
  <si>
    <t>RMB: JPY20.85 -</t>
    <phoneticPr fontId="1"/>
  </si>
  <si>
    <t>確定（変更なし）</t>
    <rPh sb="0" eb="2">
      <t>カクテイ</t>
    </rPh>
    <rPh sb="3" eb="5">
      <t>ヘンコウ</t>
    </rPh>
    <phoneticPr fontId="1"/>
  </si>
  <si>
    <t>0440</t>
    <phoneticPr fontId="1"/>
  </si>
  <si>
    <t>2140</t>
    <phoneticPr fontId="1"/>
  </si>
  <si>
    <t>0758</t>
    <phoneticPr fontId="1"/>
  </si>
  <si>
    <t>skip</t>
    <phoneticPr fontId="1"/>
  </si>
  <si>
    <t>heavy berth congetion 15th</t>
  </si>
  <si>
    <t>heavy berth congetion 15th</t>
    <phoneticPr fontId="1"/>
  </si>
  <si>
    <t>17th fky g.clane yeary inspection</t>
    <phoneticPr fontId="1"/>
  </si>
  <si>
    <t>1600</t>
    <phoneticPr fontId="1"/>
  </si>
  <si>
    <t>2024</t>
    <phoneticPr fontId="1"/>
  </si>
  <si>
    <t>1532</t>
    <phoneticPr fontId="1"/>
  </si>
  <si>
    <t>0934</t>
    <phoneticPr fontId="1"/>
  </si>
  <si>
    <t>2000</t>
    <phoneticPr fontId="1"/>
  </si>
  <si>
    <t>1100</t>
    <phoneticPr fontId="1"/>
  </si>
  <si>
    <t>2200</t>
    <phoneticPr fontId="1"/>
  </si>
  <si>
    <t>0400</t>
    <phoneticPr fontId="1"/>
  </si>
  <si>
    <t>1030</t>
    <phoneticPr fontId="1"/>
  </si>
  <si>
    <t>2533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</si>
  <si>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 &amp; CJ3</t>
    </r>
    <r>
      <rPr>
        <sz val="11"/>
        <rFont val="ＭＳ Ｐゴシック"/>
        <family val="3"/>
        <charset val="128"/>
      </rPr>
      <t>】</t>
    </r>
    <phoneticPr fontId="1"/>
  </si>
  <si>
    <t>SHA</t>
    <phoneticPr fontId="1"/>
  </si>
  <si>
    <t>TXG</t>
    <phoneticPr fontId="1"/>
  </si>
  <si>
    <t>DAL</t>
    <phoneticPr fontId="1"/>
  </si>
  <si>
    <t>QIN</t>
    <phoneticPr fontId="1"/>
  </si>
  <si>
    <t>1712</t>
  </si>
  <si>
    <t>0934</t>
  </si>
  <si>
    <t>2024</t>
  </si>
  <si>
    <t>1525</t>
  </si>
  <si>
    <r>
      <t>Exchange Rate 
as of Aug</t>
    </r>
    <r>
      <rPr>
        <sz val="8"/>
        <color rgb="FFFF0000"/>
        <rFont val="Verdana"/>
        <family val="2"/>
      </rPr>
      <t>14th</t>
    </r>
    <r>
      <rPr>
        <sz val="8"/>
        <rFont val="Verdana"/>
        <family val="2"/>
      </rPr>
      <t xml:space="preserve"> 2025</t>
    </r>
    <phoneticPr fontId="1"/>
  </si>
  <si>
    <t>USD: JPY147.69-</t>
    <phoneticPr fontId="1"/>
  </si>
  <si>
    <t>RMB: JPY20.73 -</t>
    <phoneticPr fontId="1"/>
  </si>
  <si>
    <t>1600</t>
    <phoneticPr fontId="1"/>
  </si>
  <si>
    <t>0300</t>
    <phoneticPr fontId="1"/>
  </si>
  <si>
    <t>0630</t>
    <phoneticPr fontId="1"/>
  </si>
  <si>
    <t>0557</t>
    <phoneticPr fontId="1"/>
  </si>
  <si>
    <t>0500</t>
    <phoneticPr fontId="1"/>
  </si>
  <si>
    <t>0042</t>
    <phoneticPr fontId="1"/>
  </si>
  <si>
    <t>1000</t>
    <phoneticPr fontId="1"/>
  </si>
  <si>
    <t>SHA</t>
    <phoneticPr fontId="1"/>
  </si>
  <si>
    <t>1830</t>
    <phoneticPr fontId="1"/>
  </si>
  <si>
    <t>1118</t>
    <phoneticPr fontId="1"/>
  </si>
  <si>
    <r>
      <t>Exchange Rate 
as of Aug</t>
    </r>
    <r>
      <rPr>
        <sz val="8"/>
        <color rgb="FFFF0000"/>
        <rFont val="Verdana"/>
        <family val="2"/>
      </rPr>
      <t>21th</t>
    </r>
    <r>
      <rPr>
        <sz val="8"/>
        <rFont val="Verdana"/>
        <family val="2"/>
      </rPr>
      <t xml:space="preserve"> 2025</t>
    </r>
    <phoneticPr fontId="1"/>
  </si>
  <si>
    <t>2534</t>
    <phoneticPr fontId="1"/>
  </si>
  <si>
    <t>1118</t>
  </si>
  <si>
    <t>2036</t>
  </si>
  <si>
    <t>1106</t>
    <phoneticPr fontId="1"/>
  </si>
  <si>
    <t>1100</t>
    <phoneticPr fontId="1"/>
  </si>
  <si>
    <t>USD: JPY148.50-</t>
    <phoneticPr fontId="1"/>
  </si>
  <si>
    <t>RMB: JPY20.83 -</t>
    <phoneticPr fontId="1"/>
  </si>
  <si>
    <t>1100</t>
    <phoneticPr fontId="1"/>
  </si>
  <si>
    <t>2100</t>
    <phoneticPr fontId="1"/>
  </si>
  <si>
    <t>1500</t>
    <phoneticPr fontId="1"/>
  </si>
  <si>
    <t>1200</t>
    <phoneticPr fontId="1"/>
  </si>
  <si>
    <t>0442</t>
    <phoneticPr fontId="1"/>
  </si>
  <si>
    <t>1800</t>
    <phoneticPr fontId="1"/>
  </si>
  <si>
    <t>1030</t>
    <phoneticPr fontId="1"/>
  </si>
  <si>
    <t>1600</t>
    <phoneticPr fontId="1"/>
  </si>
  <si>
    <t>1300</t>
    <phoneticPr fontId="1"/>
  </si>
  <si>
    <t>0936</t>
    <phoneticPr fontId="1"/>
  </si>
  <si>
    <t>0600</t>
    <phoneticPr fontId="1"/>
  </si>
  <si>
    <t>0900</t>
    <phoneticPr fontId="1"/>
  </si>
  <si>
    <t>2535</t>
    <phoneticPr fontId="1"/>
  </si>
  <si>
    <t>0936</t>
  </si>
  <si>
    <t>1105</t>
  </si>
  <si>
    <t>1848</t>
  </si>
  <si>
    <r>
      <t>Exchange Rate 
as of Aug</t>
    </r>
    <r>
      <rPr>
        <sz val="8"/>
        <color rgb="FFFF0000"/>
        <rFont val="Verdana"/>
        <family val="2"/>
      </rPr>
      <t>28th</t>
    </r>
    <r>
      <rPr>
        <sz val="8"/>
        <rFont val="Verdana"/>
        <family val="2"/>
      </rPr>
      <t xml:space="preserve"> 2025</t>
    </r>
    <phoneticPr fontId="1"/>
  </si>
  <si>
    <t>USD: JPY148.42-</t>
    <phoneticPr fontId="1"/>
  </si>
  <si>
    <t>RMB: JPY20.91 -</t>
    <phoneticPr fontId="1"/>
  </si>
  <si>
    <t>0742</t>
    <phoneticPr fontId="1"/>
  </si>
  <si>
    <t>1450</t>
    <phoneticPr fontId="1"/>
  </si>
  <si>
    <t>1300</t>
    <phoneticPr fontId="1"/>
  </si>
  <si>
    <t>2330</t>
    <phoneticPr fontId="1"/>
  </si>
  <si>
    <t>0500</t>
    <phoneticPr fontId="1"/>
  </si>
  <si>
    <t>1700</t>
    <phoneticPr fontId="1"/>
  </si>
  <si>
    <t>1500</t>
    <phoneticPr fontId="1"/>
  </si>
  <si>
    <t>1036</t>
    <phoneticPr fontId="1"/>
  </si>
  <si>
    <t>2000</t>
    <phoneticPr fontId="1"/>
  </si>
  <si>
    <t>0734</t>
    <phoneticPr fontId="1"/>
  </si>
  <si>
    <t>1800</t>
    <phoneticPr fontId="1"/>
  </si>
  <si>
    <t>0100</t>
    <phoneticPr fontId="1"/>
  </si>
  <si>
    <t>1000</t>
    <phoneticPr fontId="1"/>
  </si>
  <si>
    <t>0730</t>
    <phoneticPr fontId="1"/>
  </si>
  <si>
    <r>
      <t>Exchange Rate 
as of Sep</t>
    </r>
    <r>
      <rPr>
        <sz val="8"/>
        <color rgb="FFFF0000"/>
        <rFont val="Verdana"/>
        <family val="2"/>
      </rPr>
      <t>4th</t>
    </r>
    <r>
      <rPr>
        <sz val="8"/>
        <rFont val="Verdana"/>
        <family val="2"/>
      </rPr>
      <t xml:space="preserve"> 2025</t>
    </r>
    <phoneticPr fontId="1"/>
  </si>
  <si>
    <t>JI HANG</t>
    <phoneticPr fontId="1"/>
  </si>
  <si>
    <t>0130</t>
  </si>
  <si>
    <t>0706</t>
  </si>
  <si>
    <t>0824</t>
  </si>
  <si>
    <t>1054</t>
  </si>
  <si>
    <t>1936</t>
  </si>
  <si>
    <t>SHA</t>
    <phoneticPr fontId="1"/>
  </si>
  <si>
    <t>SKIP</t>
    <phoneticPr fontId="1"/>
  </si>
  <si>
    <t>USD: JPY149.02-</t>
    <phoneticPr fontId="1"/>
  </si>
  <si>
    <t>2536</t>
    <phoneticPr fontId="1"/>
  </si>
  <si>
    <t>1600</t>
    <phoneticPr fontId="1"/>
  </si>
  <si>
    <t>0340</t>
    <phoneticPr fontId="1"/>
  </si>
  <si>
    <t>1620</t>
    <phoneticPr fontId="1"/>
  </si>
  <si>
    <t>1130</t>
    <phoneticPr fontId="1"/>
  </si>
  <si>
    <t>1000</t>
    <phoneticPr fontId="1"/>
  </si>
  <si>
    <t>1636</t>
    <phoneticPr fontId="1"/>
  </si>
  <si>
    <t>2140</t>
    <phoneticPr fontId="1"/>
  </si>
  <si>
    <t>2130</t>
    <phoneticPr fontId="1"/>
  </si>
  <si>
    <t>0600</t>
    <phoneticPr fontId="1"/>
  </si>
  <si>
    <t>12th to 21th Sep 1G.C operation</t>
    <phoneticPr fontId="1"/>
  </si>
  <si>
    <t>IMR</t>
    <phoneticPr fontId="1"/>
  </si>
  <si>
    <t>2nd calling</t>
    <phoneticPr fontId="1"/>
  </si>
  <si>
    <t>1008</t>
    <phoneticPr fontId="1"/>
  </si>
  <si>
    <t>0700</t>
    <phoneticPr fontId="1"/>
  </si>
  <si>
    <t>0001</t>
    <phoneticPr fontId="1"/>
  </si>
  <si>
    <t>0112</t>
    <phoneticPr fontId="1"/>
  </si>
  <si>
    <t>1900</t>
    <phoneticPr fontId="1"/>
  </si>
  <si>
    <t>1328</t>
    <phoneticPr fontId="1"/>
  </si>
  <si>
    <t>2255</t>
    <phoneticPr fontId="1"/>
  </si>
  <si>
    <t>SHA</t>
    <phoneticPr fontId="1"/>
  </si>
  <si>
    <t>1500</t>
    <phoneticPr fontId="1"/>
  </si>
  <si>
    <t>2330</t>
    <phoneticPr fontId="1"/>
  </si>
  <si>
    <t>1000</t>
    <phoneticPr fontId="1"/>
  </si>
  <si>
    <t>0700</t>
    <phoneticPr fontId="1"/>
  </si>
  <si>
    <t>2100</t>
    <phoneticPr fontId="1"/>
  </si>
  <si>
    <t>2300</t>
    <phoneticPr fontId="1"/>
  </si>
  <si>
    <t>0600</t>
    <phoneticPr fontId="1"/>
  </si>
  <si>
    <t>1742</t>
  </si>
  <si>
    <r>
      <t>Exchange Rate 
as of Sep 11</t>
    </r>
    <r>
      <rPr>
        <sz val="8"/>
        <color rgb="FFFF0000"/>
        <rFont val="Verdana"/>
        <family val="2"/>
      </rPr>
      <t>th</t>
    </r>
    <r>
      <rPr>
        <sz val="8"/>
        <rFont val="Verdana"/>
        <family val="2"/>
      </rPr>
      <t xml:space="preserve"> 2025</t>
    </r>
    <phoneticPr fontId="1"/>
  </si>
  <si>
    <t>2537</t>
    <phoneticPr fontId="1"/>
  </si>
  <si>
    <t>JI HANG</t>
  </si>
  <si>
    <t>12th to 21th Sep 1G.C operation</t>
  </si>
  <si>
    <t>additional call</t>
    <phoneticPr fontId="1"/>
  </si>
  <si>
    <t>1 berth only(18th to 23th Sep reapair wharf)</t>
    <phoneticPr fontId="1"/>
  </si>
  <si>
    <t>USD: JPY148.56-</t>
    <phoneticPr fontId="1"/>
  </si>
  <si>
    <t>1 berth only(18th to 23th Sep reapair wharf)</t>
  </si>
  <si>
    <t>1748</t>
    <phoneticPr fontId="1"/>
  </si>
  <si>
    <t>0700</t>
    <phoneticPr fontId="1"/>
  </si>
  <si>
    <t>1910</t>
    <phoneticPr fontId="1"/>
  </si>
  <si>
    <t>0130</t>
    <phoneticPr fontId="1"/>
  </si>
  <si>
    <t>0412</t>
    <phoneticPr fontId="1"/>
  </si>
  <si>
    <t>1050</t>
    <phoneticPr fontId="1"/>
  </si>
  <si>
    <t>1400</t>
    <phoneticPr fontId="1"/>
  </si>
  <si>
    <t>1056</t>
    <phoneticPr fontId="1"/>
  </si>
  <si>
    <t>1530</t>
    <phoneticPr fontId="1"/>
  </si>
  <si>
    <t>2330</t>
    <phoneticPr fontId="1"/>
  </si>
  <si>
    <t>1600</t>
    <phoneticPr fontId="1"/>
  </si>
  <si>
    <t>1520</t>
    <phoneticPr fontId="1"/>
  </si>
  <si>
    <t>1800</t>
    <phoneticPr fontId="1"/>
  </si>
  <si>
    <t>1530</t>
    <phoneticPr fontId="1"/>
  </si>
  <si>
    <t>0840</t>
    <phoneticPr fontId="1"/>
  </si>
  <si>
    <t>2132</t>
    <phoneticPr fontId="1"/>
  </si>
  <si>
    <t>1644</t>
    <phoneticPr fontId="1"/>
  </si>
  <si>
    <t>2206</t>
    <phoneticPr fontId="1"/>
  </si>
  <si>
    <t>0142</t>
    <phoneticPr fontId="1"/>
  </si>
  <si>
    <t>1900</t>
    <phoneticPr fontId="1"/>
  </si>
  <si>
    <t>0723</t>
    <phoneticPr fontId="1"/>
  </si>
  <si>
    <t>0430</t>
    <phoneticPr fontId="1"/>
  </si>
  <si>
    <t>1618</t>
  </si>
  <si>
    <t>0454</t>
  </si>
  <si>
    <r>
      <t xml:space="preserve">Exchange Rate 
as of Sep </t>
    </r>
    <r>
      <rPr>
        <sz val="8"/>
        <color rgb="FFFF0000"/>
        <rFont val="Verdana"/>
        <family val="2"/>
      </rPr>
      <t xml:space="preserve">18th </t>
    </r>
    <r>
      <rPr>
        <sz val="8"/>
        <rFont val="Verdana"/>
        <family val="2"/>
      </rPr>
      <t>2025</t>
    </r>
    <phoneticPr fontId="1"/>
  </si>
  <si>
    <t>2538</t>
    <phoneticPr fontId="1"/>
  </si>
  <si>
    <t>USD: JPY147.98-</t>
    <phoneticPr fontId="1"/>
  </si>
  <si>
    <t>RMB: JPY20.99 -</t>
    <phoneticPr fontId="1"/>
  </si>
  <si>
    <t>0800</t>
    <phoneticPr fontId="1"/>
  </si>
  <si>
    <t>1900</t>
    <phoneticPr fontId="1"/>
  </si>
  <si>
    <t>2130</t>
    <phoneticPr fontId="1"/>
  </si>
  <si>
    <t>0500</t>
    <phoneticPr fontId="1"/>
  </si>
  <si>
    <t>0400</t>
    <phoneticPr fontId="1"/>
  </si>
  <si>
    <t>cruise ship docking 24th Sep</t>
    <phoneticPr fontId="1"/>
  </si>
  <si>
    <t>1430</t>
    <phoneticPr fontId="1"/>
  </si>
  <si>
    <t>0836</t>
    <phoneticPr fontId="1"/>
  </si>
  <si>
    <t>0827</t>
    <phoneticPr fontId="1"/>
  </si>
  <si>
    <t>1240</t>
    <phoneticPr fontId="1"/>
  </si>
  <si>
    <t>1500</t>
    <phoneticPr fontId="1"/>
  </si>
  <si>
    <t>1515</t>
    <phoneticPr fontId="1"/>
  </si>
  <si>
    <t>1950</t>
    <phoneticPr fontId="1"/>
  </si>
  <si>
    <t>0701</t>
    <phoneticPr fontId="1"/>
  </si>
  <si>
    <t>2345</t>
    <phoneticPr fontId="1"/>
  </si>
  <si>
    <t>1707</t>
    <phoneticPr fontId="1"/>
  </si>
  <si>
    <t>0054</t>
    <phoneticPr fontId="1"/>
  </si>
  <si>
    <t>1600</t>
    <phoneticPr fontId="1"/>
  </si>
  <si>
    <t>2300</t>
    <phoneticPr fontId="1"/>
  </si>
  <si>
    <r>
      <t>Exchange Rate 
as of Sep 25</t>
    </r>
    <r>
      <rPr>
        <sz val="8"/>
        <color rgb="FFFF0000"/>
        <rFont val="Verdana"/>
        <family val="2"/>
      </rPr>
      <t>th</t>
    </r>
    <r>
      <rPr>
        <sz val="8"/>
        <rFont val="Verdana"/>
        <family val="2"/>
      </rPr>
      <t xml:space="preserve"> 2025</t>
    </r>
    <phoneticPr fontId="1"/>
  </si>
  <si>
    <t>2539</t>
    <phoneticPr fontId="1"/>
  </si>
  <si>
    <t>0600</t>
    <phoneticPr fontId="1"/>
  </si>
  <si>
    <t>1406</t>
  </si>
  <si>
    <t>USD: JPY149.77-</t>
    <phoneticPr fontId="1"/>
  </si>
  <si>
    <t>RMB: JPY21.15 -</t>
    <phoneticPr fontId="1"/>
  </si>
  <si>
    <t>2200</t>
    <phoneticPr fontId="1"/>
  </si>
  <si>
    <t>1710</t>
    <phoneticPr fontId="1"/>
  </si>
  <si>
    <t>0025</t>
    <phoneticPr fontId="1"/>
  </si>
  <si>
    <t>2355</t>
    <phoneticPr fontId="1"/>
  </si>
  <si>
    <t>0736</t>
    <phoneticPr fontId="1"/>
  </si>
  <si>
    <t>1150</t>
    <phoneticPr fontId="1"/>
  </si>
  <si>
    <t>1000</t>
    <phoneticPr fontId="1"/>
  </si>
  <si>
    <t>0500</t>
    <phoneticPr fontId="1"/>
  </si>
  <si>
    <t>4th to 11th Sep 1berth only</t>
    <phoneticPr fontId="1"/>
  </si>
  <si>
    <t>berth congestion</t>
    <phoneticPr fontId="1"/>
  </si>
  <si>
    <t>2300</t>
    <phoneticPr fontId="1"/>
  </si>
  <si>
    <t>1200</t>
    <phoneticPr fontId="1"/>
  </si>
  <si>
    <t>0342</t>
    <phoneticPr fontId="1"/>
  </si>
  <si>
    <t>0900</t>
    <phoneticPr fontId="1"/>
  </si>
  <si>
    <t>0757</t>
    <phoneticPr fontId="1"/>
  </si>
  <si>
    <t>1837</t>
    <phoneticPr fontId="1"/>
  </si>
  <si>
    <t>0500</t>
    <phoneticPr fontId="1"/>
  </si>
  <si>
    <t>2ND CALL</t>
    <phoneticPr fontId="1"/>
  </si>
  <si>
    <t>Vessel unberted without completeing cargo working due to TAK's crane trouble.</t>
    <phoneticPr fontId="1"/>
  </si>
  <si>
    <r>
      <t xml:space="preserve">Exchange Rate 
as of Oct </t>
    </r>
    <r>
      <rPr>
        <sz val="8"/>
        <color rgb="FFFF0000"/>
        <rFont val="Verdana"/>
        <family val="2"/>
      </rPr>
      <t xml:space="preserve">2nd </t>
    </r>
    <r>
      <rPr>
        <sz val="8"/>
        <rFont val="Verdana"/>
        <family val="2"/>
      </rPr>
      <t>2025</t>
    </r>
    <phoneticPr fontId="1"/>
  </si>
  <si>
    <t>2540</t>
    <phoneticPr fontId="1"/>
  </si>
  <si>
    <t>1506</t>
  </si>
  <si>
    <t>0722</t>
    <phoneticPr fontId="1"/>
  </si>
  <si>
    <t>USD: JPY148.19-</t>
    <phoneticPr fontId="1"/>
  </si>
  <si>
    <t>RMB: JPY20.94-</t>
    <phoneticPr fontId="1"/>
  </si>
  <si>
    <t>0100</t>
    <phoneticPr fontId="1"/>
  </si>
  <si>
    <t>0825</t>
    <phoneticPr fontId="1"/>
  </si>
  <si>
    <t>4th to 11th Sep 1berth only</t>
  </si>
  <si>
    <t>0800</t>
    <phoneticPr fontId="1"/>
  </si>
  <si>
    <t>1200</t>
    <phoneticPr fontId="1"/>
  </si>
  <si>
    <t>1614</t>
    <phoneticPr fontId="1"/>
  </si>
  <si>
    <t>0030</t>
    <phoneticPr fontId="1"/>
  </si>
  <si>
    <t>1600</t>
    <phoneticPr fontId="1"/>
  </si>
  <si>
    <t>2300</t>
    <phoneticPr fontId="1"/>
  </si>
  <si>
    <t>1614</t>
  </si>
  <si>
    <t>1736</t>
  </si>
  <si>
    <r>
      <t>Exchange Rate 
as of Oct</t>
    </r>
    <r>
      <rPr>
        <sz val="8"/>
        <color rgb="FFFF0000"/>
        <rFont val="Verdana"/>
        <family val="2"/>
      </rPr>
      <t xml:space="preserve"> 9th</t>
    </r>
    <r>
      <rPr>
        <sz val="8"/>
        <rFont val="Verdana"/>
        <family val="2"/>
      </rPr>
      <t xml:space="preserve"> 2025</t>
    </r>
    <phoneticPr fontId="1"/>
  </si>
  <si>
    <t>2541</t>
    <phoneticPr fontId="1"/>
  </si>
  <si>
    <t>11th-17th Oct only 1crane</t>
  </si>
  <si>
    <t>11th-17th Oct only 1crane</t>
    <phoneticPr fontId="1"/>
  </si>
  <si>
    <t>1416</t>
    <phoneticPr fontId="1"/>
  </si>
  <si>
    <t>USD: JPY153.74-</t>
    <phoneticPr fontId="1"/>
  </si>
  <si>
    <t>RMB: JPY21.67-</t>
    <phoneticPr fontId="1"/>
  </si>
  <si>
    <t>0644</t>
    <phoneticPr fontId="1"/>
  </si>
  <si>
    <t>0300</t>
    <phoneticPr fontId="1"/>
  </si>
  <si>
    <t>0830</t>
    <phoneticPr fontId="1"/>
  </si>
  <si>
    <t>1610</t>
    <phoneticPr fontId="1"/>
  </si>
  <si>
    <t>2150</t>
    <phoneticPr fontId="1"/>
  </si>
  <si>
    <t>2257</t>
    <phoneticPr fontId="1"/>
  </si>
  <si>
    <t>0821</t>
    <phoneticPr fontId="1"/>
  </si>
  <si>
    <t>0800</t>
    <phoneticPr fontId="1"/>
  </si>
  <si>
    <t>1000</t>
    <phoneticPr fontId="1"/>
  </si>
  <si>
    <t>1000</t>
    <phoneticPr fontId="1"/>
  </si>
  <si>
    <t>1130</t>
    <phoneticPr fontId="1"/>
  </si>
  <si>
    <t>1900</t>
    <phoneticPr fontId="1"/>
  </si>
  <si>
    <t>0300</t>
    <phoneticPr fontId="1"/>
  </si>
  <si>
    <t>0200</t>
    <phoneticPr fontId="1"/>
  </si>
  <si>
    <t>0800</t>
    <phoneticPr fontId="1"/>
  </si>
  <si>
    <t>2542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</si>
  <si>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CJ3</t>
    </r>
    <r>
      <rPr>
        <sz val="11"/>
        <rFont val="ＭＳ Ｐゴシック"/>
        <family val="3"/>
        <charset val="128"/>
      </rPr>
      <t>】</t>
    </r>
    <phoneticPr fontId="1"/>
  </si>
  <si>
    <t>1555</t>
    <phoneticPr fontId="1"/>
  </si>
  <si>
    <r>
      <t xml:space="preserve">Exchange Rate 
as of </t>
    </r>
    <r>
      <rPr>
        <sz val="8"/>
        <color rgb="FFFF0000"/>
        <rFont val="Verdana"/>
        <family val="2"/>
      </rPr>
      <t xml:space="preserve">Oct 16th </t>
    </r>
    <r>
      <rPr>
        <sz val="8"/>
        <rFont val="Verdana"/>
        <family val="2"/>
      </rPr>
      <t>2025</t>
    </r>
    <phoneticPr fontId="1"/>
  </si>
  <si>
    <t>USD: JPY151.73-</t>
    <phoneticPr fontId="1"/>
  </si>
  <si>
    <t>RMB: JPY21.45-</t>
    <phoneticPr fontId="1"/>
  </si>
  <si>
    <t>/19</t>
    <phoneticPr fontId="1"/>
  </si>
  <si>
    <t>/18</t>
  </si>
  <si>
    <t>0842</t>
    <phoneticPr fontId="1"/>
  </si>
  <si>
    <t>1804</t>
    <phoneticPr fontId="1"/>
  </si>
  <si>
    <t>2000</t>
    <phoneticPr fontId="1"/>
  </si>
  <si>
    <t>1612</t>
    <phoneticPr fontId="1"/>
  </si>
  <si>
    <r>
      <t>Exchange Rate 
as of Oct</t>
    </r>
    <r>
      <rPr>
        <sz val="8"/>
        <color rgb="FFFF0000"/>
        <rFont val="Verdana"/>
        <family val="2"/>
      </rPr>
      <t xml:space="preserve"> 23th</t>
    </r>
    <r>
      <rPr>
        <sz val="8"/>
        <rFont val="Verdana"/>
        <family val="2"/>
      </rPr>
      <t xml:space="preserve"> 2025</t>
    </r>
    <phoneticPr fontId="1"/>
  </si>
  <si>
    <t>2543</t>
    <phoneticPr fontId="1"/>
  </si>
  <si>
    <t>1804</t>
  </si>
  <si>
    <t>/19</t>
  </si>
  <si>
    <t>2335</t>
  </si>
  <si>
    <t>1612</t>
  </si>
  <si>
    <t>0442</t>
  </si>
  <si>
    <t>USD: JPY153.26-</t>
    <phoneticPr fontId="1"/>
  </si>
  <si>
    <t>RMB: JPY21.66-</t>
    <phoneticPr fontId="1"/>
  </si>
  <si>
    <t>0030</t>
    <phoneticPr fontId="1"/>
  </si>
  <si>
    <t>0250</t>
    <phoneticPr fontId="1"/>
  </si>
  <si>
    <t>0900</t>
    <phoneticPr fontId="1"/>
  </si>
  <si>
    <t>1200</t>
    <phoneticPr fontId="1"/>
  </si>
  <si>
    <t>0200</t>
    <phoneticPr fontId="1"/>
  </si>
  <si>
    <t>1900</t>
    <phoneticPr fontId="1"/>
  </si>
  <si>
    <t>1730</t>
  </si>
  <si>
    <t>1228</t>
  </si>
  <si>
    <t>1334</t>
  </si>
  <si>
    <t>1715</t>
  </si>
  <si>
    <t>0606</t>
  </si>
  <si>
    <t>1034</t>
  </si>
  <si>
    <t>1720</t>
  </si>
  <si>
    <t>2220</t>
  </si>
  <si>
    <t>0412</t>
  </si>
  <si>
    <t>1348</t>
  </si>
  <si>
    <t>0036</t>
  </si>
  <si>
    <t>1840</t>
  </si>
  <si>
    <t>0620</t>
  </si>
  <si>
    <t>0842</t>
  </si>
  <si>
    <t>1120</t>
  </si>
  <si>
    <t>2236</t>
  </si>
  <si>
    <t>1710</t>
  </si>
  <si>
    <t>0118</t>
  </si>
  <si>
    <t>1905</t>
  </si>
  <si>
    <t>0048</t>
  </si>
  <si>
    <t>0806</t>
  </si>
  <si>
    <t>After unberthing, anchorage at HIJ till 0700/27.</t>
    <phoneticPr fontId="1"/>
  </si>
  <si>
    <t>0800</t>
    <phoneticPr fontId="1"/>
  </si>
  <si>
    <t>1538</t>
    <phoneticPr fontId="1"/>
  </si>
  <si>
    <t>1600</t>
    <phoneticPr fontId="1"/>
  </si>
  <si>
    <t>1809</t>
    <phoneticPr fontId="1"/>
  </si>
  <si>
    <t>1227</t>
    <phoneticPr fontId="1"/>
  </si>
  <si>
    <t>0245</t>
    <phoneticPr fontId="1"/>
  </si>
  <si>
    <t>0148</t>
  </si>
  <si>
    <t>0558</t>
    <phoneticPr fontId="1"/>
  </si>
  <si>
    <t>1618</t>
    <phoneticPr fontId="1"/>
  </si>
  <si>
    <t>0018</t>
  </si>
  <si>
    <t>2030</t>
    <phoneticPr fontId="1"/>
  </si>
  <si>
    <t>0112</t>
  </si>
  <si>
    <t>1538</t>
  </si>
  <si>
    <r>
      <t xml:space="preserve">Exchange Rate 
as of </t>
    </r>
    <r>
      <rPr>
        <sz val="8"/>
        <color rgb="FFFF0000"/>
        <rFont val="Verdana"/>
        <family val="2"/>
      </rPr>
      <t xml:space="preserve">Oct 30th </t>
    </r>
    <r>
      <rPr>
        <sz val="8"/>
        <rFont val="Verdana"/>
        <family val="2"/>
      </rPr>
      <t>2025</t>
    </r>
    <phoneticPr fontId="1"/>
  </si>
  <si>
    <t>2544</t>
    <phoneticPr fontId="1"/>
  </si>
  <si>
    <t>USD: JPY153.8-</t>
    <phoneticPr fontId="1"/>
  </si>
  <si>
    <t>RMB: JPY21.82-</t>
    <phoneticPr fontId="1"/>
  </si>
  <si>
    <t>1524</t>
    <phoneticPr fontId="1"/>
  </si>
  <si>
    <t>1630</t>
    <phoneticPr fontId="1"/>
  </si>
  <si>
    <t>1200</t>
    <phoneticPr fontId="1"/>
  </si>
  <si>
    <t>2000</t>
    <phoneticPr fontId="1"/>
  </si>
  <si>
    <t>0759</t>
    <phoneticPr fontId="1"/>
  </si>
  <si>
    <t>0700</t>
    <phoneticPr fontId="1"/>
  </si>
  <si>
    <t>1557</t>
    <phoneticPr fontId="1"/>
  </si>
  <si>
    <t>1839</t>
    <phoneticPr fontId="1"/>
  </si>
  <si>
    <t>1944</t>
    <phoneticPr fontId="1"/>
  </si>
  <si>
    <t>0647</t>
    <phoneticPr fontId="1"/>
  </si>
  <si>
    <t>SKIP</t>
    <phoneticPr fontId="1"/>
  </si>
  <si>
    <t>2545</t>
    <phoneticPr fontId="1"/>
  </si>
  <si>
    <t>1505</t>
  </si>
  <si>
    <r>
      <t xml:space="preserve">Exchange Rate 
as of Nov </t>
    </r>
    <r>
      <rPr>
        <sz val="8"/>
        <color rgb="FFFF0000"/>
        <rFont val="Verdana"/>
        <family val="2"/>
      </rPr>
      <t>06th</t>
    </r>
    <r>
      <rPr>
        <sz val="8"/>
        <rFont val="Verdana"/>
        <family val="2"/>
      </rPr>
      <t xml:space="preserve"> 2025</t>
    </r>
    <phoneticPr fontId="1"/>
  </si>
  <si>
    <t>1700</t>
    <phoneticPr fontId="1"/>
  </si>
  <si>
    <t>2100</t>
    <phoneticPr fontId="1"/>
  </si>
  <si>
    <t>1400</t>
    <phoneticPr fontId="1"/>
  </si>
  <si>
    <t>USD: JPY155.04-</t>
    <phoneticPr fontId="1"/>
  </si>
  <si>
    <t>RMB: JPY21.91-</t>
    <phoneticPr fontId="1"/>
  </si>
  <si>
    <t>/09</t>
    <phoneticPr fontId="1"/>
  </si>
  <si>
    <t>/10</t>
    <phoneticPr fontId="1"/>
  </si>
  <si>
    <t>2250</t>
  </si>
  <si>
    <t>2250</t>
    <phoneticPr fontId="1"/>
  </si>
  <si>
    <t>0430</t>
    <phoneticPr fontId="1"/>
  </si>
  <si>
    <t>1100</t>
    <phoneticPr fontId="1"/>
  </si>
  <si>
    <t>0248</t>
    <phoneticPr fontId="1"/>
  </si>
  <si>
    <t>1424</t>
    <phoneticPr fontId="1"/>
  </si>
  <si>
    <t>2000</t>
    <phoneticPr fontId="1"/>
  </si>
  <si>
    <t>0800</t>
    <phoneticPr fontId="1"/>
  </si>
  <si>
    <t>0500</t>
    <phoneticPr fontId="1"/>
  </si>
  <si>
    <t>1800</t>
    <phoneticPr fontId="1"/>
  </si>
  <si>
    <t>1800</t>
    <phoneticPr fontId="1"/>
  </si>
  <si>
    <t>2200</t>
    <phoneticPr fontId="1"/>
  </si>
  <si>
    <t>1624</t>
    <phoneticPr fontId="1"/>
  </si>
  <si>
    <t>0030</t>
    <phoneticPr fontId="1"/>
  </si>
  <si>
    <t>2058</t>
    <phoneticPr fontId="1"/>
  </si>
  <si>
    <t>0324</t>
    <phoneticPr fontId="1"/>
  </si>
  <si>
    <t>WK47's CJ1 is SKIP.</t>
    <phoneticPr fontId="1"/>
  </si>
  <si>
    <t>2546</t>
    <phoneticPr fontId="1"/>
  </si>
  <si>
    <t xml:space="preserve">Exchange Rate </t>
    <phoneticPr fontId="1"/>
  </si>
  <si>
    <r>
      <t xml:space="preserve">as of </t>
    </r>
    <r>
      <rPr>
        <sz val="11"/>
        <color rgb="FFFF0000"/>
        <rFont val="Verdana"/>
        <family val="2"/>
      </rPr>
      <t>Nov.13th</t>
    </r>
    <r>
      <rPr>
        <sz val="11"/>
        <rFont val="Verdana"/>
        <family val="2"/>
      </rPr>
      <t xml:space="preserve"> 2025</t>
    </r>
    <phoneticPr fontId="1"/>
  </si>
  <si>
    <r>
      <t xml:space="preserve">as of </t>
    </r>
    <r>
      <rPr>
        <sz val="11"/>
        <color rgb="FFFF0000"/>
        <rFont val="Verdana"/>
        <family val="2"/>
      </rPr>
      <t>Nov.20th</t>
    </r>
    <r>
      <rPr>
        <sz val="11"/>
        <rFont val="Verdana"/>
        <family val="2"/>
      </rPr>
      <t xml:space="preserve"> 2025</t>
    </r>
    <phoneticPr fontId="1"/>
  </si>
  <si>
    <t>2547</t>
    <phoneticPr fontId="1"/>
  </si>
  <si>
    <t>2532</t>
    <phoneticPr fontId="1"/>
  </si>
  <si>
    <t>Extra Calling.</t>
    <phoneticPr fontId="1"/>
  </si>
  <si>
    <t>0807</t>
    <phoneticPr fontId="1"/>
  </si>
  <si>
    <t>1635</t>
    <phoneticPr fontId="1"/>
  </si>
  <si>
    <t>1043</t>
    <phoneticPr fontId="1"/>
  </si>
  <si>
    <t>0324</t>
  </si>
  <si>
    <r>
      <t>USD: JPY</t>
    </r>
    <r>
      <rPr>
        <b/>
        <sz val="11"/>
        <color rgb="FFFF0000"/>
        <rFont val="Verdana"/>
        <family val="2"/>
      </rPr>
      <t>156.03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</si>
  <si>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22.09</t>
    </r>
    <r>
      <rPr>
        <sz val="11"/>
        <rFont val="Verdana"/>
        <family val="2"/>
      </rPr>
      <t>-</t>
    </r>
    <phoneticPr fontId="1"/>
  </si>
  <si>
    <t>2200</t>
    <phoneticPr fontId="1"/>
  </si>
  <si>
    <t>0410</t>
    <phoneticPr fontId="1"/>
  </si>
  <si>
    <t>1400</t>
    <phoneticPr fontId="1"/>
  </si>
  <si>
    <t>0200</t>
    <phoneticPr fontId="1"/>
  </si>
  <si>
    <t>1200</t>
    <phoneticPr fontId="1"/>
  </si>
  <si>
    <t>1230</t>
    <phoneticPr fontId="1"/>
  </si>
  <si>
    <t>1600</t>
    <phoneticPr fontId="1"/>
  </si>
  <si>
    <t>0700</t>
    <phoneticPr fontId="1"/>
  </si>
  <si>
    <t>1849</t>
    <phoneticPr fontId="1"/>
  </si>
  <si>
    <t>0700</t>
    <phoneticPr fontId="1"/>
  </si>
  <si>
    <t>1152</t>
    <phoneticPr fontId="1"/>
  </si>
  <si>
    <t>1452</t>
    <phoneticPr fontId="1"/>
  </si>
  <si>
    <t>0700</t>
    <phoneticPr fontId="1"/>
  </si>
  <si>
    <t>1100</t>
    <phoneticPr fontId="1"/>
  </si>
  <si>
    <t>0924</t>
    <phoneticPr fontId="1"/>
  </si>
  <si>
    <t>0600</t>
    <phoneticPr fontId="1"/>
  </si>
  <si>
    <t>0811</t>
    <phoneticPr fontId="1"/>
  </si>
  <si>
    <t>1706</t>
  </si>
  <si>
    <t>0924</t>
  </si>
  <si>
    <r>
      <t>USD: JPY</t>
    </r>
    <r>
      <rPr>
        <b/>
        <sz val="11"/>
        <color rgb="FFFF0000"/>
        <rFont val="Verdana"/>
        <family val="2"/>
      </rPr>
      <t>158.29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</si>
  <si>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22.40</t>
    </r>
    <r>
      <rPr>
        <sz val="11"/>
        <rFont val="Verdana"/>
        <family val="2"/>
      </rPr>
      <t>-</t>
    </r>
    <phoneticPr fontId="1"/>
  </si>
  <si>
    <t>0747</t>
    <phoneticPr fontId="1"/>
  </si>
  <si>
    <t>1643</t>
    <phoneticPr fontId="1"/>
  </si>
  <si>
    <t>1037</t>
    <phoneticPr fontId="1"/>
  </si>
  <si>
    <t>0522</t>
    <phoneticPr fontId="1"/>
  </si>
  <si>
    <t>0500</t>
    <phoneticPr fontId="1"/>
  </si>
  <si>
    <t>1632</t>
    <phoneticPr fontId="1"/>
  </si>
  <si>
    <t>1700</t>
    <phoneticPr fontId="1"/>
  </si>
  <si>
    <t>0930</t>
    <phoneticPr fontId="1"/>
  </si>
  <si>
    <t>2300</t>
    <phoneticPr fontId="1"/>
  </si>
  <si>
    <t>1700</t>
    <phoneticPr fontId="1"/>
  </si>
  <si>
    <t>1800</t>
    <phoneticPr fontId="1"/>
  </si>
  <si>
    <t>1700</t>
    <phoneticPr fontId="1"/>
  </si>
  <si>
    <t>0406</t>
    <phoneticPr fontId="1"/>
  </si>
  <si>
    <t>2048</t>
    <phoneticPr fontId="1"/>
  </si>
  <si>
    <t>0400</t>
    <phoneticPr fontId="1"/>
  </si>
  <si>
    <r>
      <t xml:space="preserve">as of </t>
    </r>
    <r>
      <rPr>
        <sz val="11"/>
        <color rgb="FFFF0000"/>
        <rFont val="Verdana"/>
        <family val="2"/>
      </rPr>
      <t>Nov.27th</t>
    </r>
    <r>
      <rPr>
        <sz val="11"/>
        <rFont val="Verdana"/>
        <family val="2"/>
      </rPr>
      <t xml:space="preserve"> 2025</t>
    </r>
    <phoneticPr fontId="1"/>
  </si>
  <si>
    <t>2548</t>
    <phoneticPr fontId="1"/>
  </si>
  <si>
    <t>2106</t>
  </si>
  <si>
    <t>1718</t>
    <phoneticPr fontId="1"/>
  </si>
  <si>
    <t>1730</t>
    <phoneticPr fontId="1"/>
  </si>
  <si>
    <t>0856</t>
    <phoneticPr fontId="1"/>
  </si>
  <si>
    <t>2300</t>
    <phoneticPr fontId="1"/>
  </si>
  <si>
    <r>
      <t>USD: JPY</t>
    </r>
    <r>
      <rPr>
        <b/>
        <sz val="11"/>
        <color rgb="FFFF0000"/>
        <rFont val="Verdana"/>
        <family val="2"/>
      </rPr>
      <t>156.91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</si>
  <si>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22.35</t>
    </r>
    <r>
      <rPr>
        <sz val="11"/>
        <rFont val="Verdana"/>
        <family val="2"/>
      </rPr>
      <t>-</t>
    </r>
    <phoneticPr fontId="1"/>
  </si>
  <si>
    <t>1700</t>
    <phoneticPr fontId="1"/>
  </si>
  <si>
    <t>1500</t>
    <phoneticPr fontId="1"/>
  </si>
  <si>
    <t>1100</t>
    <phoneticPr fontId="1"/>
  </si>
  <si>
    <t>0140</t>
    <phoneticPr fontId="1"/>
  </si>
  <si>
    <t>0050</t>
    <phoneticPr fontId="1"/>
  </si>
  <si>
    <t>0610</t>
    <phoneticPr fontId="1"/>
  </si>
  <si>
    <t>0200</t>
    <phoneticPr fontId="1"/>
  </si>
  <si>
    <t>0914</t>
    <phoneticPr fontId="1"/>
  </si>
  <si>
    <t>0704</t>
    <phoneticPr fontId="1"/>
  </si>
  <si>
    <t>1250</t>
    <phoneticPr fontId="1"/>
  </si>
  <si>
    <t>0400</t>
    <phoneticPr fontId="1"/>
  </si>
  <si>
    <t>1202</t>
    <phoneticPr fontId="1"/>
  </si>
  <si>
    <t>1100</t>
    <phoneticPr fontId="1"/>
  </si>
  <si>
    <t>1730</t>
    <phoneticPr fontId="1"/>
  </si>
  <si>
    <t>1113</t>
    <phoneticPr fontId="1"/>
  </si>
  <si>
    <t>2300</t>
    <phoneticPr fontId="1"/>
  </si>
  <si>
    <t>0212</t>
    <phoneticPr fontId="1"/>
  </si>
  <si>
    <t>ROTATION CHANGE FKY - MIZ</t>
    <phoneticPr fontId="1"/>
  </si>
  <si>
    <t>0823</t>
    <phoneticPr fontId="1"/>
  </si>
  <si>
    <t>1900</t>
    <phoneticPr fontId="1"/>
  </si>
  <si>
    <r>
      <t xml:space="preserve">as of </t>
    </r>
    <r>
      <rPr>
        <sz val="11"/>
        <color rgb="FFFF0000"/>
        <rFont val="Verdana"/>
        <family val="2"/>
      </rPr>
      <t>Dec.4th</t>
    </r>
    <r>
      <rPr>
        <sz val="11"/>
        <rFont val="Verdana"/>
        <family val="2"/>
      </rPr>
      <t xml:space="preserve"> 2025</t>
    </r>
    <phoneticPr fontId="1"/>
  </si>
  <si>
    <t>2549</t>
    <phoneticPr fontId="1"/>
  </si>
  <si>
    <r>
      <t>USD: JPY</t>
    </r>
    <r>
      <rPr>
        <b/>
        <sz val="11"/>
        <color rgb="FFFF0000"/>
        <rFont val="Verdana"/>
        <family val="2"/>
      </rPr>
      <t>156.30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</si>
  <si>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22.30</t>
    </r>
    <r>
      <rPr>
        <sz val="11"/>
        <rFont val="Verdana"/>
        <family val="2"/>
      </rPr>
      <t>-</t>
    </r>
    <phoneticPr fontId="1"/>
  </si>
  <si>
    <t>1026</t>
    <phoneticPr fontId="1"/>
  </si>
  <si>
    <t>2000</t>
    <phoneticPr fontId="1"/>
  </si>
  <si>
    <t>0130</t>
    <phoneticPr fontId="1"/>
  </si>
  <si>
    <t>1651</t>
    <phoneticPr fontId="1"/>
  </si>
  <si>
    <t>0528</t>
    <phoneticPr fontId="1"/>
  </si>
  <si>
    <t>1058</t>
    <phoneticPr fontId="1"/>
  </si>
  <si>
    <t>1231</t>
    <phoneticPr fontId="1"/>
  </si>
  <si>
    <t>2200</t>
    <phoneticPr fontId="1"/>
  </si>
  <si>
    <t>0030</t>
    <phoneticPr fontId="1"/>
  </si>
  <si>
    <t>1230</t>
    <phoneticPr fontId="1"/>
  </si>
  <si>
    <t>2308</t>
    <phoneticPr fontId="1"/>
  </si>
  <si>
    <t>1500</t>
    <phoneticPr fontId="1"/>
  </si>
  <si>
    <t>1700</t>
    <phoneticPr fontId="1"/>
  </si>
  <si>
    <t>1430</t>
    <phoneticPr fontId="1"/>
  </si>
  <si>
    <t>2308</t>
  </si>
  <si>
    <t>2550</t>
    <phoneticPr fontId="1"/>
  </si>
  <si>
    <r>
      <t>as of Dec</t>
    </r>
    <r>
      <rPr>
        <sz val="11"/>
        <color rgb="FFFF0000"/>
        <rFont val="Verdana"/>
        <family val="2"/>
      </rPr>
      <t>.11th</t>
    </r>
    <r>
      <rPr>
        <sz val="11"/>
        <rFont val="Verdana"/>
        <family val="2"/>
      </rPr>
      <t xml:space="preserve"> 2025</t>
    </r>
    <phoneticPr fontId="1"/>
  </si>
  <si>
    <r>
      <t>USD: JPY</t>
    </r>
    <r>
      <rPr>
        <b/>
        <sz val="11"/>
        <color rgb="FFFF0000"/>
        <rFont val="Verdana"/>
        <family val="2"/>
      </rPr>
      <t>156.87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</si>
  <si>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22.38</t>
    </r>
    <r>
      <rPr>
        <sz val="11"/>
        <rFont val="Verdana"/>
        <family val="2"/>
      </rPr>
      <t>-</t>
    </r>
    <phoneticPr fontId="1"/>
  </si>
  <si>
    <t>0030</t>
    <phoneticPr fontId="1"/>
  </si>
  <si>
    <t>1412</t>
    <phoneticPr fontId="1"/>
  </si>
  <si>
    <t>1554</t>
    <phoneticPr fontId="1"/>
  </si>
  <si>
    <t>1342</t>
    <phoneticPr fontId="1"/>
  </si>
  <si>
    <t>0547</t>
    <phoneticPr fontId="1"/>
  </si>
  <si>
    <t>1138</t>
    <phoneticPr fontId="1"/>
  </si>
  <si>
    <t>2300</t>
    <phoneticPr fontId="1"/>
  </si>
  <si>
    <t>1530</t>
    <phoneticPr fontId="1"/>
  </si>
  <si>
    <t>1100</t>
    <phoneticPr fontId="1"/>
  </si>
  <si>
    <t>ROTATION CHANGE HIJ 1ST</t>
    <phoneticPr fontId="1"/>
  </si>
  <si>
    <t>1200</t>
    <phoneticPr fontId="1"/>
  </si>
  <si>
    <t>1600</t>
    <phoneticPr fontId="1"/>
  </si>
  <si>
    <t>0700</t>
    <phoneticPr fontId="1"/>
  </si>
  <si>
    <t>1905</t>
    <phoneticPr fontId="1"/>
  </si>
  <si>
    <t>0300</t>
    <phoneticPr fontId="1"/>
  </si>
  <si>
    <t>1606</t>
    <phoneticPr fontId="1"/>
  </si>
  <si>
    <t>0606</t>
    <phoneticPr fontId="1"/>
  </si>
  <si>
    <t>1600</t>
    <phoneticPr fontId="1"/>
  </si>
  <si>
    <t>2200</t>
    <phoneticPr fontId="1"/>
  </si>
  <si>
    <t>2551</t>
    <phoneticPr fontId="1"/>
  </si>
  <si>
    <t>Extra Calling.</t>
  </si>
  <si>
    <t>0001</t>
  </si>
  <si>
    <t>1606</t>
  </si>
  <si>
    <r>
      <t xml:space="preserve">as of </t>
    </r>
    <r>
      <rPr>
        <sz val="11"/>
        <color rgb="FFFF0000"/>
        <rFont val="Verdana"/>
        <family val="2"/>
      </rPr>
      <t>Dec.18th</t>
    </r>
    <r>
      <rPr>
        <sz val="11"/>
        <rFont val="Verdana"/>
        <family val="2"/>
      </rPr>
      <t xml:space="preserve"> 2025</t>
    </r>
    <phoneticPr fontId="1"/>
  </si>
  <si>
    <r>
      <t>USD: JPY</t>
    </r>
    <r>
      <rPr>
        <b/>
        <sz val="11"/>
        <color rgb="FFFF0000"/>
        <rFont val="Verdana"/>
        <family val="2"/>
      </rPr>
      <t>156.61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</si>
  <si>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22.41</t>
    </r>
    <r>
      <rPr>
        <sz val="11"/>
        <rFont val="Verdana"/>
        <family val="2"/>
      </rPr>
      <t>-</t>
    </r>
    <phoneticPr fontId="1"/>
  </si>
  <si>
    <t>1337</t>
    <phoneticPr fontId="1"/>
  </si>
  <si>
    <t>0753</t>
    <phoneticPr fontId="1"/>
  </si>
  <si>
    <t>0711</t>
    <phoneticPr fontId="1"/>
  </si>
  <si>
    <t>1200</t>
    <phoneticPr fontId="1"/>
  </si>
  <si>
    <t>1520</t>
    <phoneticPr fontId="1"/>
  </si>
  <si>
    <t>0100</t>
    <phoneticPr fontId="1"/>
  </si>
  <si>
    <t>2310</t>
    <phoneticPr fontId="1"/>
  </si>
  <si>
    <t>0654</t>
    <phoneticPr fontId="1"/>
  </si>
  <si>
    <t>1430</t>
    <phoneticPr fontId="1"/>
  </si>
  <si>
    <t>1036</t>
    <phoneticPr fontId="1"/>
  </si>
  <si>
    <t>1930</t>
    <phoneticPr fontId="1"/>
  </si>
  <si>
    <t>1500</t>
    <phoneticPr fontId="1"/>
  </si>
  <si>
    <t>0200</t>
    <phoneticPr fontId="1"/>
  </si>
  <si>
    <t>2200</t>
    <phoneticPr fontId="1"/>
  </si>
  <si>
    <t>0224</t>
    <phoneticPr fontId="1"/>
  </si>
  <si>
    <t>1700</t>
    <phoneticPr fontId="1"/>
  </si>
  <si>
    <t>2030</t>
    <phoneticPr fontId="1"/>
  </si>
  <si>
    <t>1700</t>
    <phoneticPr fontId="1"/>
  </si>
  <si>
    <t>2330</t>
    <phoneticPr fontId="1"/>
  </si>
  <si>
    <r>
      <t>as of Dec</t>
    </r>
    <r>
      <rPr>
        <sz val="11"/>
        <color rgb="FFFF0000"/>
        <rFont val="Verdana"/>
        <family val="2"/>
      </rPr>
      <t>.25th</t>
    </r>
    <r>
      <rPr>
        <sz val="11"/>
        <rFont val="Verdana"/>
        <family val="2"/>
      </rPr>
      <t xml:space="preserve"> 2025</t>
    </r>
    <phoneticPr fontId="1"/>
  </si>
  <si>
    <t>1036</t>
  </si>
  <si>
    <t>1154</t>
  </si>
  <si>
    <t>2224</t>
  </si>
  <si>
    <r>
      <t>USD: JPY</t>
    </r>
    <r>
      <rPr>
        <b/>
        <sz val="11"/>
        <color rgb="FFFF0000"/>
        <rFont val="Verdana"/>
        <family val="2"/>
      </rPr>
      <t>156.92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</si>
  <si>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22.53</t>
    </r>
    <r>
      <rPr>
        <sz val="11"/>
        <rFont val="Verdana"/>
        <family val="2"/>
      </rPr>
      <t>-</t>
    </r>
    <phoneticPr fontId="1"/>
  </si>
  <si>
    <t>1200</t>
    <phoneticPr fontId="1"/>
  </si>
  <si>
    <t>1900</t>
    <phoneticPr fontId="1"/>
  </si>
  <si>
    <t>1630</t>
    <phoneticPr fontId="1"/>
  </si>
  <si>
    <t>1800</t>
    <phoneticPr fontId="1"/>
  </si>
  <si>
    <t>HIJ</t>
    <phoneticPr fontId="1"/>
  </si>
  <si>
    <t xml:space="preserve">operation import only </t>
    <phoneticPr fontId="1"/>
  </si>
  <si>
    <t>2nd call operation export only</t>
    <phoneticPr fontId="1"/>
  </si>
  <si>
    <t>1228</t>
    <phoneticPr fontId="1"/>
  </si>
  <si>
    <t>1200</t>
    <phoneticPr fontId="1"/>
  </si>
  <si>
    <t>2342</t>
    <phoneticPr fontId="1"/>
  </si>
  <si>
    <t>0700</t>
    <phoneticPr fontId="1"/>
  </si>
  <si>
    <t>SHA</t>
    <phoneticPr fontId="1"/>
  </si>
  <si>
    <t>593</t>
    <phoneticPr fontId="1"/>
  </si>
  <si>
    <t>COMBINED CJ3</t>
    <phoneticPr fontId="1"/>
  </si>
  <si>
    <r>
      <t>as of Jan</t>
    </r>
    <r>
      <rPr>
        <sz val="11"/>
        <color rgb="FFFF0000"/>
        <rFont val="Verdana"/>
        <family val="2"/>
      </rPr>
      <t>.8th</t>
    </r>
    <r>
      <rPr>
        <sz val="11"/>
        <rFont val="Verdana"/>
        <family val="2"/>
      </rPr>
      <t xml:space="preserve"> 2026</t>
    </r>
    <phoneticPr fontId="1"/>
  </si>
  <si>
    <t>2342</t>
  </si>
  <si>
    <t>2324</t>
  </si>
  <si>
    <r>
      <t>USD: JPY</t>
    </r>
    <r>
      <rPr>
        <b/>
        <sz val="11"/>
        <color rgb="FFFF0000"/>
        <rFont val="Verdana"/>
        <family val="2"/>
      </rPr>
      <t>157.85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</si>
  <si>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22.73</t>
    </r>
    <r>
      <rPr>
        <sz val="11"/>
        <rFont val="Verdana"/>
        <family val="2"/>
      </rPr>
      <t>-</t>
    </r>
    <phoneticPr fontId="1"/>
  </si>
  <si>
    <t>1213</t>
    <phoneticPr fontId="1"/>
  </si>
  <si>
    <t>0608</t>
    <phoneticPr fontId="1"/>
  </si>
  <si>
    <t>2117</t>
    <phoneticPr fontId="1"/>
  </si>
  <si>
    <t>0200</t>
    <phoneticPr fontId="1"/>
  </si>
  <si>
    <t>1220</t>
    <phoneticPr fontId="1"/>
  </si>
  <si>
    <t>1840</t>
    <phoneticPr fontId="1"/>
  </si>
  <si>
    <t>2300</t>
    <phoneticPr fontId="1"/>
  </si>
  <si>
    <t>0600</t>
    <phoneticPr fontId="1"/>
  </si>
  <si>
    <t>1100</t>
    <phoneticPr fontId="1"/>
  </si>
  <si>
    <t>2200</t>
    <phoneticPr fontId="1"/>
  </si>
  <si>
    <t>2130</t>
    <phoneticPr fontId="1"/>
  </si>
  <si>
    <t>0730</t>
    <phoneticPr fontId="1"/>
  </si>
  <si>
    <t>1600</t>
    <phoneticPr fontId="1"/>
  </si>
  <si>
    <t>1800</t>
    <phoneticPr fontId="1"/>
  </si>
  <si>
    <t>0600</t>
    <phoneticPr fontId="1"/>
  </si>
  <si>
    <t>1803</t>
    <phoneticPr fontId="1"/>
  </si>
  <si>
    <r>
      <t>as of Jan</t>
    </r>
    <r>
      <rPr>
        <sz val="11"/>
        <color rgb="FFFF0000"/>
        <rFont val="Verdana"/>
        <family val="2"/>
      </rPr>
      <t>.15th</t>
    </r>
    <r>
      <rPr>
        <sz val="11"/>
        <rFont val="Verdana"/>
        <family val="2"/>
      </rPr>
      <t xml:space="preserve"> 2026</t>
    </r>
    <phoneticPr fontId="1"/>
  </si>
  <si>
    <t>594</t>
    <phoneticPr fontId="1"/>
  </si>
  <si>
    <t>add call</t>
    <phoneticPr fontId="1"/>
  </si>
  <si>
    <t>1854</t>
  </si>
  <si>
    <t>0025</t>
  </si>
  <si>
    <r>
      <t>USD: JPY</t>
    </r>
    <r>
      <rPr>
        <b/>
        <sz val="11"/>
        <color rgb="FFFF0000"/>
        <rFont val="Verdana"/>
        <family val="2"/>
      </rPr>
      <t>159.58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</si>
  <si>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23.06</t>
    </r>
    <r>
      <rPr>
        <sz val="11"/>
        <rFont val="Verdana"/>
        <family val="2"/>
      </rPr>
      <t>-</t>
    </r>
    <phoneticPr fontId="1"/>
  </si>
  <si>
    <t>1500</t>
    <phoneticPr fontId="1"/>
  </si>
  <si>
    <t>2218</t>
    <phoneticPr fontId="1"/>
  </si>
  <si>
    <t>0712</t>
    <phoneticPr fontId="1"/>
  </si>
  <si>
    <t>1131</t>
    <phoneticPr fontId="1"/>
  </si>
  <si>
    <t>1416</t>
    <phoneticPr fontId="1"/>
  </si>
  <si>
    <t>1830</t>
    <phoneticPr fontId="1"/>
  </si>
  <si>
    <t>2134</t>
    <phoneticPr fontId="1"/>
  </si>
  <si>
    <t>0649</t>
    <phoneticPr fontId="1"/>
  </si>
  <si>
    <t>1030</t>
    <phoneticPr fontId="1"/>
  </si>
  <si>
    <t>1000</t>
    <phoneticPr fontId="1"/>
  </si>
  <si>
    <t>1730</t>
    <phoneticPr fontId="1"/>
  </si>
  <si>
    <t>1615</t>
    <phoneticPr fontId="1"/>
  </si>
  <si>
    <t>1940</t>
    <phoneticPr fontId="1"/>
  </si>
  <si>
    <t>0145</t>
    <phoneticPr fontId="1"/>
  </si>
  <si>
    <t>1600</t>
    <phoneticPr fontId="1"/>
  </si>
  <si>
    <t>skip</t>
    <phoneticPr fontId="1"/>
  </si>
  <si>
    <t>1230</t>
    <phoneticPr fontId="1"/>
  </si>
  <si>
    <t>IWK</t>
    <phoneticPr fontId="1"/>
  </si>
  <si>
    <t>ADD CALL</t>
    <phoneticPr fontId="1"/>
  </si>
  <si>
    <t>CA NAGOYA</t>
  </si>
  <si>
    <t>CA NAGOYA</t>
    <phoneticPr fontId="1"/>
  </si>
  <si>
    <t>595</t>
    <phoneticPr fontId="1"/>
  </si>
  <si>
    <r>
      <t>as of Jan</t>
    </r>
    <r>
      <rPr>
        <sz val="11"/>
        <color rgb="FFFF0000"/>
        <rFont val="Verdana"/>
        <family val="2"/>
      </rPr>
      <t>.22th</t>
    </r>
    <r>
      <rPr>
        <sz val="11"/>
        <rFont val="Verdana"/>
        <family val="2"/>
      </rPr>
      <t xml:space="preserve"> 2026</t>
    </r>
    <phoneticPr fontId="1"/>
  </si>
  <si>
    <t>ROTATION CHANGE 1ST</t>
    <phoneticPr fontId="1"/>
  </si>
  <si>
    <t>NOT FIX AS DEP HIJ</t>
    <phoneticPr fontId="1"/>
  </si>
  <si>
    <r>
      <t>USD: JPY</t>
    </r>
    <r>
      <rPr>
        <b/>
        <sz val="11"/>
        <color rgb="FFFF0000"/>
        <rFont val="Verdana"/>
        <family val="2"/>
      </rPr>
      <t>159.27</t>
    </r>
    <r>
      <rPr>
        <sz val="11"/>
        <rFont val="Verdana"/>
        <family val="2"/>
      </rPr>
      <t>-</t>
    </r>
    <phoneticPr fontId="1"/>
  </si>
  <si>
    <r>
      <t>RMB: JP</t>
    </r>
    <r>
      <rPr>
        <b/>
        <sz val="11"/>
        <color rgb="FFFF0000"/>
        <rFont val="Verdana"/>
        <family val="2"/>
      </rPr>
      <t>23.05</t>
    </r>
    <r>
      <rPr>
        <sz val="11"/>
        <rFont val="Verdana"/>
        <family val="2"/>
      </rPr>
      <t>-</t>
    </r>
    <phoneticPr fontId="1"/>
  </si>
  <si>
    <t>2604</t>
    <phoneticPr fontId="1"/>
  </si>
  <si>
    <t>1304</t>
    <phoneticPr fontId="1"/>
  </si>
  <si>
    <t>0633</t>
    <phoneticPr fontId="1"/>
  </si>
  <si>
    <t>0400</t>
    <phoneticPr fontId="1"/>
  </si>
  <si>
    <t>1300</t>
    <phoneticPr fontId="1"/>
  </si>
  <si>
    <t>596</t>
    <phoneticPr fontId="1"/>
  </si>
  <si>
    <r>
      <t>as of Jan</t>
    </r>
    <r>
      <rPr>
        <sz val="11"/>
        <color rgb="FFFF0000"/>
        <rFont val="Verdana"/>
        <family val="2"/>
      </rPr>
      <t>.29th</t>
    </r>
    <r>
      <rPr>
        <sz val="11"/>
        <rFont val="Verdana"/>
        <family val="2"/>
      </rPr>
      <t xml:space="preserve"> 2026</t>
    </r>
    <phoneticPr fontId="1"/>
  </si>
  <si>
    <r>
      <t>USD: JPY</t>
    </r>
    <r>
      <rPr>
        <b/>
        <sz val="11"/>
        <color rgb="FFFF0000"/>
        <rFont val="Verdana"/>
        <family val="2"/>
      </rPr>
      <t>154.15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</si>
  <si>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22.36</t>
    </r>
    <r>
      <rPr>
        <sz val="11"/>
        <rFont val="Verdana"/>
        <family val="2"/>
      </rPr>
      <t>-</t>
    </r>
    <phoneticPr fontId="1"/>
  </si>
  <si>
    <t>0726</t>
    <phoneticPr fontId="1"/>
  </si>
  <si>
    <t>2043</t>
    <phoneticPr fontId="1"/>
  </si>
  <si>
    <t>1053</t>
    <phoneticPr fontId="1"/>
  </si>
  <si>
    <t>1234</t>
    <phoneticPr fontId="1"/>
  </si>
  <si>
    <t>1201</t>
    <phoneticPr fontId="1"/>
  </si>
  <si>
    <t>1700</t>
    <phoneticPr fontId="1"/>
  </si>
  <si>
    <t>2330</t>
    <phoneticPr fontId="1"/>
  </si>
  <si>
    <r>
      <t>as of Feb</t>
    </r>
    <r>
      <rPr>
        <sz val="11"/>
        <color rgb="FFFF0000"/>
        <rFont val="Verdana"/>
        <family val="2"/>
      </rPr>
      <t>.5th</t>
    </r>
    <r>
      <rPr>
        <sz val="11"/>
        <rFont val="Verdana"/>
        <family val="2"/>
      </rPr>
      <t xml:space="preserve"> 2026</t>
    </r>
    <phoneticPr fontId="1"/>
  </si>
  <si>
    <t>597</t>
    <phoneticPr fontId="1"/>
  </si>
  <si>
    <t>ALTANTIC BRIDGE</t>
    <phoneticPr fontId="1"/>
  </si>
  <si>
    <t>2606</t>
    <phoneticPr fontId="1"/>
  </si>
  <si>
    <t>ADDITIONAL</t>
    <phoneticPr fontId="1"/>
  </si>
  <si>
    <t>2605</t>
    <phoneticPr fontId="1"/>
  </si>
  <si>
    <t>0150</t>
    <phoneticPr fontId="1"/>
  </si>
  <si>
    <r>
      <t>RMB: JPY</t>
    </r>
    <r>
      <rPr>
        <b/>
        <sz val="11"/>
        <color rgb="FFFF0000"/>
        <rFont val="Verdana"/>
        <family val="2"/>
      </rPr>
      <t>22.90</t>
    </r>
    <r>
      <rPr>
        <sz val="11"/>
        <rFont val="Verdana"/>
        <family val="2"/>
      </rPr>
      <t>-</t>
    </r>
    <phoneticPr fontId="1"/>
  </si>
  <si>
    <t>2248</t>
    <phoneticPr fontId="1"/>
  </si>
  <si>
    <t>1436</t>
    <phoneticPr fontId="1"/>
  </si>
  <si>
    <t>0600</t>
    <phoneticPr fontId="1"/>
  </si>
  <si>
    <t>2256</t>
    <phoneticPr fontId="1"/>
  </si>
  <si>
    <t>0744</t>
    <phoneticPr fontId="1"/>
  </si>
  <si>
    <t>0630</t>
    <phoneticPr fontId="1"/>
  </si>
  <si>
    <t>0900</t>
    <phoneticPr fontId="1"/>
  </si>
  <si>
    <t>1656</t>
    <phoneticPr fontId="1"/>
  </si>
  <si>
    <t>598</t>
    <phoneticPr fontId="1"/>
  </si>
  <si>
    <t>2607</t>
    <phoneticPr fontId="1"/>
  </si>
  <si>
    <r>
      <t>as of Feb</t>
    </r>
    <r>
      <rPr>
        <sz val="11"/>
        <color rgb="FFFF0000"/>
        <rFont val="Verdana"/>
        <family val="2"/>
      </rPr>
      <t>.12th</t>
    </r>
    <r>
      <rPr>
        <sz val="11"/>
        <rFont val="Verdana"/>
        <family val="2"/>
      </rPr>
      <t xml:space="preserve"> 2026</t>
    </r>
    <phoneticPr fontId="1"/>
  </si>
  <si>
    <r>
      <t>USD: JPY</t>
    </r>
    <r>
      <rPr>
        <b/>
        <sz val="11"/>
        <color rgb="FFFF0000"/>
        <rFont val="Verdana"/>
        <family val="2"/>
      </rPr>
      <t>154.33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</si>
  <si>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22.51</t>
    </r>
    <r>
      <rPr>
        <sz val="11"/>
        <rFont val="Verdana"/>
        <family val="2"/>
      </rPr>
      <t>-</t>
    </r>
    <phoneticPr fontId="1"/>
  </si>
  <si>
    <t>1550</t>
    <phoneticPr fontId="1"/>
  </si>
  <si>
    <t>1310</t>
    <phoneticPr fontId="1"/>
  </si>
  <si>
    <t>SKIP</t>
    <phoneticPr fontId="1"/>
  </si>
  <si>
    <t>1000</t>
    <phoneticPr fontId="1"/>
  </si>
  <si>
    <t>2100</t>
    <phoneticPr fontId="1"/>
  </si>
  <si>
    <t>1745</t>
    <phoneticPr fontId="1"/>
  </si>
  <si>
    <t>1400</t>
    <phoneticPr fontId="1"/>
  </si>
  <si>
    <t>ADDITIONAL</t>
  </si>
  <si>
    <t>2000</t>
    <phoneticPr fontId="1"/>
  </si>
  <si>
    <t>0500</t>
    <phoneticPr fontId="1"/>
  </si>
  <si>
    <t>1657</t>
    <phoneticPr fontId="1"/>
  </si>
  <si>
    <t>0600</t>
    <phoneticPr fontId="1"/>
  </si>
  <si>
    <t>1000</t>
    <phoneticPr fontId="1"/>
  </si>
  <si>
    <t>1230</t>
    <phoneticPr fontId="1"/>
  </si>
  <si>
    <t>1300</t>
    <phoneticPr fontId="1"/>
  </si>
  <si>
    <t>1400</t>
    <phoneticPr fontId="1"/>
  </si>
  <si>
    <t>0700</t>
    <phoneticPr fontId="1"/>
  </si>
  <si>
    <t>1100</t>
    <phoneticPr fontId="1"/>
  </si>
  <si>
    <t>1330</t>
    <phoneticPr fontId="1"/>
  </si>
  <si>
    <t>1700</t>
    <phoneticPr fontId="1"/>
  </si>
  <si>
    <t>SKIP</t>
    <phoneticPr fontId="1"/>
  </si>
  <si>
    <r>
      <t>as of Feb</t>
    </r>
    <r>
      <rPr>
        <sz val="11"/>
        <color rgb="FFFF0000"/>
        <rFont val="Verdana"/>
        <family val="2"/>
      </rPr>
      <t>.19th</t>
    </r>
    <r>
      <rPr>
        <sz val="11"/>
        <rFont val="Verdana"/>
        <family val="2"/>
      </rPr>
      <t xml:space="preserve"> 2026</t>
    </r>
    <phoneticPr fontId="1"/>
  </si>
  <si>
    <t>SKIP</t>
    <phoneticPr fontId="1"/>
  </si>
  <si>
    <t>TAK</t>
    <phoneticPr fontId="1"/>
  </si>
  <si>
    <t>0727</t>
    <phoneticPr fontId="1"/>
  </si>
  <si>
    <r>
      <t>USD: JPY</t>
    </r>
    <r>
      <rPr>
        <b/>
        <sz val="11"/>
        <color rgb="FFFF0000"/>
        <rFont val="Verdana"/>
        <family val="2"/>
      </rPr>
      <t>155.79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</si>
  <si>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22.76</t>
    </r>
    <r>
      <rPr>
        <sz val="11"/>
        <rFont val="Verdana"/>
        <family val="2"/>
      </rPr>
      <t>-</t>
    </r>
    <phoneticPr fontId="1"/>
  </si>
  <si>
    <t>SKIP</t>
    <phoneticPr fontId="1"/>
  </si>
  <si>
    <t>0030</t>
    <phoneticPr fontId="1"/>
  </si>
  <si>
    <t>1400</t>
    <phoneticPr fontId="1"/>
  </si>
  <si>
    <t>ROTATION UNFIXED</t>
    <phoneticPr fontId="1"/>
  </si>
  <si>
    <t>2000</t>
    <phoneticPr fontId="1"/>
  </si>
  <si>
    <t>1300</t>
    <phoneticPr fontId="1"/>
  </si>
  <si>
    <t>1240</t>
    <phoneticPr fontId="1"/>
  </si>
  <si>
    <t>2218</t>
    <phoneticPr fontId="1"/>
  </si>
  <si>
    <t>0900</t>
    <phoneticPr fontId="1"/>
  </si>
  <si>
    <t>1652</t>
    <phoneticPr fontId="1"/>
  </si>
  <si>
    <t>0306</t>
    <phoneticPr fontId="1"/>
  </si>
  <si>
    <t>1130</t>
    <phoneticPr fontId="1"/>
  </si>
  <si>
    <t>1550</t>
    <phoneticPr fontId="1"/>
  </si>
  <si>
    <t>1200</t>
    <phoneticPr fontId="1"/>
  </si>
  <si>
    <t>1230</t>
    <phoneticPr fontId="1"/>
  </si>
  <si>
    <t>IWK</t>
    <phoneticPr fontId="1"/>
  </si>
  <si>
    <t>1730</t>
    <phoneticPr fontId="1"/>
  </si>
  <si>
    <t>2000</t>
    <phoneticPr fontId="1"/>
  </si>
  <si>
    <t>2000</t>
    <phoneticPr fontId="1"/>
  </si>
  <si>
    <t>600</t>
    <phoneticPr fontId="1"/>
  </si>
  <si>
    <r>
      <t>as of Feb</t>
    </r>
    <r>
      <rPr>
        <sz val="11"/>
        <color rgb="FFFF0000"/>
        <rFont val="Verdana"/>
        <family val="2"/>
      </rPr>
      <t>.26th</t>
    </r>
    <r>
      <rPr>
        <sz val="11"/>
        <rFont val="Verdana"/>
        <family val="2"/>
      </rPr>
      <t xml:space="preserve"> 2026</t>
    </r>
    <phoneticPr fontId="1"/>
  </si>
  <si>
    <t>HIJ</t>
    <phoneticPr fontId="1"/>
  </si>
  <si>
    <t>2ND CALL ONLY EXPORT CARGO</t>
    <phoneticPr fontId="1"/>
  </si>
  <si>
    <t>2300</t>
    <phoneticPr fontId="1"/>
  </si>
  <si>
    <t>0600</t>
    <phoneticPr fontId="1"/>
  </si>
  <si>
    <t>1030</t>
    <phoneticPr fontId="1"/>
  </si>
  <si>
    <r>
      <t>USD: JPY</t>
    </r>
    <r>
      <rPr>
        <b/>
        <sz val="11"/>
        <color rgb="FFFF0000"/>
        <rFont val="Verdana"/>
        <family val="2"/>
      </rPr>
      <t>157.16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</si>
  <si>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23.08</t>
    </r>
    <r>
      <rPr>
        <sz val="11"/>
        <rFont val="Verdana"/>
        <family val="2"/>
      </rPr>
      <t>-</t>
    </r>
    <phoneticPr fontId="1"/>
  </si>
  <si>
    <t>0632</t>
    <phoneticPr fontId="1"/>
  </si>
  <si>
    <t>1800</t>
    <phoneticPr fontId="1"/>
  </si>
  <si>
    <t>1738</t>
    <phoneticPr fontId="1"/>
  </si>
  <si>
    <t>0500</t>
    <phoneticPr fontId="1"/>
  </si>
  <si>
    <t>1030</t>
    <phoneticPr fontId="1"/>
  </si>
  <si>
    <t>1530</t>
    <phoneticPr fontId="1"/>
  </si>
  <si>
    <t>1000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</si>
</sst>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76" formatCode="m/d\(ddd\)"/>
    <numFmt numFmtId="177" formatCode="&quot;UPDATE:&quot;m/d\ h:mm"/>
    <numFmt numFmtId="178" formatCode="m/d\ hh:mm"/>
    <numFmt numFmtId="179" formatCode="@&quot;E/W&quot;"/>
    <numFmt numFmtId="180" formatCode="&quot;WEEK :&quot;@"/>
    <numFmt numFmtId="181" formatCode="&quot;Update :&quot;\ m/d\ h:mm"/>
    <numFmt numFmtId="182" formatCode="@&quot;E&quot;"/>
    <numFmt numFmtId="183" formatCode="&quot;/&quot;dd"/>
  </numFmts>
  <fonts count="34" x14ac:knownFonts="1"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name val="Verdana"/>
      <family val="2"/>
    </font>
    <font>
      <b/>
      <sz val="11"/>
      <name val="Verdana"/>
      <family val="2"/>
    </font>
    <font>
      <b/>
      <sz val="11"/>
      <color indexed="16"/>
      <name val="Verdana"/>
      <family val="2"/>
    </font>
    <font>
      <b/>
      <sz val="11"/>
      <color indexed="10"/>
      <name val="Verdana"/>
      <family val="2"/>
    </font>
    <font>
      <b/>
      <sz val="10"/>
      <color indexed="10"/>
      <name val="Verdana"/>
      <family val="2"/>
    </font>
    <font>
      <b/>
      <sz val="10"/>
      <color rgb="FFFF0000"/>
      <name val="Verdana"/>
      <family val="2"/>
    </font>
    <font>
      <b/>
      <sz val="9"/>
      <color rgb="FFFF0000"/>
      <name val="Verdana"/>
      <family val="2"/>
    </font>
    <font>
      <sz val="11"/>
      <color rgb="FFFF0000"/>
      <name val="Verdana"/>
      <family val="2"/>
    </font>
    <font>
      <sz val="11"/>
      <color theme="0"/>
      <name val="Verdana"/>
      <family val="2"/>
    </font>
    <font>
      <i/>
      <sz val="11"/>
      <name val="Verdana"/>
      <family val="2"/>
    </font>
    <font>
      <sz val="11"/>
      <name val="Verdana"/>
      <family val="3"/>
      <charset val="128"/>
    </font>
    <font>
      <b/>
      <sz val="10"/>
      <color rgb="FFFF0000"/>
      <name val="ＭＳ Ｐゴシック"/>
      <family val="3"/>
      <charset val="128"/>
    </font>
    <font>
      <b/>
      <sz val="10"/>
      <color rgb="FFFF0000"/>
      <name val="ＭＳ Ｐゴシック"/>
      <family val="2"/>
      <charset val="128"/>
    </font>
    <font>
      <sz val="11"/>
      <color theme="1"/>
      <name val="Verdana"/>
      <family val="2"/>
    </font>
    <font>
      <b/>
      <sz val="8"/>
      <color rgb="FFFF0000"/>
      <name val="Verdana"/>
      <family val="2"/>
    </font>
    <font>
      <sz val="12"/>
      <color rgb="FFFF0000"/>
      <name val="Tahoma"/>
      <family val="2"/>
    </font>
    <font>
      <b/>
      <sz val="10.5"/>
      <color rgb="FFFF0000"/>
      <name val="Meiryo UI"/>
      <family val="3"/>
      <charset val="128"/>
    </font>
    <font>
      <b/>
      <sz val="11"/>
      <color rgb="FFFF0000"/>
      <name val="Verdana"/>
      <family val="2"/>
    </font>
    <font>
      <b/>
      <sz val="6"/>
      <color rgb="FFFF0000"/>
      <name val="Verdana"/>
      <family val="2"/>
    </font>
    <font>
      <b/>
      <sz val="10"/>
      <color rgb="FFFF0000"/>
      <name val="NSimSun"/>
      <family val="3"/>
      <charset val="134"/>
    </font>
    <font>
      <b/>
      <sz val="11"/>
      <name val="ＭＳ Ｐゴシック"/>
      <family val="3"/>
      <charset val="128"/>
    </font>
    <font>
      <b/>
      <sz val="10"/>
      <color rgb="FFFF0000"/>
      <name val="Meiryo UI"/>
      <family val="3"/>
      <charset val="128"/>
    </font>
    <font>
      <sz val="8"/>
      <name val="Verdana"/>
      <family val="2"/>
    </font>
    <font>
      <sz val="9"/>
      <name val="Verdana"/>
      <family val="2"/>
    </font>
    <font>
      <sz val="10"/>
      <color rgb="FFFF0000"/>
      <name val="Verdana"/>
      <family val="2"/>
    </font>
    <font>
      <sz val="10"/>
      <name val="Verdana"/>
      <family val="2"/>
    </font>
    <font>
      <sz val="11"/>
      <name val="ＭＳ Ｐゴシック"/>
      <family val="2"/>
      <charset val="128"/>
    </font>
    <font>
      <sz val="8"/>
      <color rgb="FFFF0000"/>
      <name val="Verdana"/>
      <family val="2"/>
    </font>
    <font>
      <b/>
      <sz val="10"/>
      <color theme="1"/>
      <name val="Verdana"/>
      <family val="2"/>
    </font>
    <font>
      <sz val="11"/>
      <color rgb="FFFF0000"/>
      <name val="ＭＳ Ｐゴシック"/>
      <family val="2"/>
      <charset val="128"/>
    </font>
    <font>
      <b/>
      <sz val="11"/>
      <color rgb="FFFF0000"/>
      <name val="ＭＳ Ｐゴシック"/>
      <family val="3"/>
      <charset val="128"/>
    </font>
    <font>
      <b/>
      <sz val="11"/>
      <color rgb="FFFF0000"/>
      <name val="ＭＳ Ｐゴシック"/>
      <family val="2"/>
      <charset val="128"/>
    </font>
  </fonts>
  <fills count="13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3" tint="0.59999389629810485"/>
        <bgColor indexed="64"/>
      </patternFill>
    </fill>
  </fills>
  <borders count="36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</borders>
  <cellStyleXfs count="1">
    <xf numFmtId="0" fontId="0" fillId="0" borderId="0"/>
  </cellStyleXfs>
  <cellXfs count="665">
    <xf numFmtId="0" fontId="0" fillId="0" borderId="0" xfId="0"/>
    <xf numFmtId="0" fontId="2" fillId="0" borderId="0" xfId="0" applyFont="1" applyAlignment="1">
      <alignment horizontal="center"/>
    </xf>
    <xf numFmtId="14" fontId="2" fillId="0" borderId="0" xfId="0" applyNumberFormat="1" applyFont="1" applyAlignment="1">
      <alignment horizontal="center"/>
    </xf>
    <xf numFmtId="176" fontId="2" fillId="0" borderId="0" xfId="0" applyNumberFormat="1" applyFont="1" applyAlignment="1">
      <alignment horizontal="center"/>
    </xf>
    <xf numFmtId="0" fontId="2" fillId="0" borderId="0" xfId="0" applyFont="1" applyAlignment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horizontal="center" vertical="top"/>
    </xf>
    <xf numFmtId="176" fontId="2" fillId="0" borderId="0" xfId="0" applyNumberFormat="1" applyFont="1" applyAlignment="1">
      <alignment horizontal="center" vertical="center"/>
    </xf>
    <xf numFmtId="0" fontId="2" fillId="0" borderId="0" xfId="0" applyFont="1"/>
    <xf numFmtId="0" fontId="4" fillId="0" borderId="0" xfId="0" applyFont="1" applyAlignment="1">
      <alignment vertical="top"/>
    </xf>
    <xf numFmtId="177" fontId="3" fillId="0" borderId="0" xfId="0" applyNumberFormat="1" applyFont="1" applyAlignment="1">
      <alignment vertical="center"/>
    </xf>
    <xf numFmtId="0" fontId="3" fillId="0" borderId="0" xfId="0" applyFont="1" applyAlignment="1">
      <alignment vertical="center"/>
    </xf>
    <xf numFmtId="178" fontId="3" fillId="0" borderId="0" xfId="0" applyNumberFormat="1" applyFont="1" applyAlignment="1">
      <alignment vertical="center"/>
    </xf>
    <xf numFmtId="178" fontId="3" fillId="0" borderId="0" xfId="0" applyNumberFormat="1" applyFont="1" applyAlignment="1">
      <alignment horizontal="center" vertical="center"/>
    </xf>
    <xf numFmtId="177" fontId="2" fillId="0" borderId="0" xfId="0" applyNumberFormat="1" applyFont="1" applyAlignment="1">
      <alignment vertical="center"/>
    </xf>
    <xf numFmtId="0" fontId="2" fillId="0" borderId="0" xfId="0" applyFont="1" applyAlignment="1">
      <alignment vertical="center"/>
    </xf>
    <xf numFmtId="178" fontId="2" fillId="0" borderId="0" xfId="0" applyNumberFormat="1" applyFont="1" applyAlignment="1">
      <alignment vertical="center"/>
    </xf>
    <xf numFmtId="0" fontId="2" fillId="0" borderId="0" xfId="0" quotePrefix="1" applyFont="1" applyAlignment="1">
      <alignment vertical="center"/>
    </xf>
    <xf numFmtId="178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vertical="top"/>
    </xf>
    <xf numFmtId="0" fontId="2" fillId="0" borderId="3" xfId="0" applyFont="1" applyBorder="1" applyAlignment="1">
      <alignment horizontal="center"/>
    </xf>
    <xf numFmtId="0" fontId="2" fillId="0" borderId="4" xfId="0" applyFont="1" applyBorder="1" applyAlignment="1">
      <alignment horizontal="center" vertical="top"/>
    </xf>
    <xf numFmtId="0" fontId="2" fillId="0" borderId="5" xfId="0" applyFont="1" applyBorder="1" applyAlignment="1">
      <alignment horizontal="center" vertical="top"/>
    </xf>
    <xf numFmtId="0" fontId="2" fillId="0" borderId="3" xfId="0" applyFont="1" applyBorder="1" applyAlignment="1">
      <alignment horizontal="center" vertical="top"/>
    </xf>
    <xf numFmtId="0" fontId="2" fillId="0" borderId="4" xfId="0" applyFont="1" applyBorder="1" applyAlignment="1">
      <alignment vertical="top"/>
    </xf>
    <xf numFmtId="0" fontId="2" fillId="0" borderId="5" xfId="0" applyFont="1" applyBorder="1" applyAlignment="1">
      <alignment vertical="top"/>
    </xf>
    <xf numFmtId="179" fontId="2" fillId="0" borderId="4" xfId="0" applyNumberFormat="1" applyFont="1" applyBorder="1" applyAlignment="1">
      <alignment horizontal="center" vertical="top"/>
    </xf>
    <xf numFmtId="0" fontId="2" fillId="2" borderId="6" xfId="0" applyFont="1" applyFill="1" applyBorder="1" applyAlignment="1">
      <alignment horizontal="center"/>
    </xf>
    <xf numFmtId="0" fontId="2" fillId="2" borderId="7" xfId="0" applyFont="1" applyFill="1" applyBorder="1" applyAlignment="1">
      <alignment horizontal="center" vertical="center"/>
    </xf>
    <xf numFmtId="0" fontId="2" fillId="2" borderId="8" xfId="0" applyFont="1" applyFill="1" applyBorder="1"/>
    <xf numFmtId="0" fontId="2" fillId="2" borderId="9" xfId="0" applyFont="1" applyFill="1" applyBorder="1" applyAlignment="1">
      <alignment horizontal="center" vertical="center"/>
    </xf>
    <xf numFmtId="14" fontId="2" fillId="2" borderId="8" xfId="0" applyNumberFormat="1" applyFont="1" applyFill="1" applyBorder="1" applyAlignment="1">
      <alignment horizontal="center" vertical="center"/>
    </xf>
    <xf numFmtId="176" fontId="2" fillId="2" borderId="6" xfId="0" applyNumberFormat="1" applyFont="1" applyFill="1" applyBorder="1" applyAlignment="1">
      <alignment horizontal="center" vertical="center"/>
    </xf>
    <xf numFmtId="176" fontId="2" fillId="0" borderId="3" xfId="0" applyNumberFormat="1" applyFont="1" applyBorder="1" applyAlignment="1">
      <alignment horizontal="center" vertical="center"/>
    </xf>
    <xf numFmtId="176" fontId="2" fillId="0" borderId="5" xfId="0" applyNumberFormat="1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5" fillId="0" borderId="0" xfId="0" applyFont="1"/>
    <xf numFmtId="0" fontId="5" fillId="0" borderId="0" xfId="0" applyFont="1" applyAlignment="1">
      <alignment horizontal="left"/>
    </xf>
    <xf numFmtId="0" fontId="6" fillId="0" borderId="0" xfId="0" applyFont="1" applyAlignment="1">
      <alignment horizontal="left"/>
    </xf>
    <xf numFmtId="0" fontId="6" fillId="0" borderId="0" xfId="0" applyFont="1"/>
    <xf numFmtId="14" fontId="2" fillId="0" borderId="16" xfId="0" applyNumberFormat="1" applyFont="1" applyBorder="1" applyAlignment="1">
      <alignment horizontal="center" vertical="center"/>
    </xf>
    <xf numFmtId="0" fontId="2" fillId="0" borderId="15" xfId="0" applyFont="1" applyBorder="1" applyAlignment="1">
      <alignment horizontal="center" vertical="center"/>
    </xf>
    <xf numFmtId="176" fontId="2" fillId="0" borderId="17" xfId="0" applyNumberFormat="1" applyFont="1" applyBorder="1" applyAlignment="1">
      <alignment horizontal="center" vertical="center"/>
    </xf>
    <xf numFmtId="0" fontId="2" fillId="0" borderId="21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2" fillId="0" borderId="22" xfId="0" applyFont="1" applyBorder="1" applyAlignment="1">
      <alignment horizontal="center" vertical="center"/>
    </xf>
    <xf numFmtId="14" fontId="2" fillId="0" borderId="22" xfId="0" applyNumberFormat="1" applyFont="1" applyBorder="1" applyAlignment="1">
      <alignment horizontal="center" vertical="center"/>
    </xf>
    <xf numFmtId="0" fontId="2" fillId="0" borderId="23" xfId="0" applyFont="1" applyBorder="1" applyAlignment="1">
      <alignment horizontal="center" vertical="center"/>
    </xf>
    <xf numFmtId="49" fontId="2" fillId="0" borderId="24" xfId="0" applyNumberFormat="1" applyFont="1" applyBorder="1" applyAlignment="1">
      <alignment horizontal="center" vertical="center"/>
    </xf>
    <xf numFmtId="0" fontId="2" fillId="0" borderId="17" xfId="0" applyFont="1" applyBorder="1" applyAlignment="1">
      <alignment horizontal="center"/>
    </xf>
    <xf numFmtId="0" fontId="2" fillId="0" borderId="14" xfId="0" applyFont="1" applyBorder="1" applyAlignment="1">
      <alignment horizontal="center" vertical="center"/>
    </xf>
    <xf numFmtId="0" fontId="2" fillId="0" borderId="15" xfId="0" applyFont="1" applyBorder="1" applyAlignment="1">
      <alignment horizontal="center"/>
    </xf>
    <xf numFmtId="0" fontId="2" fillId="0" borderId="14" xfId="0" applyFont="1" applyBorder="1" applyAlignment="1">
      <alignment horizontal="center"/>
    </xf>
    <xf numFmtId="0" fontId="7" fillId="0" borderId="10" xfId="0" applyFont="1" applyBorder="1"/>
    <xf numFmtId="0" fontId="7" fillId="0" borderId="12" xfId="0" applyFont="1" applyBorder="1"/>
    <xf numFmtId="0" fontId="2" fillId="0" borderId="2" xfId="0" applyFont="1" applyBorder="1" applyAlignment="1">
      <alignment horizontal="center" vertical="center"/>
    </xf>
    <xf numFmtId="14" fontId="2" fillId="0" borderId="11" xfId="0" applyNumberFormat="1" applyFont="1" applyBorder="1" applyAlignment="1">
      <alignment horizontal="center" vertical="center"/>
    </xf>
    <xf numFmtId="49" fontId="2" fillId="0" borderId="12" xfId="0" applyNumberFormat="1" applyFont="1" applyBorder="1" applyAlignment="1">
      <alignment horizontal="center" vertical="center"/>
    </xf>
    <xf numFmtId="49" fontId="2" fillId="0" borderId="16" xfId="0" applyNumberFormat="1" applyFont="1" applyBorder="1" applyAlignment="1">
      <alignment horizontal="center" vertical="center"/>
    </xf>
    <xf numFmtId="22" fontId="2" fillId="0" borderId="14" xfId="0" applyNumberFormat="1" applyFont="1" applyBorder="1" applyAlignment="1">
      <alignment horizontal="center" vertical="center"/>
    </xf>
    <xf numFmtId="0" fontId="2" fillId="0" borderId="15" xfId="0" applyFont="1" applyBorder="1" applyAlignment="1">
      <alignment horizontal="right"/>
    </xf>
    <xf numFmtId="14" fontId="2" fillId="0" borderId="14" xfId="0" applyNumberFormat="1" applyFont="1" applyBorder="1" applyAlignment="1">
      <alignment horizontal="center" vertical="center"/>
    </xf>
    <xf numFmtId="0" fontId="10" fillId="0" borderId="0" xfId="0" applyFont="1" applyAlignment="1">
      <alignment vertical="top"/>
    </xf>
    <xf numFmtId="0" fontId="10" fillId="0" borderId="0" xfId="0" applyFont="1" applyAlignment="1">
      <alignment horizontal="center"/>
    </xf>
    <xf numFmtId="0" fontId="8" fillId="0" borderId="13" xfId="0" applyFont="1" applyBorder="1" applyAlignment="1">
      <alignment shrinkToFit="1"/>
    </xf>
    <xf numFmtId="0" fontId="8" fillId="0" borderId="10" xfId="0" applyFont="1" applyBorder="1" applyAlignment="1">
      <alignment horizontal="right"/>
    </xf>
    <xf numFmtId="14" fontId="2" fillId="0" borderId="18" xfId="0" applyNumberFormat="1" applyFont="1" applyBorder="1" applyAlignment="1">
      <alignment horizontal="center" vertical="center"/>
    </xf>
    <xf numFmtId="0" fontId="7" fillId="0" borderId="4" xfId="0" applyFont="1" applyBorder="1" applyAlignment="1">
      <alignment shrinkToFit="1"/>
    </xf>
    <xf numFmtId="0" fontId="7" fillId="0" borderId="3" xfId="0" applyFont="1" applyBorder="1" applyAlignment="1">
      <alignment shrinkToFit="1"/>
    </xf>
    <xf numFmtId="0" fontId="8" fillId="0" borderId="5" xfId="0" applyFont="1" applyBorder="1" applyAlignment="1">
      <alignment horizontal="right"/>
    </xf>
    <xf numFmtId="0" fontId="8" fillId="0" borderId="4" xfId="0" applyFont="1" applyBorder="1" applyAlignment="1">
      <alignment shrinkToFit="1"/>
    </xf>
    <xf numFmtId="0" fontId="2" fillId="0" borderId="4" xfId="0" applyFont="1" applyBorder="1" applyAlignment="1">
      <alignment horizontal="center" vertical="top" shrinkToFit="1"/>
    </xf>
    <xf numFmtId="0" fontId="10" fillId="0" borderId="0" xfId="0" applyFont="1" applyAlignment="1">
      <alignment horizontal="center" shrinkToFit="1"/>
    </xf>
    <xf numFmtId="0" fontId="2" fillId="0" borderId="18" xfId="0" applyFont="1" applyBorder="1" applyAlignment="1">
      <alignment horizontal="center" vertical="center" shrinkToFit="1"/>
    </xf>
    <xf numFmtId="0" fontId="2" fillId="0" borderId="19" xfId="0" applyFont="1" applyBorder="1" applyAlignment="1">
      <alignment horizontal="center" vertical="center"/>
    </xf>
    <xf numFmtId="49" fontId="2" fillId="0" borderId="20" xfId="0" applyNumberFormat="1" applyFont="1" applyBorder="1" applyAlignment="1">
      <alignment horizontal="center" vertical="center"/>
    </xf>
    <xf numFmtId="176" fontId="2" fillId="0" borderId="25" xfId="0" applyNumberFormat="1" applyFont="1" applyBorder="1" applyAlignment="1">
      <alignment horizontal="center" vertical="center"/>
    </xf>
    <xf numFmtId="0" fontId="7" fillId="0" borderId="10" xfId="0" applyFont="1" applyBorder="1" applyAlignment="1">
      <alignment shrinkToFit="1"/>
    </xf>
    <xf numFmtId="0" fontId="7" fillId="0" borderId="10" xfId="0" applyFont="1" applyBorder="1" applyAlignment="1">
      <alignment horizontal="left"/>
    </xf>
    <xf numFmtId="176" fontId="11" fillId="0" borderId="3" xfId="0" applyNumberFormat="1" applyFont="1" applyBorder="1" applyAlignment="1">
      <alignment horizontal="center" vertical="center"/>
    </xf>
    <xf numFmtId="0" fontId="8" fillId="0" borderId="10" xfId="0" applyFont="1" applyBorder="1" applyAlignment="1">
      <alignment horizontal="left"/>
    </xf>
    <xf numFmtId="0" fontId="2" fillId="3" borderId="1" xfId="0" applyFont="1" applyFill="1" applyBorder="1" applyAlignment="1">
      <alignment horizontal="center" vertical="center"/>
    </xf>
    <xf numFmtId="14" fontId="2" fillId="3" borderId="18" xfId="0" applyNumberFormat="1" applyFont="1" applyFill="1" applyBorder="1" applyAlignment="1">
      <alignment horizontal="center" vertical="center"/>
    </xf>
    <xf numFmtId="14" fontId="2" fillId="3" borderId="1" xfId="0" applyNumberFormat="1" applyFont="1" applyFill="1" applyBorder="1" applyAlignment="1">
      <alignment horizontal="center" vertical="center"/>
    </xf>
    <xf numFmtId="14" fontId="2" fillId="3" borderId="13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 vertical="center"/>
    </xf>
    <xf numFmtId="14" fontId="2" fillId="3" borderId="14" xfId="0" applyNumberFormat="1" applyFont="1" applyFill="1" applyBorder="1" applyAlignment="1">
      <alignment horizontal="center"/>
    </xf>
    <xf numFmtId="0" fontId="2" fillId="3" borderId="15" xfId="0" applyFont="1" applyFill="1" applyBorder="1" applyAlignment="1">
      <alignment horizontal="center"/>
    </xf>
    <xf numFmtId="0" fontId="2" fillId="3" borderId="16" xfId="0" applyFont="1" applyFill="1" applyBorder="1" applyAlignment="1">
      <alignment horizontal="center"/>
    </xf>
    <xf numFmtId="0" fontId="2" fillId="3" borderId="17" xfId="0" applyFont="1" applyFill="1" applyBorder="1" applyAlignment="1">
      <alignment horizontal="center"/>
    </xf>
    <xf numFmtId="22" fontId="2" fillId="3" borderId="14" xfId="0" applyNumberFormat="1" applyFont="1" applyFill="1" applyBorder="1" applyAlignment="1">
      <alignment horizontal="center" vertical="center"/>
    </xf>
    <xf numFmtId="22" fontId="2" fillId="3" borderId="15" xfId="0" applyNumberFormat="1" applyFont="1" applyFill="1" applyBorder="1" applyAlignment="1">
      <alignment horizontal="center" vertical="center"/>
    </xf>
    <xf numFmtId="22" fontId="2" fillId="3" borderId="16" xfId="0" applyNumberFormat="1" applyFont="1" applyFill="1" applyBorder="1" applyAlignment="1">
      <alignment horizontal="center" vertical="center"/>
    </xf>
    <xf numFmtId="0" fontId="2" fillId="3" borderId="5" xfId="0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/>
    </xf>
    <xf numFmtId="0" fontId="2" fillId="3" borderId="17" xfId="0" applyFont="1" applyFill="1" applyBorder="1" applyAlignment="1">
      <alignment horizontal="center" vertical="center"/>
    </xf>
    <xf numFmtId="49" fontId="2" fillId="3" borderId="16" xfId="0" applyNumberFormat="1" applyFont="1" applyFill="1" applyBorder="1" applyAlignment="1">
      <alignment horizontal="center" vertical="center"/>
    </xf>
    <xf numFmtId="0" fontId="2" fillId="3" borderId="21" xfId="0" applyFont="1" applyFill="1" applyBorder="1" applyAlignment="1">
      <alignment horizontal="center" vertical="center"/>
    </xf>
    <xf numFmtId="0" fontId="2" fillId="3" borderId="26" xfId="0" applyFont="1" applyFill="1" applyBorder="1" applyAlignment="1">
      <alignment horizontal="center" vertical="center"/>
    </xf>
    <xf numFmtId="49" fontId="2" fillId="3" borderId="27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/>
    </xf>
    <xf numFmtId="0" fontId="2" fillId="3" borderId="15" xfId="0" applyFont="1" applyFill="1" applyBorder="1" applyAlignment="1">
      <alignment horizontal="center" vertical="center"/>
    </xf>
    <xf numFmtId="0" fontId="2" fillId="3" borderId="16" xfId="0" applyFont="1" applyFill="1" applyBorder="1" applyAlignment="1">
      <alignment horizontal="center" vertical="center"/>
    </xf>
    <xf numFmtId="49" fontId="2" fillId="3" borderId="13" xfId="0" applyNumberFormat="1" applyFont="1" applyFill="1" applyBorder="1" applyAlignment="1">
      <alignment horizontal="center" vertical="center"/>
    </xf>
    <xf numFmtId="0" fontId="2" fillId="3" borderId="21" xfId="0" applyFont="1" applyFill="1" applyBorder="1" applyAlignment="1">
      <alignment horizontal="center" vertical="center" shrinkToFit="1"/>
    </xf>
    <xf numFmtId="14" fontId="2" fillId="3" borderId="21" xfId="0" applyNumberFormat="1" applyFont="1" applyFill="1" applyBorder="1" applyAlignment="1">
      <alignment horizontal="center" vertical="center"/>
    </xf>
    <xf numFmtId="14" fontId="2" fillId="3" borderId="14" xfId="0" applyNumberFormat="1" applyFont="1" applyFill="1" applyBorder="1" applyAlignment="1">
      <alignment horizontal="center" vertical="center"/>
    </xf>
    <xf numFmtId="14" fontId="2" fillId="3" borderId="15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 vertical="center" shrinkToFit="1"/>
    </xf>
    <xf numFmtId="22" fontId="2" fillId="3" borderId="21" xfId="0" applyNumberFormat="1" applyFont="1" applyFill="1" applyBorder="1" applyAlignment="1">
      <alignment horizontal="center" vertical="center"/>
    </xf>
    <xf numFmtId="14" fontId="2" fillId="3" borderId="11" xfId="0" applyNumberFormat="1" applyFont="1" applyFill="1" applyBorder="1" applyAlignment="1">
      <alignment horizontal="center" vertical="center"/>
    </xf>
    <xf numFmtId="49" fontId="2" fillId="3" borderId="12" xfId="0" applyNumberFormat="1" applyFont="1" applyFill="1" applyBorder="1" applyAlignment="1">
      <alignment horizontal="center" vertical="center"/>
    </xf>
    <xf numFmtId="0" fontId="7" fillId="0" borderId="4" xfId="0" applyFont="1" applyBorder="1"/>
    <xf numFmtId="0" fontId="3" fillId="3" borderId="0" xfId="0" applyFont="1" applyFill="1" applyAlignment="1">
      <alignment vertical="center"/>
    </xf>
    <xf numFmtId="14" fontId="2" fillId="3" borderId="16" xfId="0" applyNumberFormat="1" applyFont="1" applyFill="1" applyBorder="1" applyAlignment="1">
      <alignment horizontal="center" vertical="center"/>
    </xf>
    <xf numFmtId="176" fontId="2" fillId="3" borderId="17" xfId="0" applyNumberFormat="1" applyFont="1" applyFill="1" applyBorder="1" applyAlignment="1">
      <alignment horizontal="center" vertical="center"/>
    </xf>
    <xf numFmtId="0" fontId="2" fillId="3" borderId="15" xfId="0" applyFont="1" applyFill="1" applyBorder="1" applyAlignment="1">
      <alignment horizontal="right"/>
    </xf>
    <xf numFmtId="0" fontId="0" fillId="0" borderId="0" xfId="0" applyAlignment="1">
      <alignment horizontal="center"/>
    </xf>
    <xf numFmtId="176" fontId="9" fillId="3" borderId="17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vertical="top"/>
    </xf>
    <xf numFmtId="176" fontId="9" fillId="3" borderId="3" xfId="0" applyNumberFormat="1" applyFont="1" applyFill="1" applyBorder="1" applyAlignment="1">
      <alignment horizontal="center" vertical="center"/>
    </xf>
    <xf numFmtId="176" fontId="9" fillId="3" borderId="5" xfId="0" applyNumberFormat="1" applyFont="1" applyFill="1" applyBorder="1" applyAlignment="1">
      <alignment horizontal="center" vertical="center"/>
    </xf>
    <xf numFmtId="0" fontId="2" fillId="4" borderId="14" xfId="0" applyFont="1" applyFill="1" applyBorder="1" applyAlignment="1">
      <alignment horizontal="center" vertical="center"/>
    </xf>
    <xf numFmtId="14" fontId="2" fillId="4" borderId="14" xfId="0" applyNumberFormat="1" applyFont="1" applyFill="1" applyBorder="1" applyAlignment="1">
      <alignment horizontal="center" vertical="center"/>
    </xf>
    <xf numFmtId="14" fontId="2" fillId="4" borderId="15" xfId="0" applyNumberFormat="1" applyFont="1" applyFill="1" applyBorder="1" applyAlignment="1">
      <alignment horizontal="center" vertical="center"/>
    </xf>
    <xf numFmtId="49" fontId="2" fillId="4" borderId="16" xfId="0" applyNumberFormat="1" applyFont="1" applyFill="1" applyBorder="1" applyAlignment="1">
      <alignment horizontal="center" vertical="center"/>
    </xf>
    <xf numFmtId="49" fontId="2" fillId="4" borderId="13" xfId="0" applyNumberFormat="1" applyFont="1" applyFill="1" applyBorder="1" applyAlignment="1">
      <alignment horizontal="center" vertical="center"/>
    </xf>
    <xf numFmtId="176" fontId="9" fillId="0" borderId="17" xfId="0" applyNumberFormat="1" applyFont="1" applyBorder="1" applyAlignment="1">
      <alignment horizontal="center" vertical="center"/>
    </xf>
    <xf numFmtId="176" fontId="2" fillId="5" borderId="17" xfId="0" applyNumberFormat="1" applyFont="1" applyFill="1" applyBorder="1" applyAlignment="1">
      <alignment horizontal="center" vertical="center"/>
    </xf>
    <xf numFmtId="0" fontId="2" fillId="0" borderId="29" xfId="0" applyFont="1" applyBorder="1" applyAlignment="1">
      <alignment horizontal="center" vertical="center"/>
    </xf>
    <xf numFmtId="49" fontId="2" fillId="0" borderId="30" xfId="0" applyNumberFormat="1" applyFont="1" applyBorder="1" applyAlignment="1">
      <alignment horizontal="center" vertical="center"/>
    </xf>
    <xf numFmtId="176" fontId="2" fillId="0" borderId="31" xfId="0" applyNumberFormat="1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2" fillId="3" borderId="28" xfId="0" applyFont="1" applyFill="1" applyBorder="1" applyAlignment="1">
      <alignment horizontal="center" vertical="center"/>
    </xf>
    <xf numFmtId="14" fontId="2" fillId="3" borderId="28" xfId="0" applyNumberFormat="1" applyFont="1" applyFill="1" applyBorder="1" applyAlignment="1">
      <alignment horizontal="center" vertical="center"/>
    </xf>
    <xf numFmtId="14" fontId="2" fillId="0" borderId="2" xfId="0" applyNumberFormat="1" applyFont="1" applyBorder="1" applyAlignment="1">
      <alignment horizontal="center" vertical="center"/>
    </xf>
    <xf numFmtId="0" fontId="2" fillId="0" borderId="28" xfId="0" applyFont="1" applyBorder="1" applyAlignment="1">
      <alignment horizontal="center" vertical="center"/>
    </xf>
    <xf numFmtId="14" fontId="2" fillId="0" borderId="28" xfId="0" applyNumberFormat="1" applyFont="1" applyBorder="1" applyAlignment="1">
      <alignment horizontal="center" vertical="center"/>
    </xf>
    <xf numFmtId="176" fontId="9" fillId="0" borderId="3" xfId="0" applyNumberFormat="1" applyFont="1" applyBorder="1" applyAlignment="1">
      <alignment horizontal="center" vertical="center"/>
    </xf>
    <xf numFmtId="176" fontId="9" fillId="0" borderId="5" xfId="0" applyNumberFormat="1" applyFont="1" applyBorder="1" applyAlignment="1">
      <alignment horizontal="center" vertical="center"/>
    </xf>
    <xf numFmtId="14" fontId="2" fillId="3" borderId="16" xfId="0" applyNumberFormat="1" applyFont="1" applyFill="1" applyBorder="1" applyAlignment="1">
      <alignment horizontal="center"/>
    </xf>
    <xf numFmtId="22" fontId="2" fillId="0" borderId="15" xfId="0" applyNumberFormat="1" applyFont="1" applyBorder="1" applyAlignment="1">
      <alignment horizontal="center" vertical="center"/>
    </xf>
    <xf numFmtId="22" fontId="2" fillId="0" borderId="16" xfId="0" applyNumberFormat="1" applyFont="1" applyBorder="1" applyAlignment="1">
      <alignment horizontal="center" vertical="center"/>
    </xf>
    <xf numFmtId="0" fontId="2" fillId="6" borderId="14" xfId="0" applyFont="1" applyFill="1" applyBorder="1" applyAlignment="1">
      <alignment horizontal="center" vertical="center"/>
    </xf>
    <xf numFmtId="14" fontId="2" fillId="6" borderId="14" xfId="0" applyNumberFormat="1" applyFont="1" applyFill="1" applyBorder="1" applyAlignment="1">
      <alignment horizontal="center" vertical="center"/>
    </xf>
    <xf numFmtId="0" fontId="2" fillId="6" borderId="15" xfId="0" applyFont="1" applyFill="1" applyBorder="1" applyAlignment="1">
      <alignment horizontal="center" vertical="center"/>
    </xf>
    <xf numFmtId="49" fontId="2" fillId="6" borderId="16" xfId="0" applyNumberFormat="1" applyFont="1" applyFill="1" applyBorder="1" applyAlignment="1">
      <alignment horizontal="center" vertical="center"/>
    </xf>
    <xf numFmtId="176" fontId="2" fillId="3" borderId="3" xfId="0" applyNumberFormat="1" applyFont="1" applyFill="1" applyBorder="1" applyAlignment="1">
      <alignment horizontal="center" vertical="center"/>
    </xf>
    <xf numFmtId="176" fontId="2" fillId="3" borderId="5" xfId="0" applyNumberFormat="1" applyFont="1" applyFill="1" applyBorder="1" applyAlignment="1">
      <alignment horizontal="center" vertical="center"/>
    </xf>
    <xf numFmtId="0" fontId="2" fillId="3" borderId="29" xfId="0" applyFont="1" applyFill="1" applyBorder="1" applyAlignment="1">
      <alignment horizontal="center" vertical="center"/>
    </xf>
    <xf numFmtId="49" fontId="2" fillId="3" borderId="30" xfId="0" applyNumberFormat="1" applyFont="1" applyFill="1" applyBorder="1" applyAlignment="1">
      <alignment horizontal="center" vertical="center"/>
    </xf>
    <xf numFmtId="176" fontId="9" fillId="3" borderId="31" xfId="0" applyNumberFormat="1" applyFont="1" applyFill="1" applyBorder="1" applyAlignment="1">
      <alignment horizontal="center" vertical="center"/>
    </xf>
    <xf numFmtId="0" fontId="8" fillId="0" borderId="3" xfId="0" applyFont="1" applyBorder="1" applyAlignment="1">
      <alignment shrinkToFit="1"/>
    </xf>
    <xf numFmtId="0" fontId="8" fillId="0" borderId="10" xfId="0" applyFont="1" applyBorder="1"/>
    <xf numFmtId="0" fontId="8" fillId="0" borderId="4" xfId="0" applyFont="1" applyBorder="1"/>
    <xf numFmtId="0" fontId="8" fillId="0" borderId="4" xfId="0" applyFont="1" applyBorder="1" applyAlignment="1">
      <alignment horizontal="left" shrinkToFit="1"/>
    </xf>
    <xf numFmtId="0" fontId="8" fillId="0" borderId="5" xfId="0" applyFont="1" applyBorder="1" applyAlignment="1">
      <alignment horizontal="left"/>
    </xf>
    <xf numFmtId="0" fontId="12" fillId="0" borderId="3" xfId="0" applyFont="1" applyBorder="1" applyAlignment="1">
      <alignment horizontal="center" vertical="top"/>
    </xf>
    <xf numFmtId="0" fontId="2" fillId="3" borderId="11" xfId="0" applyFont="1" applyFill="1" applyBorder="1" applyAlignment="1">
      <alignment horizontal="center" vertical="center"/>
    </xf>
    <xf numFmtId="0" fontId="8" fillId="0" borderId="12" xfId="0" applyFont="1" applyBorder="1"/>
    <xf numFmtId="0" fontId="8" fillId="0" borderId="13" xfId="0" applyFont="1" applyBorder="1" applyAlignment="1">
      <alignment vertical="center" shrinkToFit="1"/>
    </xf>
    <xf numFmtId="0" fontId="7" fillId="0" borderId="10" xfId="0" applyFont="1" applyBorder="1" applyAlignment="1">
      <alignment vertical="center"/>
    </xf>
    <xf numFmtId="0" fontId="7" fillId="0" borderId="12" xfId="0" applyFont="1" applyBorder="1" applyAlignment="1">
      <alignment vertical="center"/>
    </xf>
    <xf numFmtId="0" fontId="8" fillId="0" borderId="10" xfId="0" applyFont="1" applyBorder="1" applyAlignment="1">
      <alignment horizontal="left" vertical="center"/>
    </xf>
    <xf numFmtId="0" fontId="7" fillId="0" borderId="10" xfId="0" applyFont="1" applyBorder="1" applyAlignment="1">
      <alignment horizontal="left" vertical="center"/>
    </xf>
    <xf numFmtId="0" fontId="8" fillId="0" borderId="4" xfId="0" applyFont="1" applyBorder="1" applyAlignment="1">
      <alignment vertical="center" shrinkToFit="1"/>
    </xf>
    <xf numFmtId="0" fontId="8" fillId="0" borderId="5" xfId="0" applyFont="1" applyBorder="1" applyAlignment="1">
      <alignment horizontal="right" vertical="center"/>
    </xf>
    <xf numFmtId="0" fontId="8" fillId="0" borderId="3" xfId="0" applyFont="1" applyBorder="1" applyAlignment="1">
      <alignment vertical="center" shrinkToFit="1"/>
    </xf>
    <xf numFmtId="0" fontId="8" fillId="0" borderId="10" xfId="0" applyFont="1" applyBorder="1" applyAlignment="1">
      <alignment vertical="center"/>
    </xf>
    <xf numFmtId="0" fontId="8" fillId="0" borderId="4" xfId="0" applyFont="1" applyBorder="1" applyAlignment="1">
      <alignment vertical="center"/>
    </xf>
    <xf numFmtId="0" fontId="7" fillId="0" borderId="4" xfId="0" applyFont="1" applyBorder="1" applyAlignment="1">
      <alignment vertical="center"/>
    </xf>
    <xf numFmtId="182" fontId="2" fillId="0" borderId="4" xfId="0" applyNumberFormat="1" applyFont="1" applyBorder="1" applyAlignment="1">
      <alignment horizontal="center" vertical="top"/>
    </xf>
    <xf numFmtId="0" fontId="9" fillId="0" borderId="4" xfId="0" applyFont="1" applyBorder="1" applyAlignment="1">
      <alignment horizontal="center" vertical="top" shrinkToFit="1"/>
    </xf>
    <xf numFmtId="179" fontId="9" fillId="0" borderId="4" xfId="0" applyNumberFormat="1" applyFont="1" applyBorder="1" applyAlignment="1">
      <alignment horizontal="center" vertical="top"/>
    </xf>
    <xf numFmtId="0" fontId="9" fillId="3" borderId="14" xfId="0" applyFont="1" applyFill="1" applyBorder="1" applyAlignment="1">
      <alignment horizontal="center" vertical="center"/>
    </xf>
    <xf numFmtId="14" fontId="9" fillId="3" borderId="15" xfId="0" applyNumberFormat="1" applyFont="1" applyFill="1" applyBorder="1" applyAlignment="1">
      <alignment horizontal="center" vertical="center"/>
    </xf>
    <xf numFmtId="49" fontId="9" fillId="3" borderId="16" xfId="0" applyNumberFormat="1" applyFont="1" applyFill="1" applyBorder="1" applyAlignment="1">
      <alignment horizontal="center" vertical="center"/>
    </xf>
    <xf numFmtId="0" fontId="9" fillId="3" borderId="14" xfId="0" applyFont="1" applyFill="1" applyBorder="1" applyAlignment="1">
      <alignment horizontal="center" vertical="center" shrinkToFit="1"/>
    </xf>
    <xf numFmtId="0" fontId="2" fillId="3" borderId="14" xfId="0" applyFont="1" applyFill="1" applyBorder="1" applyAlignment="1">
      <alignment horizontal="left" vertical="center"/>
    </xf>
    <xf numFmtId="0" fontId="2" fillId="3" borderId="15" xfId="0" applyFont="1" applyFill="1" applyBorder="1" applyAlignment="1">
      <alignment horizontal="left" vertical="center"/>
    </xf>
    <xf numFmtId="0" fontId="2" fillId="3" borderId="16" xfId="0" applyFont="1" applyFill="1" applyBorder="1" applyAlignment="1">
      <alignment horizontal="left" vertical="center"/>
    </xf>
    <xf numFmtId="14" fontId="2" fillId="6" borderId="18" xfId="0" applyNumberFormat="1" applyFont="1" applyFill="1" applyBorder="1" applyAlignment="1">
      <alignment horizontal="center" vertical="center"/>
    </xf>
    <xf numFmtId="0" fontId="2" fillId="6" borderId="21" xfId="0" applyFont="1" applyFill="1" applyBorder="1" applyAlignment="1">
      <alignment horizontal="center" vertical="center" shrinkToFit="1"/>
    </xf>
    <xf numFmtId="14" fontId="2" fillId="6" borderId="21" xfId="0" applyNumberFormat="1" applyFont="1" applyFill="1" applyBorder="1" applyAlignment="1">
      <alignment horizontal="center" vertical="center"/>
    </xf>
    <xf numFmtId="0" fontId="2" fillId="6" borderId="16" xfId="0" applyFont="1" applyFill="1" applyBorder="1" applyAlignment="1">
      <alignment horizontal="center" vertical="center"/>
    </xf>
    <xf numFmtId="0" fontId="2" fillId="6" borderId="1" xfId="0" applyFont="1" applyFill="1" applyBorder="1" applyAlignment="1">
      <alignment horizontal="center" vertical="center"/>
    </xf>
    <xf numFmtId="14" fontId="2" fillId="6" borderId="1" xfId="0" applyNumberFormat="1" applyFont="1" applyFill="1" applyBorder="1" applyAlignment="1">
      <alignment horizontal="center" vertical="center"/>
    </xf>
    <xf numFmtId="14" fontId="2" fillId="6" borderId="13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right" vertical="center"/>
    </xf>
    <xf numFmtId="0" fontId="2" fillId="6" borderId="14" xfId="0" applyFont="1" applyFill="1" applyBorder="1" applyAlignment="1">
      <alignment horizontal="left" vertical="center"/>
    </xf>
    <xf numFmtId="0" fontId="2" fillId="6" borderId="15" xfId="0" applyFont="1" applyFill="1" applyBorder="1" applyAlignment="1">
      <alignment horizontal="left" vertical="center"/>
    </xf>
    <xf numFmtId="0" fontId="2" fillId="6" borderId="16" xfId="0" applyFont="1" applyFill="1" applyBorder="1" applyAlignment="1">
      <alignment horizontal="left" vertical="center"/>
    </xf>
    <xf numFmtId="49" fontId="2" fillId="6" borderId="13" xfId="0" applyNumberFormat="1" applyFont="1" applyFill="1" applyBorder="1" applyAlignment="1">
      <alignment horizontal="center" vertical="center"/>
    </xf>
    <xf numFmtId="22" fontId="2" fillId="6" borderId="14" xfId="0" applyNumberFormat="1" applyFont="1" applyFill="1" applyBorder="1" applyAlignment="1">
      <alignment horizontal="center" vertical="center"/>
    </xf>
    <xf numFmtId="22" fontId="2" fillId="6" borderId="15" xfId="0" applyNumberFormat="1" applyFont="1" applyFill="1" applyBorder="1" applyAlignment="1">
      <alignment horizontal="center" vertical="center"/>
    </xf>
    <xf numFmtId="0" fontId="2" fillId="6" borderId="17" xfId="0" applyFont="1" applyFill="1" applyBorder="1" applyAlignment="1">
      <alignment horizontal="center"/>
    </xf>
    <xf numFmtId="22" fontId="2" fillId="6" borderId="16" xfId="0" applyNumberFormat="1" applyFont="1" applyFill="1" applyBorder="1" applyAlignment="1">
      <alignment horizontal="center" vertical="center"/>
    </xf>
    <xf numFmtId="176" fontId="2" fillId="6" borderId="3" xfId="0" applyNumberFormat="1" applyFont="1" applyFill="1" applyBorder="1" applyAlignment="1">
      <alignment horizontal="center" vertical="center"/>
    </xf>
    <xf numFmtId="0" fontId="2" fillId="6" borderId="21" xfId="0" applyFont="1" applyFill="1" applyBorder="1" applyAlignment="1">
      <alignment horizontal="center" vertical="center"/>
    </xf>
    <xf numFmtId="14" fontId="2" fillId="6" borderId="16" xfId="0" applyNumberFormat="1" applyFont="1" applyFill="1" applyBorder="1" applyAlignment="1">
      <alignment horizontal="center" vertical="center"/>
    </xf>
    <xf numFmtId="176" fontId="2" fillId="6" borderId="17" xfId="0" applyNumberFormat="1" applyFont="1" applyFill="1" applyBorder="1" applyAlignment="1">
      <alignment horizontal="center" vertical="center"/>
    </xf>
    <xf numFmtId="14" fontId="2" fillId="6" borderId="14" xfId="0" applyNumberFormat="1" applyFont="1" applyFill="1" applyBorder="1" applyAlignment="1">
      <alignment horizontal="center"/>
    </xf>
    <xf numFmtId="0" fontId="2" fillId="6" borderId="15" xfId="0" applyFont="1" applyFill="1" applyBorder="1" applyAlignment="1">
      <alignment horizontal="center"/>
    </xf>
    <xf numFmtId="0" fontId="2" fillId="6" borderId="16" xfId="0" applyFont="1" applyFill="1" applyBorder="1" applyAlignment="1">
      <alignment horizontal="center"/>
    </xf>
    <xf numFmtId="176" fontId="9" fillId="6" borderId="17" xfId="0" applyNumberFormat="1" applyFont="1" applyFill="1" applyBorder="1" applyAlignment="1">
      <alignment horizontal="center" vertical="center"/>
    </xf>
    <xf numFmtId="0" fontId="2" fillId="6" borderId="15" xfId="0" applyFont="1" applyFill="1" applyBorder="1" applyAlignment="1">
      <alignment horizontal="right"/>
    </xf>
    <xf numFmtId="0" fontId="2" fillId="6" borderId="2" xfId="0" applyFont="1" applyFill="1" applyBorder="1" applyAlignment="1">
      <alignment horizontal="center" vertical="center"/>
    </xf>
    <xf numFmtId="14" fontId="2" fillId="6" borderId="11" xfId="0" applyNumberFormat="1" applyFont="1" applyFill="1" applyBorder="1" applyAlignment="1">
      <alignment horizontal="center" vertical="center"/>
    </xf>
    <xf numFmtId="49" fontId="2" fillId="6" borderId="12" xfId="0" applyNumberFormat="1" applyFont="1" applyFill="1" applyBorder="1" applyAlignment="1">
      <alignment horizontal="center" vertical="center"/>
    </xf>
    <xf numFmtId="176" fontId="2" fillId="6" borderId="5" xfId="0" applyNumberFormat="1" applyFont="1" applyFill="1" applyBorder="1" applyAlignment="1">
      <alignment horizontal="center" vertical="center"/>
    </xf>
    <xf numFmtId="0" fontId="2" fillId="6" borderId="17" xfId="0" applyFont="1" applyFill="1" applyBorder="1" applyAlignment="1">
      <alignment horizontal="center" vertical="center"/>
    </xf>
    <xf numFmtId="14" fontId="2" fillId="6" borderId="15" xfId="0" applyNumberFormat="1" applyFont="1" applyFill="1" applyBorder="1" applyAlignment="1">
      <alignment horizontal="center" vertical="center"/>
    </xf>
    <xf numFmtId="0" fontId="2" fillId="6" borderId="28" xfId="0" applyFont="1" applyFill="1" applyBorder="1" applyAlignment="1">
      <alignment horizontal="center" vertical="center"/>
    </xf>
    <xf numFmtId="14" fontId="2" fillId="6" borderId="28" xfId="0" applyNumberFormat="1" applyFont="1" applyFill="1" applyBorder="1" applyAlignment="1">
      <alignment horizontal="center" vertical="center"/>
    </xf>
    <xf numFmtId="0" fontId="2" fillId="6" borderId="29" xfId="0" applyFont="1" applyFill="1" applyBorder="1" applyAlignment="1">
      <alignment horizontal="center" vertical="center"/>
    </xf>
    <xf numFmtId="49" fontId="2" fillId="6" borderId="30" xfId="0" applyNumberFormat="1" applyFont="1" applyFill="1" applyBorder="1" applyAlignment="1">
      <alignment horizontal="center" vertical="center"/>
    </xf>
    <xf numFmtId="176" fontId="2" fillId="6" borderId="31" xfId="0" applyNumberFormat="1" applyFont="1" applyFill="1" applyBorder="1" applyAlignment="1">
      <alignment horizontal="center" vertical="center"/>
    </xf>
    <xf numFmtId="0" fontId="2" fillId="6" borderId="22" xfId="0" applyFont="1" applyFill="1" applyBorder="1" applyAlignment="1">
      <alignment horizontal="center" vertical="center"/>
    </xf>
    <xf numFmtId="14" fontId="2" fillId="6" borderId="22" xfId="0" applyNumberFormat="1" applyFont="1" applyFill="1" applyBorder="1" applyAlignment="1">
      <alignment horizontal="center" vertical="center"/>
    </xf>
    <xf numFmtId="0" fontId="2" fillId="6" borderId="23" xfId="0" applyFont="1" applyFill="1" applyBorder="1" applyAlignment="1">
      <alignment horizontal="center" vertical="center"/>
    </xf>
    <xf numFmtId="49" fontId="2" fillId="6" borderId="24" xfId="0" applyNumberFormat="1" applyFont="1" applyFill="1" applyBorder="1" applyAlignment="1">
      <alignment horizontal="center" vertical="center"/>
    </xf>
    <xf numFmtId="176" fontId="2" fillId="6" borderId="25" xfId="0" applyNumberFormat="1" applyFont="1" applyFill="1" applyBorder="1" applyAlignment="1">
      <alignment horizontal="center" vertical="center"/>
    </xf>
    <xf numFmtId="0" fontId="2" fillId="6" borderId="14" xfId="0" applyFont="1" applyFill="1" applyBorder="1" applyAlignment="1">
      <alignment horizontal="center"/>
    </xf>
    <xf numFmtId="0" fontId="2" fillId="6" borderId="5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14" fontId="2" fillId="0" borderId="14" xfId="0" applyNumberFormat="1" applyFont="1" applyBorder="1" applyAlignment="1">
      <alignment horizontal="center"/>
    </xf>
    <xf numFmtId="0" fontId="2" fillId="0" borderId="16" xfId="0" applyFont="1" applyBorder="1" applyAlignment="1">
      <alignment horizontal="center"/>
    </xf>
    <xf numFmtId="0" fontId="2" fillId="0" borderId="17" xfId="0" applyFont="1" applyBorder="1" applyAlignment="1">
      <alignment horizontal="center" vertical="center"/>
    </xf>
    <xf numFmtId="0" fontId="2" fillId="0" borderId="16" xfId="0" applyFont="1" applyBorder="1" applyAlignment="1">
      <alignment horizontal="center" vertical="center"/>
    </xf>
    <xf numFmtId="49" fontId="2" fillId="0" borderId="13" xfId="0" applyNumberFormat="1" applyFont="1" applyBorder="1" applyAlignment="1">
      <alignment horizontal="center" vertical="center"/>
    </xf>
    <xf numFmtId="0" fontId="2" fillId="3" borderId="0" xfId="0" applyFont="1" applyFill="1" applyAlignment="1">
      <alignment horizontal="center"/>
    </xf>
    <xf numFmtId="0" fontId="2" fillId="5" borderId="14" xfId="0" applyFont="1" applyFill="1" applyBorder="1" applyAlignment="1">
      <alignment horizontal="center" vertical="center"/>
    </xf>
    <xf numFmtId="14" fontId="2" fillId="5" borderId="14" xfId="0" applyNumberFormat="1" applyFont="1" applyFill="1" applyBorder="1" applyAlignment="1">
      <alignment horizontal="center" vertical="center"/>
    </xf>
    <xf numFmtId="0" fontId="2" fillId="5" borderId="0" xfId="0" applyFont="1" applyFill="1" applyAlignment="1">
      <alignment horizontal="center"/>
    </xf>
    <xf numFmtId="49" fontId="2" fillId="5" borderId="16" xfId="0" applyNumberFormat="1" applyFont="1" applyFill="1" applyBorder="1" applyAlignment="1">
      <alignment horizontal="center" vertical="center"/>
    </xf>
    <xf numFmtId="14" fontId="2" fillId="5" borderId="15" xfId="0" applyNumberFormat="1" applyFont="1" applyFill="1" applyBorder="1" applyAlignment="1">
      <alignment horizontal="center" vertical="center"/>
    </xf>
    <xf numFmtId="14" fontId="2" fillId="0" borderId="15" xfId="0" applyNumberFormat="1" applyFont="1" applyBorder="1" applyAlignment="1">
      <alignment horizontal="center" vertical="center"/>
    </xf>
    <xf numFmtId="14" fontId="2" fillId="3" borderId="22" xfId="0" applyNumberFormat="1" applyFont="1" applyFill="1" applyBorder="1" applyAlignment="1">
      <alignment horizontal="center" vertical="center"/>
    </xf>
    <xf numFmtId="0" fontId="2" fillId="3" borderId="22" xfId="0" applyFont="1" applyFill="1" applyBorder="1" applyAlignment="1">
      <alignment horizontal="center" vertical="center"/>
    </xf>
    <xf numFmtId="0" fontId="2" fillId="3" borderId="23" xfId="0" applyFont="1" applyFill="1" applyBorder="1" applyAlignment="1">
      <alignment horizontal="center" vertical="center"/>
    </xf>
    <xf numFmtId="49" fontId="2" fillId="3" borderId="24" xfId="0" applyNumberFormat="1" applyFont="1" applyFill="1" applyBorder="1" applyAlignment="1">
      <alignment horizontal="center" vertical="center"/>
    </xf>
    <xf numFmtId="0" fontId="13" fillId="0" borderId="10" xfId="0" applyFont="1" applyBorder="1" applyAlignment="1">
      <alignment vertical="center"/>
    </xf>
    <xf numFmtId="0" fontId="2" fillId="6" borderId="14" xfId="0" applyFont="1" applyFill="1" applyBorder="1" applyAlignment="1">
      <alignment horizontal="center" vertical="center" shrinkToFit="1"/>
    </xf>
    <xf numFmtId="0" fontId="7" fillId="0" borderId="4" xfId="0" applyFont="1" applyBorder="1" applyAlignment="1">
      <alignment vertical="center" wrapText="1"/>
    </xf>
    <xf numFmtId="14" fontId="2" fillId="6" borderId="16" xfId="0" applyNumberFormat="1" applyFont="1" applyFill="1" applyBorder="1" applyAlignment="1">
      <alignment horizontal="center"/>
    </xf>
    <xf numFmtId="0" fontId="2" fillId="0" borderId="4" xfId="0" applyFont="1" applyBorder="1" applyAlignment="1">
      <alignment horizontal="center" vertical="center"/>
    </xf>
    <xf numFmtId="0" fontId="14" fillId="0" borderId="10" xfId="0" applyFont="1" applyBorder="1" applyAlignment="1">
      <alignment vertical="center"/>
    </xf>
    <xf numFmtId="17" fontId="7" fillId="0" borderId="4" xfId="0" applyNumberFormat="1" applyFont="1" applyBorder="1" applyAlignment="1">
      <alignment vertical="center"/>
    </xf>
    <xf numFmtId="17" fontId="7" fillId="0" borderId="10" xfId="0" applyNumberFormat="1" applyFont="1" applyBorder="1" applyAlignment="1">
      <alignment vertical="center"/>
    </xf>
    <xf numFmtId="0" fontId="7" fillId="0" borderId="10" xfId="0" applyFont="1" applyBorder="1" applyAlignment="1">
      <alignment vertical="center" shrinkToFit="1"/>
    </xf>
    <xf numFmtId="0" fontId="2" fillId="3" borderId="30" xfId="0" applyFont="1" applyFill="1" applyBorder="1" applyAlignment="1">
      <alignment horizontal="center" vertical="center"/>
    </xf>
    <xf numFmtId="0" fontId="8" fillId="0" borderId="3" xfId="0" applyFont="1" applyBorder="1" applyAlignment="1">
      <alignment vertical="center"/>
    </xf>
    <xf numFmtId="176" fontId="9" fillId="0" borderId="31" xfId="0" applyNumberFormat="1" applyFont="1" applyBorder="1" applyAlignment="1">
      <alignment horizontal="center" vertical="center"/>
    </xf>
    <xf numFmtId="176" fontId="15" fillId="0" borderId="17" xfId="0" applyNumberFormat="1" applyFont="1" applyBorder="1" applyAlignment="1">
      <alignment horizontal="center" vertical="center"/>
    </xf>
    <xf numFmtId="0" fontId="16" fillId="0" borderId="0" xfId="0" applyFont="1"/>
    <xf numFmtId="0" fontId="16" fillId="0" borderId="10" xfId="0" applyFont="1" applyBorder="1" applyAlignment="1">
      <alignment vertical="center"/>
    </xf>
    <xf numFmtId="0" fontId="7" fillId="0" borderId="4" xfId="0" applyFont="1" applyBorder="1" applyAlignment="1">
      <alignment vertical="center" shrinkToFit="1"/>
    </xf>
    <xf numFmtId="0" fontId="7" fillId="0" borderId="5" xfId="0" applyFont="1" applyBorder="1" applyAlignment="1">
      <alignment horizontal="right" vertical="center"/>
    </xf>
    <xf numFmtId="0" fontId="7" fillId="0" borderId="3" xfId="0" applyFont="1" applyBorder="1" applyAlignment="1">
      <alignment vertical="center"/>
    </xf>
    <xf numFmtId="0" fontId="7" fillId="0" borderId="5" xfId="0" applyFont="1" applyBorder="1" applyAlignment="1">
      <alignment vertical="center"/>
    </xf>
    <xf numFmtId="0" fontId="7" fillId="0" borderId="3" xfId="0" applyFont="1" applyBorder="1" applyAlignment="1">
      <alignment vertical="center" shrinkToFit="1"/>
    </xf>
    <xf numFmtId="0" fontId="7" fillId="0" borderId="4" xfId="0" applyFont="1" applyBorder="1" applyAlignment="1">
      <alignment horizontal="left" vertical="center"/>
    </xf>
    <xf numFmtId="0" fontId="7" fillId="0" borderId="13" xfId="0" applyFont="1" applyBorder="1" applyAlignment="1">
      <alignment vertical="center" shrinkToFit="1"/>
    </xf>
    <xf numFmtId="0" fontId="2" fillId="3" borderId="18" xfId="0" applyFont="1" applyFill="1" applyBorder="1" applyAlignment="1">
      <alignment horizontal="center" vertical="center" shrinkToFit="1"/>
    </xf>
    <xf numFmtId="0" fontId="2" fillId="3" borderId="19" xfId="0" applyFont="1" applyFill="1" applyBorder="1" applyAlignment="1">
      <alignment horizontal="center" vertical="center"/>
    </xf>
    <xf numFmtId="49" fontId="2" fillId="3" borderId="20" xfId="0" applyNumberFormat="1" applyFont="1" applyFill="1" applyBorder="1" applyAlignment="1">
      <alignment horizontal="center" vertical="center"/>
    </xf>
    <xf numFmtId="176" fontId="11" fillId="3" borderId="3" xfId="0" applyNumberFormat="1" applyFont="1" applyFill="1" applyBorder="1" applyAlignment="1">
      <alignment horizontal="center" vertical="center"/>
    </xf>
    <xf numFmtId="176" fontId="9" fillId="0" borderId="25" xfId="0" applyNumberFormat="1" applyFont="1" applyBorder="1" applyAlignment="1">
      <alignment horizontal="center" vertical="center"/>
    </xf>
    <xf numFmtId="0" fontId="2" fillId="6" borderId="30" xfId="0" applyFont="1" applyFill="1" applyBorder="1" applyAlignment="1">
      <alignment horizontal="center" vertical="center"/>
    </xf>
    <xf numFmtId="0" fontId="2" fillId="7" borderId="16" xfId="0" applyFont="1" applyFill="1" applyBorder="1" applyAlignment="1">
      <alignment horizontal="center"/>
    </xf>
    <xf numFmtId="0" fontId="2" fillId="7" borderId="14" xfId="0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shrinkToFit="1"/>
    </xf>
    <xf numFmtId="17" fontId="7" fillId="0" borderId="10" xfId="0" applyNumberFormat="1" applyFont="1" applyBorder="1" applyAlignment="1">
      <alignment vertical="center" shrinkToFit="1"/>
    </xf>
    <xf numFmtId="14" fontId="2" fillId="7" borderId="15" xfId="0" applyNumberFormat="1" applyFont="1" applyFill="1" applyBorder="1" applyAlignment="1">
      <alignment horizontal="center" vertical="center"/>
    </xf>
    <xf numFmtId="49" fontId="2" fillId="7" borderId="16" xfId="0" applyNumberFormat="1" applyFont="1" applyFill="1" applyBorder="1" applyAlignment="1">
      <alignment horizontal="center" vertical="center"/>
    </xf>
    <xf numFmtId="22" fontId="2" fillId="7" borderId="16" xfId="0" applyNumberFormat="1" applyFont="1" applyFill="1" applyBorder="1" applyAlignment="1">
      <alignment horizontal="center" vertical="center"/>
    </xf>
    <xf numFmtId="0" fontId="2" fillId="7" borderId="17" xfId="0" applyFont="1" applyFill="1" applyBorder="1" applyAlignment="1">
      <alignment horizontal="center"/>
    </xf>
    <xf numFmtId="14" fontId="2" fillId="5" borderId="18" xfId="0" applyNumberFormat="1" applyFont="1" applyFill="1" applyBorder="1" applyAlignment="1">
      <alignment horizontal="center" vertical="center"/>
    </xf>
    <xf numFmtId="0" fontId="2" fillId="5" borderId="21" xfId="0" applyFont="1" applyFill="1" applyBorder="1" applyAlignment="1">
      <alignment horizontal="center" vertical="center"/>
    </xf>
    <xf numFmtId="0" fontId="2" fillId="5" borderId="15" xfId="0" applyFont="1" applyFill="1" applyBorder="1" applyAlignment="1">
      <alignment horizontal="center" vertical="center"/>
    </xf>
    <xf numFmtId="14" fontId="2" fillId="5" borderId="16" xfId="0" applyNumberFormat="1" applyFont="1" applyFill="1" applyBorder="1" applyAlignment="1">
      <alignment horizontal="center" vertical="center"/>
    </xf>
    <xf numFmtId="0" fontId="2" fillId="5" borderId="15" xfId="0" applyFont="1" applyFill="1" applyBorder="1" applyAlignment="1">
      <alignment horizontal="center"/>
    </xf>
    <xf numFmtId="0" fontId="2" fillId="5" borderId="17" xfId="0" applyFont="1" applyFill="1" applyBorder="1" applyAlignment="1">
      <alignment horizontal="center"/>
    </xf>
    <xf numFmtId="22" fontId="2" fillId="5" borderId="14" xfId="0" applyNumberFormat="1" applyFont="1" applyFill="1" applyBorder="1" applyAlignment="1">
      <alignment horizontal="center" vertical="center"/>
    </xf>
    <xf numFmtId="22" fontId="2" fillId="5" borderId="15" xfId="0" applyNumberFormat="1" applyFont="1" applyFill="1" applyBorder="1" applyAlignment="1">
      <alignment horizontal="center" vertical="center"/>
    </xf>
    <xf numFmtId="22" fontId="2" fillId="5" borderId="16" xfId="0" applyNumberFormat="1" applyFont="1" applyFill="1" applyBorder="1" applyAlignment="1">
      <alignment horizontal="center" vertical="center"/>
    </xf>
    <xf numFmtId="0" fontId="2" fillId="5" borderId="2" xfId="0" applyFont="1" applyFill="1" applyBorder="1" applyAlignment="1">
      <alignment horizontal="center" vertical="center"/>
    </xf>
    <xf numFmtId="14" fontId="2" fillId="5" borderId="11" xfId="0" applyNumberFormat="1" applyFont="1" applyFill="1" applyBorder="1" applyAlignment="1">
      <alignment horizontal="center" vertical="center"/>
    </xf>
    <xf numFmtId="49" fontId="2" fillId="5" borderId="12" xfId="0" applyNumberFormat="1" applyFont="1" applyFill="1" applyBorder="1" applyAlignment="1">
      <alignment horizontal="center" vertical="center"/>
    </xf>
    <xf numFmtId="0" fontId="2" fillId="5" borderId="0" xfId="0" applyFont="1" applyFill="1" applyAlignment="1">
      <alignment horizontal="center" vertical="center"/>
    </xf>
    <xf numFmtId="49" fontId="2" fillId="5" borderId="0" xfId="0" applyNumberFormat="1" applyFont="1" applyFill="1" applyAlignment="1">
      <alignment horizontal="center" vertical="center"/>
    </xf>
    <xf numFmtId="0" fontId="2" fillId="5" borderId="14" xfId="0" applyFont="1" applyFill="1" applyBorder="1" applyAlignment="1">
      <alignment horizontal="center"/>
    </xf>
    <xf numFmtId="0" fontId="2" fillId="5" borderId="5" xfId="0" applyFont="1" applyFill="1" applyBorder="1" applyAlignment="1">
      <alignment horizontal="center" vertical="center"/>
    </xf>
    <xf numFmtId="0" fontId="2" fillId="5" borderId="18" xfId="0" applyFont="1" applyFill="1" applyBorder="1" applyAlignment="1">
      <alignment horizontal="center" vertical="center" shrinkToFit="1"/>
    </xf>
    <xf numFmtId="0" fontId="2" fillId="5" borderId="19" xfId="0" applyFont="1" applyFill="1" applyBorder="1" applyAlignment="1">
      <alignment horizontal="center" vertical="center"/>
    </xf>
    <xf numFmtId="49" fontId="2" fillId="5" borderId="20" xfId="0" applyNumberFormat="1" applyFont="1" applyFill="1" applyBorder="1" applyAlignment="1">
      <alignment horizontal="center" vertical="center"/>
    </xf>
    <xf numFmtId="0" fontId="2" fillId="5" borderId="28" xfId="0" applyFont="1" applyFill="1" applyBorder="1" applyAlignment="1">
      <alignment horizontal="center" vertical="center"/>
    </xf>
    <xf numFmtId="14" fontId="2" fillId="5" borderId="28" xfId="0" applyNumberFormat="1" applyFont="1" applyFill="1" applyBorder="1" applyAlignment="1">
      <alignment horizontal="center" vertical="center"/>
    </xf>
    <xf numFmtId="0" fontId="2" fillId="5" borderId="29" xfId="0" applyFont="1" applyFill="1" applyBorder="1" applyAlignment="1">
      <alignment horizontal="center" vertical="center"/>
    </xf>
    <xf numFmtId="49" fontId="2" fillId="5" borderId="30" xfId="0" applyNumberFormat="1" applyFont="1" applyFill="1" applyBorder="1" applyAlignment="1">
      <alignment horizontal="center" vertical="center"/>
    </xf>
    <xf numFmtId="0" fontId="2" fillId="5" borderId="22" xfId="0" applyFont="1" applyFill="1" applyBorder="1" applyAlignment="1">
      <alignment horizontal="center" vertical="center"/>
    </xf>
    <xf numFmtId="14" fontId="2" fillId="5" borderId="22" xfId="0" applyNumberFormat="1" applyFont="1" applyFill="1" applyBorder="1" applyAlignment="1">
      <alignment horizontal="center" vertical="center"/>
    </xf>
    <xf numFmtId="0" fontId="2" fillId="5" borderId="23" xfId="0" applyFont="1" applyFill="1" applyBorder="1" applyAlignment="1">
      <alignment horizontal="center" vertical="center"/>
    </xf>
    <xf numFmtId="49" fontId="2" fillId="5" borderId="24" xfId="0" applyNumberFormat="1" applyFont="1" applyFill="1" applyBorder="1" applyAlignment="1">
      <alignment horizontal="center" vertical="center"/>
    </xf>
    <xf numFmtId="14" fontId="2" fillId="5" borderId="21" xfId="0" applyNumberFormat="1" applyFont="1" applyFill="1" applyBorder="1" applyAlignment="1">
      <alignment horizontal="center" vertical="center"/>
    </xf>
    <xf numFmtId="49" fontId="2" fillId="5" borderId="27" xfId="0" applyNumberFormat="1" applyFont="1" applyFill="1" applyBorder="1" applyAlignment="1">
      <alignment horizontal="center" vertical="center"/>
    </xf>
    <xf numFmtId="0" fontId="2" fillId="8" borderId="16" xfId="0" applyFont="1" applyFill="1" applyBorder="1" applyAlignment="1">
      <alignment horizontal="center"/>
    </xf>
    <xf numFmtId="0" fontId="2" fillId="8" borderId="14" xfId="0" applyFont="1" applyFill="1" applyBorder="1" applyAlignment="1">
      <alignment horizontal="center" vertical="center"/>
    </xf>
    <xf numFmtId="14" fontId="2" fillId="0" borderId="21" xfId="0" applyNumberFormat="1" applyFont="1" applyBorder="1" applyAlignment="1">
      <alignment horizontal="center" vertical="center"/>
    </xf>
    <xf numFmtId="49" fontId="2" fillId="0" borderId="27" xfId="0" applyNumberFormat="1" applyFont="1" applyBorder="1" applyAlignment="1">
      <alignment horizontal="center" vertical="center"/>
    </xf>
    <xf numFmtId="0" fontId="17" fillId="0" borderId="0" xfId="0" applyFont="1"/>
    <xf numFmtId="0" fontId="7" fillId="0" borderId="5" xfId="0" applyFont="1" applyBorder="1" applyAlignment="1">
      <alignment horizontal="left" vertical="center"/>
    </xf>
    <xf numFmtId="0" fontId="18" fillId="0" borderId="0" xfId="0" applyFont="1"/>
    <xf numFmtId="0" fontId="18" fillId="0" borderId="4" xfId="0" applyFont="1" applyBorder="1"/>
    <xf numFmtId="0" fontId="2" fillId="3" borderId="18" xfId="0" applyFont="1" applyFill="1" applyBorder="1" applyAlignment="1">
      <alignment horizontal="center" vertical="center"/>
    </xf>
    <xf numFmtId="0" fontId="2" fillId="6" borderId="18" xfId="0" applyFont="1" applyFill="1" applyBorder="1" applyAlignment="1">
      <alignment horizontal="center" vertical="center"/>
    </xf>
    <xf numFmtId="0" fontId="2" fillId="9" borderId="1" xfId="0" applyFont="1" applyFill="1" applyBorder="1" applyAlignment="1">
      <alignment horizontal="center" vertical="center"/>
    </xf>
    <xf numFmtId="0" fontId="2" fillId="9" borderId="18" xfId="0" applyFont="1" applyFill="1" applyBorder="1" applyAlignment="1">
      <alignment horizontal="center" vertical="center"/>
    </xf>
    <xf numFmtId="49" fontId="2" fillId="9" borderId="13" xfId="0" applyNumberFormat="1" applyFont="1" applyFill="1" applyBorder="1" applyAlignment="1">
      <alignment horizontal="center" vertical="center"/>
    </xf>
    <xf numFmtId="0" fontId="2" fillId="9" borderId="14" xfId="0" applyFont="1" applyFill="1" applyBorder="1" applyAlignment="1">
      <alignment horizontal="center" vertical="center"/>
    </xf>
    <xf numFmtId="0" fontId="2" fillId="9" borderId="15" xfId="0" applyFont="1" applyFill="1" applyBorder="1" applyAlignment="1">
      <alignment horizontal="center" vertical="center"/>
    </xf>
    <xf numFmtId="49" fontId="2" fillId="9" borderId="16" xfId="0" applyNumberFormat="1" applyFont="1" applyFill="1" applyBorder="1" applyAlignment="1">
      <alignment horizontal="center" vertical="center"/>
    </xf>
    <xf numFmtId="14" fontId="2" fillId="9" borderId="14" xfId="0" applyNumberFormat="1" applyFont="1" applyFill="1" applyBorder="1" applyAlignment="1">
      <alignment horizontal="center"/>
    </xf>
    <xf numFmtId="14" fontId="2" fillId="9" borderId="16" xfId="0" applyNumberFormat="1" applyFont="1" applyFill="1" applyBorder="1" applyAlignment="1">
      <alignment horizontal="center" vertical="center"/>
    </xf>
    <xf numFmtId="0" fontId="2" fillId="9" borderId="17" xfId="0" applyFont="1" applyFill="1" applyBorder="1" applyAlignment="1">
      <alignment horizontal="center" vertical="center"/>
    </xf>
    <xf numFmtId="14" fontId="2" fillId="9" borderId="15" xfId="0" applyNumberFormat="1" applyFont="1" applyFill="1" applyBorder="1" applyAlignment="1">
      <alignment horizontal="center" vertical="center"/>
    </xf>
    <xf numFmtId="0" fontId="2" fillId="9" borderId="15" xfId="0" applyFont="1" applyFill="1" applyBorder="1" applyAlignment="1">
      <alignment horizontal="center"/>
    </xf>
    <xf numFmtId="14" fontId="2" fillId="9" borderId="14" xfId="0" applyNumberFormat="1" applyFont="1" applyFill="1" applyBorder="1" applyAlignment="1">
      <alignment horizontal="center" vertical="center"/>
    </xf>
    <xf numFmtId="0" fontId="2" fillId="0" borderId="4" xfId="0" applyFont="1" applyBorder="1" applyAlignment="1">
      <alignment horizontal="center"/>
    </xf>
    <xf numFmtId="17" fontId="7" fillId="0" borderId="4" xfId="0" applyNumberFormat="1" applyFont="1" applyBorder="1" applyAlignment="1">
      <alignment horizontal="right" vertical="center"/>
    </xf>
    <xf numFmtId="176" fontId="19" fillId="0" borderId="0" xfId="0" applyNumberFormat="1" applyFont="1" applyAlignment="1">
      <alignment horizontal="right"/>
    </xf>
    <xf numFmtId="0" fontId="20" fillId="0" borderId="10" xfId="0" applyFont="1" applyBorder="1" applyAlignment="1">
      <alignment vertical="center"/>
    </xf>
    <xf numFmtId="0" fontId="7" fillId="0" borderId="10" xfId="0" applyFont="1" applyBorder="1" applyAlignment="1">
      <alignment horizontal="right" vertical="center" shrinkToFit="1"/>
    </xf>
    <xf numFmtId="0" fontId="2" fillId="7" borderId="17" xfId="0" applyFont="1" applyFill="1" applyBorder="1" applyAlignment="1">
      <alignment horizontal="center" vertical="center"/>
    </xf>
    <xf numFmtId="14" fontId="2" fillId="7" borderId="14" xfId="0" applyNumberFormat="1" applyFont="1" applyFill="1" applyBorder="1" applyAlignment="1">
      <alignment horizontal="center"/>
    </xf>
    <xf numFmtId="0" fontId="2" fillId="7" borderId="15" xfId="0" applyFont="1" applyFill="1" applyBorder="1" applyAlignment="1">
      <alignment horizontal="center" vertical="center"/>
    </xf>
    <xf numFmtId="14" fontId="2" fillId="7" borderId="16" xfId="0" applyNumberFormat="1" applyFont="1" applyFill="1" applyBorder="1" applyAlignment="1">
      <alignment horizontal="center" vertical="center"/>
    </xf>
    <xf numFmtId="0" fontId="2" fillId="7" borderId="1" xfId="0" applyFont="1" applyFill="1" applyBorder="1" applyAlignment="1">
      <alignment horizontal="center" vertical="center"/>
    </xf>
    <xf numFmtId="0" fontId="2" fillId="7" borderId="18" xfId="0" applyFont="1" applyFill="1" applyBorder="1" applyAlignment="1">
      <alignment horizontal="center" vertical="center"/>
    </xf>
    <xf numFmtId="49" fontId="2" fillId="7" borderId="13" xfId="0" applyNumberFormat="1" applyFont="1" applyFill="1" applyBorder="1" applyAlignment="1">
      <alignment horizontal="center" vertical="center"/>
    </xf>
    <xf numFmtId="0" fontId="3" fillId="7" borderId="0" xfId="0" applyFont="1" applyFill="1" applyAlignment="1">
      <alignment vertical="center"/>
    </xf>
    <xf numFmtId="0" fontId="2" fillId="7" borderId="21" xfId="0" applyFont="1" applyFill="1" applyBorder="1" applyAlignment="1">
      <alignment horizontal="center" vertical="center"/>
    </xf>
    <xf numFmtId="14" fontId="2" fillId="7" borderId="1" xfId="0" applyNumberFormat="1" applyFont="1" applyFill="1" applyBorder="1" applyAlignment="1">
      <alignment horizontal="center" vertical="center"/>
    </xf>
    <xf numFmtId="14" fontId="2" fillId="7" borderId="13" xfId="0" applyNumberFormat="1" applyFont="1" applyFill="1" applyBorder="1" applyAlignment="1">
      <alignment horizontal="center" vertical="center"/>
    </xf>
    <xf numFmtId="0" fontId="2" fillId="7" borderId="28" xfId="0" applyFont="1" applyFill="1" applyBorder="1" applyAlignment="1">
      <alignment horizontal="center" vertical="center"/>
    </xf>
    <xf numFmtId="14" fontId="2" fillId="7" borderId="28" xfId="0" applyNumberFormat="1" applyFont="1" applyFill="1" applyBorder="1" applyAlignment="1">
      <alignment horizontal="center" vertical="center"/>
    </xf>
    <xf numFmtId="0" fontId="2" fillId="7" borderId="29" xfId="0" applyFont="1" applyFill="1" applyBorder="1" applyAlignment="1">
      <alignment horizontal="center" vertical="center"/>
    </xf>
    <xf numFmtId="0" fontId="2" fillId="7" borderId="30" xfId="0" applyFont="1" applyFill="1" applyBorder="1" applyAlignment="1">
      <alignment horizontal="center" vertical="center"/>
    </xf>
    <xf numFmtId="0" fontId="2" fillId="7" borderId="21" xfId="0" applyFont="1" applyFill="1" applyBorder="1" applyAlignment="1">
      <alignment horizontal="center" vertical="center" shrinkToFit="1"/>
    </xf>
    <xf numFmtId="0" fontId="2" fillId="7" borderId="16" xfId="0" applyFont="1" applyFill="1" applyBorder="1" applyAlignment="1">
      <alignment horizontal="center" vertical="center"/>
    </xf>
    <xf numFmtId="14" fontId="2" fillId="7" borderId="14" xfId="0" applyNumberFormat="1" applyFont="1" applyFill="1" applyBorder="1" applyAlignment="1">
      <alignment horizontal="center" vertical="center"/>
    </xf>
    <xf numFmtId="0" fontId="2" fillId="7" borderId="14" xfId="0" applyFont="1" applyFill="1" applyBorder="1" applyAlignment="1">
      <alignment horizontal="center" vertical="center" shrinkToFit="1"/>
    </xf>
    <xf numFmtId="0" fontId="2" fillId="7" borderId="15" xfId="0" applyFont="1" applyFill="1" applyBorder="1" applyAlignment="1">
      <alignment horizontal="center"/>
    </xf>
    <xf numFmtId="0" fontId="2" fillId="7" borderId="0" xfId="0" applyFont="1" applyFill="1" applyAlignment="1">
      <alignment horizontal="center"/>
    </xf>
    <xf numFmtId="22" fontId="2" fillId="7" borderId="14" xfId="0" applyNumberFormat="1" applyFont="1" applyFill="1" applyBorder="1" applyAlignment="1">
      <alignment horizontal="center" vertical="center"/>
    </xf>
    <xf numFmtId="22" fontId="2" fillId="7" borderId="15" xfId="0" applyNumberFormat="1" applyFont="1" applyFill="1" applyBorder="1" applyAlignment="1">
      <alignment horizontal="center" vertical="center"/>
    </xf>
    <xf numFmtId="0" fontId="2" fillId="7" borderId="2" xfId="0" applyFont="1" applyFill="1" applyBorder="1" applyAlignment="1">
      <alignment horizontal="center" vertical="center"/>
    </xf>
    <xf numFmtId="14" fontId="2" fillId="7" borderId="11" xfId="0" applyNumberFormat="1" applyFont="1" applyFill="1" applyBorder="1" applyAlignment="1">
      <alignment horizontal="center" vertical="center"/>
    </xf>
    <xf numFmtId="0" fontId="2" fillId="7" borderId="5" xfId="0" applyFont="1" applyFill="1" applyBorder="1" applyAlignment="1">
      <alignment horizontal="center" vertical="center"/>
    </xf>
    <xf numFmtId="49" fontId="2" fillId="7" borderId="12" xfId="0" applyNumberFormat="1" applyFont="1" applyFill="1" applyBorder="1" applyAlignment="1">
      <alignment horizontal="center" vertical="center"/>
    </xf>
    <xf numFmtId="49" fontId="2" fillId="7" borderId="30" xfId="0" applyNumberFormat="1" applyFont="1" applyFill="1" applyBorder="1" applyAlignment="1">
      <alignment horizontal="center" vertical="center"/>
    </xf>
    <xf numFmtId="0" fontId="2" fillId="7" borderId="22" xfId="0" applyFont="1" applyFill="1" applyBorder="1" applyAlignment="1">
      <alignment horizontal="center" vertical="center"/>
    </xf>
    <xf numFmtId="14" fontId="2" fillId="7" borderId="22" xfId="0" applyNumberFormat="1" applyFont="1" applyFill="1" applyBorder="1" applyAlignment="1">
      <alignment horizontal="center" vertical="center"/>
    </xf>
    <xf numFmtId="0" fontId="2" fillId="7" borderId="23" xfId="0" applyFont="1" applyFill="1" applyBorder="1" applyAlignment="1">
      <alignment horizontal="center" vertical="center"/>
    </xf>
    <xf numFmtId="49" fontId="2" fillId="7" borderId="24" xfId="0" applyNumberFormat="1" applyFont="1" applyFill="1" applyBorder="1" applyAlignment="1">
      <alignment horizontal="center" vertical="center"/>
    </xf>
    <xf numFmtId="0" fontId="9" fillId="0" borderId="0" xfId="0" applyFont="1" applyAlignment="1">
      <alignment vertical="top"/>
    </xf>
    <xf numFmtId="0" fontId="23" fillId="0" borderId="4" xfId="0" applyFont="1" applyBorder="1"/>
    <xf numFmtId="0" fontId="22" fillId="3" borderId="14" xfId="0" applyFont="1" applyFill="1" applyBorder="1" applyAlignment="1">
      <alignment horizontal="center" vertical="center"/>
    </xf>
    <xf numFmtId="14" fontId="2" fillId="3" borderId="28" xfId="0" applyNumberFormat="1" applyFont="1" applyFill="1" applyBorder="1" applyAlignment="1">
      <alignment horizontal="center" vertical="center" shrinkToFit="1"/>
    </xf>
    <xf numFmtId="49" fontId="2" fillId="9" borderId="12" xfId="0" applyNumberFormat="1" applyFont="1" applyFill="1" applyBorder="1" applyAlignment="1">
      <alignment horizontal="center" vertical="center"/>
    </xf>
    <xf numFmtId="49" fontId="2" fillId="10" borderId="12" xfId="0" applyNumberFormat="1" applyFont="1" applyFill="1" applyBorder="1" applyAlignment="1">
      <alignment horizontal="center" vertical="center"/>
    </xf>
    <xf numFmtId="49" fontId="2" fillId="0" borderId="21" xfId="0" applyNumberFormat="1" applyFont="1" applyBorder="1" applyAlignment="1">
      <alignment horizontal="center" vertical="center"/>
    </xf>
    <xf numFmtId="49" fontId="2" fillId="0" borderId="15" xfId="0" applyNumberFormat="1" applyFont="1" applyBorder="1" applyAlignment="1">
      <alignment horizontal="center" vertical="center"/>
    </xf>
    <xf numFmtId="49" fontId="2" fillId="0" borderId="14" xfId="0" applyNumberFormat="1" applyFont="1" applyBorder="1" applyAlignment="1">
      <alignment horizontal="center"/>
    </xf>
    <xf numFmtId="49" fontId="2" fillId="0" borderId="15" xfId="0" applyNumberFormat="1" applyFont="1" applyBorder="1" applyAlignment="1">
      <alignment horizontal="center"/>
    </xf>
    <xf numFmtId="49" fontId="2" fillId="0" borderId="14" xfId="0" applyNumberFormat="1" applyFont="1" applyBorder="1" applyAlignment="1">
      <alignment horizontal="center" vertical="center"/>
    </xf>
    <xf numFmtId="49" fontId="2" fillId="0" borderId="2" xfId="0" applyNumberFormat="1" applyFont="1" applyBorder="1" applyAlignment="1">
      <alignment horizontal="center" vertical="center"/>
    </xf>
    <xf numFmtId="49" fontId="2" fillId="0" borderId="18" xfId="0" applyNumberFormat="1" applyFont="1" applyBorder="1" applyAlignment="1">
      <alignment horizontal="center" vertical="center"/>
    </xf>
    <xf numFmtId="49" fontId="2" fillId="0" borderId="19" xfId="0" applyNumberFormat="1" applyFont="1" applyBorder="1" applyAlignment="1">
      <alignment horizontal="center" vertical="center"/>
    </xf>
    <xf numFmtId="49" fontId="2" fillId="3" borderId="28" xfId="0" applyNumberFormat="1" applyFont="1" applyFill="1" applyBorder="1" applyAlignment="1">
      <alignment horizontal="center" vertical="center"/>
    </xf>
    <xf numFmtId="49" fontId="2" fillId="3" borderId="29" xfId="0" applyNumberFormat="1" applyFont="1" applyFill="1" applyBorder="1" applyAlignment="1">
      <alignment horizontal="center" vertical="center"/>
    </xf>
    <xf numFmtId="49" fontId="2" fillId="0" borderId="0" xfId="0" applyNumberFormat="1" applyFont="1" applyAlignment="1">
      <alignment horizontal="center"/>
    </xf>
    <xf numFmtId="49" fontId="2" fillId="0" borderId="29" xfId="0" applyNumberFormat="1" applyFont="1" applyBorder="1" applyAlignment="1">
      <alignment horizontal="center" vertical="center"/>
    </xf>
    <xf numFmtId="49" fontId="2" fillId="0" borderId="22" xfId="0" applyNumberFormat="1" applyFont="1" applyBorder="1" applyAlignment="1">
      <alignment horizontal="center" vertical="center"/>
    </xf>
    <xf numFmtId="49" fontId="2" fillId="0" borderId="23" xfId="0" applyNumberFormat="1" applyFont="1" applyBorder="1" applyAlignment="1">
      <alignment horizontal="center" vertical="center"/>
    </xf>
    <xf numFmtId="49" fontId="2" fillId="3" borderId="14" xfId="0" applyNumberFormat="1" applyFont="1" applyFill="1" applyBorder="1" applyAlignment="1">
      <alignment horizontal="center" vertical="center"/>
    </xf>
    <xf numFmtId="49" fontId="2" fillId="3" borderId="15" xfId="0" applyNumberFormat="1" applyFont="1" applyFill="1" applyBorder="1" applyAlignment="1">
      <alignment horizontal="center" vertical="center"/>
    </xf>
    <xf numFmtId="49" fontId="2" fillId="3" borderId="22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wrapText="1"/>
    </xf>
    <xf numFmtId="0" fontId="7" fillId="0" borderId="13" xfId="0" applyFont="1" applyBorder="1" applyAlignment="1">
      <alignment vertical="top" wrapText="1" shrinkToFit="1"/>
    </xf>
    <xf numFmtId="49" fontId="2" fillId="3" borderId="18" xfId="0" applyNumberFormat="1" applyFont="1" applyFill="1" applyBorder="1" applyAlignment="1">
      <alignment horizontal="center" vertical="center"/>
    </xf>
    <xf numFmtId="49" fontId="2" fillId="3" borderId="1" xfId="0" applyNumberFormat="1" applyFont="1" applyFill="1" applyBorder="1" applyAlignment="1">
      <alignment horizontal="center" vertical="center"/>
    </xf>
    <xf numFmtId="49" fontId="2" fillId="3" borderId="14" xfId="0" applyNumberFormat="1" applyFont="1" applyFill="1" applyBorder="1" applyAlignment="1">
      <alignment horizontal="center"/>
    </xf>
    <xf numFmtId="49" fontId="2" fillId="3" borderId="15" xfId="0" applyNumberFormat="1" applyFont="1" applyFill="1" applyBorder="1" applyAlignment="1">
      <alignment horizontal="center"/>
    </xf>
    <xf numFmtId="49" fontId="2" fillId="3" borderId="16" xfId="0" applyNumberFormat="1" applyFont="1" applyFill="1" applyBorder="1" applyAlignment="1">
      <alignment horizontal="center"/>
    </xf>
    <xf numFmtId="49" fontId="2" fillId="3" borderId="21" xfId="0" applyNumberFormat="1" applyFont="1" applyFill="1" applyBorder="1" applyAlignment="1">
      <alignment horizontal="center" vertical="center"/>
    </xf>
    <xf numFmtId="49" fontId="2" fillId="0" borderId="4" xfId="0" applyNumberFormat="1" applyFont="1" applyBorder="1" applyAlignment="1">
      <alignment horizontal="center" vertical="center"/>
    </xf>
    <xf numFmtId="49" fontId="2" fillId="3" borderId="0" xfId="0" applyNumberFormat="1" applyFont="1" applyFill="1" applyAlignment="1">
      <alignment horizontal="center"/>
    </xf>
    <xf numFmtId="0" fontId="7" fillId="0" borderId="10" xfId="0" applyFont="1" applyBorder="1" applyAlignment="1">
      <alignment vertical="center" wrapText="1" shrinkToFit="1"/>
    </xf>
    <xf numFmtId="0" fontId="2" fillId="0" borderId="5" xfId="0" applyFont="1" applyBorder="1" applyAlignment="1">
      <alignment horizontal="center"/>
    </xf>
    <xf numFmtId="49" fontId="2" fillId="0" borderId="5" xfId="0" applyNumberFormat="1" applyFont="1" applyBorder="1" applyAlignment="1">
      <alignment horizontal="center" vertical="center"/>
    </xf>
    <xf numFmtId="49" fontId="2" fillId="3" borderId="2" xfId="0" applyNumberFormat="1" applyFont="1" applyFill="1" applyBorder="1" applyAlignment="1">
      <alignment horizontal="center" vertical="center"/>
    </xf>
    <xf numFmtId="49" fontId="2" fillId="3" borderId="11" xfId="0" applyNumberFormat="1" applyFont="1" applyFill="1" applyBorder="1" applyAlignment="1">
      <alignment horizontal="center" vertical="center"/>
    </xf>
    <xf numFmtId="49" fontId="2" fillId="6" borderId="22" xfId="0" applyNumberFormat="1" applyFont="1" applyFill="1" applyBorder="1" applyAlignment="1">
      <alignment horizontal="center" vertical="center"/>
    </xf>
    <xf numFmtId="49" fontId="2" fillId="6" borderId="23" xfId="0" applyNumberFormat="1" applyFont="1" applyFill="1" applyBorder="1" applyAlignment="1">
      <alignment horizontal="center" vertical="center"/>
    </xf>
    <xf numFmtId="49" fontId="2" fillId="3" borderId="23" xfId="0" applyNumberFormat="1" applyFont="1" applyFill="1" applyBorder="1" applyAlignment="1">
      <alignment horizontal="center"/>
    </xf>
    <xf numFmtId="49" fontId="2" fillId="3" borderId="23" xfId="0" applyNumberFormat="1" applyFont="1" applyFill="1" applyBorder="1" applyAlignment="1">
      <alignment horizontal="center" vertical="center"/>
    </xf>
    <xf numFmtId="0" fontId="2" fillId="3" borderId="13" xfId="0" applyFont="1" applyFill="1" applyBorder="1" applyAlignment="1">
      <alignment horizontal="center" vertical="center"/>
    </xf>
    <xf numFmtId="0" fontId="9" fillId="3" borderId="17" xfId="0" applyFont="1" applyFill="1" applyBorder="1" applyAlignment="1">
      <alignment horizontal="center"/>
    </xf>
    <xf numFmtId="17" fontId="2" fillId="3" borderId="15" xfId="0" applyNumberFormat="1" applyFont="1" applyFill="1" applyBorder="1" applyAlignment="1">
      <alignment horizontal="center" vertical="center"/>
    </xf>
    <xf numFmtId="49" fontId="2" fillId="3" borderId="14" xfId="0" quotePrefix="1" applyNumberFormat="1" applyFont="1" applyFill="1" applyBorder="1" applyAlignment="1">
      <alignment horizontal="center" vertical="center"/>
    </xf>
    <xf numFmtId="49" fontId="2" fillId="3" borderId="0" xfId="0" quotePrefix="1" applyNumberFormat="1" applyFont="1" applyFill="1" applyAlignment="1">
      <alignment horizontal="center"/>
    </xf>
    <xf numFmtId="49" fontId="2" fillId="3" borderId="15" xfId="0" quotePrefix="1" applyNumberFormat="1" applyFont="1" applyFill="1" applyBorder="1" applyAlignment="1">
      <alignment horizontal="center" vertical="center"/>
    </xf>
    <xf numFmtId="49" fontId="2" fillId="3" borderId="16" xfId="0" quotePrefix="1" applyNumberFormat="1" applyFont="1" applyFill="1" applyBorder="1" applyAlignment="1">
      <alignment horizontal="center" vertical="center"/>
    </xf>
    <xf numFmtId="49" fontId="2" fillId="3" borderId="28" xfId="0" quotePrefix="1" applyNumberFormat="1" applyFont="1" applyFill="1" applyBorder="1" applyAlignment="1">
      <alignment horizontal="center" vertical="center"/>
    </xf>
    <xf numFmtId="0" fontId="2" fillId="3" borderId="23" xfId="0" applyFont="1" applyFill="1" applyBorder="1" applyAlignment="1">
      <alignment horizontal="center"/>
    </xf>
    <xf numFmtId="49" fontId="2" fillId="3" borderId="14" xfId="0" quotePrefix="1" applyNumberFormat="1" applyFont="1" applyFill="1" applyBorder="1" applyAlignment="1">
      <alignment horizontal="center"/>
    </xf>
    <xf numFmtId="49" fontId="2" fillId="3" borderId="11" xfId="0" quotePrefix="1" applyNumberFormat="1" applyFont="1" applyFill="1" applyBorder="1" applyAlignment="1">
      <alignment horizontal="center" vertical="center"/>
    </xf>
    <xf numFmtId="17" fontId="2" fillId="3" borderId="1" xfId="0" quotePrefix="1" applyNumberFormat="1" applyFont="1" applyFill="1" applyBorder="1" applyAlignment="1">
      <alignment horizontal="center" vertical="center"/>
    </xf>
    <xf numFmtId="49" fontId="2" fillId="3" borderId="2" xfId="0" quotePrefix="1" applyNumberFormat="1" applyFont="1" applyFill="1" applyBorder="1" applyAlignment="1">
      <alignment horizontal="center" vertical="center"/>
    </xf>
    <xf numFmtId="0" fontId="9" fillId="3" borderId="17" xfId="0" applyFont="1" applyFill="1" applyBorder="1" applyAlignment="1">
      <alignment horizontal="center" vertical="center"/>
    </xf>
    <xf numFmtId="49" fontId="9" fillId="3" borderId="14" xfId="0" applyNumberFormat="1" applyFont="1" applyFill="1" applyBorder="1" applyAlignment="1">
      <alignment horizontal="center"/>
    </xf>
    <xf numFmtId="49" fontId="9" fillId="3" borderId="15" xfId="0" applyNumberFormat="1" applyFont="1" applyFill="1" applyBorder="1" applyAlignment="1">
      <alignment horizontal="center" vertical="center"/>
    </xf>
    <xf numFmtId="49" fontId="9" fillId="3" borderId="15" xfId="0" applyNumberFormat="1" applyFont="1" applyFill="1" applyBorder="1" applyAlignment="1">
      <alignment horizontal="center"/>
    </xf>
    <xf numFmtId="49" fontId="9" fillId="3" borderId="16" xfId="0" applyNumberFormat="1" applyFont="1" applyFill="1" applyBorder="1" applyAlignment="1">
      <alignment horizontal="center"/>
    </xf>
    <xf numFmtId="49" fontId="9" fillId="3" borderId="14" xfId="0" applyNumberFormat="1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top"/>
    </xf>
    <xf numFmtId="0" fontId="2" fillId="3" borderId="4" xfId="0" applyFont="1" applyFill="1" applyBorder="1" applyAlignment="1">
      <alignment horizontal="center" vertical="top" shrinkToFit="1"/>
    </xf>
    <xf numFmtId="182" fontId="2" fillId="3" borderId="4" xfId="0" applyNumberFormat="1" applyFont="1" applyFill="1" applyBorder="1" applyAlignment="1">
      <alignment horizontal="center" vertical="top"/>
    </xf>
    <xf numFmtId="49" fontId="9" fillId="3" borderId="4" xfId="0" applyNumberFormat="1" applyFont="1" applyFill="1" applyBorder="1" applyAlignment="1">
      <alignment horizontal="center" vertical="top"/>
    </xf>
    <xf numFmtId="0" fontId="2" fillId="3" borderId="4" xfId="0" applyFont="1" applyFill="1" applyBorder="1" applyAlignment="1">
      <alignment horizontal="center" vertical="center"/>
    </xf>
    <xf numFmtId="49" fontId="2" fillId="3" borderId="16" xfId="0" applyNumberFormat="1" applyFont="1" applyFill="1" applyBorder="1" applyAlignment="1">
      <alignment horizontal="center" vertical="center" shrinkToFit="1"/>
    </xf>
    <xf numFmtId="49" fontId="2" fillId="6" borderId="11" xfId="0" applyNumberFormat="1" applyFont="1" applyFill="1" applyBorder="1" applyAlignment="1">
      <alignment horizontal="center" vertical="center"/>
    </xf>
    <xf numFmtId="49" fontId="2" fillId="6" borderId="2" xfId="0" applyNumberFormat="1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/>
    </xf>
    <xf numFmtId="0" fontId="2" fillId="3" borderId="4" xfId="0" applyFont="1" applyFill="1" applyBorder="1" applyAlignment="1">
      <alignment horizontal="center" vertical="top"/>
    </xf>
    <xf numFmtId="179" fontId="2" fillId="3" borderId="4" xfId="0" applyNumberFormat="1" applyFont="1" applyFill="1" applyBorder="1" applyAlignment="1">
      <alignment horizontal="center" vertical="top"/>
    </xf>
    <xf numFmtId="49" fontId="2" fillId="3" borderId="4" xfId="0" applyNumberFormat="1" applyFont="1" applyFill="1" applyBorder="1" applyAlignment="1">
      <alignment horizontal="center" vertical="center"/>
    </xf>
    <xf numFmtId="49" fontId="2" fillId="3" borderId="5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top"/>
    </xf>
    <xf numFmtId="0" fontId="9" fillId="0" borderId="4" xfId="0" applyFont="1" applyBorder="1" applyAlignment="1">
      <alignment horizontal="center" vertical="center"/>
    </xf>
    <xf numFmtId="0" fontId="9" fillId="0" borderId="4" xfId="0" applyFont="1" applyBorder="1" applyAlignment="1">
      <alignment vertical="top"/>
    </xf>
    <xf numFmtId="0" fontId="2" fillId="3" borderId="4" xfId="0" applyFont="1" applyFill="1" applyBorder="1" applyAlignment="1">
      <alignment vertical="top"/>
    </xf>
    <xf numFmtId="49" fontId="2" fillId="3" borderId="0" xfId="0" applyNumberFormat="1" applyFont="1" applyFill="1" applyAlignment="1">
      <alignment horizontal="center" vertical="center"/>
    </xf>
    <xf numFmtId="0" fontId="7" fillId="3" borderId="10" xfId="0" applyFont="1" applyFill="1" applyBorder="1" applyAlignment="1">
      <alignment vertical="center" shrinkToFit="1"/>
    </xf>
    <xf numFmtId="49" fontId="2" fillId="3" borderId="22" xfId="0" applyNumberFormat="1" applyFont="1" applyFill="1" applyBorder="1" applyAlignment="1">
      <alignment horizontal="center" vertical="center" shrinkToFit="1"/>
    </xf>
    <xf numFmtId="0" fontId="2" fillId="3" borderId="14" xfId="0" quotePrefix="1" applyFont="1" applyFill="1" applyBorder="1" applyAlignment="1">
      <alignment horizontal="center" vertical="center" shrinkToFit="1"/>
    </xf>
    <xf numFmtId="0" fontId="9" fillId="0" borderId="2" xfId="0" applyFont="1" applyBorder="1" applyAlignment="1">
      <alignment horizontal="center" vertical="center"/>
    </xf>
    <xf numFmtId="0" fontId="9" fillId="3" borderId="28" xfId="0" applyFont="1" applyFill="1" applyBorder="1" applyAlignment="1">
      <alignment horizontal="center" vertical="center"/>
    </xf>
    <xf numFmtId="49" fontId="9" fillId="3" borderId="28" xfId="0" quotePrefix="1" applyNumberFormat="1" applyFont="1" applyFill="1" applyBorder="1" applyAlignment="1">
      <alignment horizontal="center" vertical="center"/>
    </xf>
    <xf numFmtId="49" fontId="9" fillId="3" borderId="29" xfId="0" applyNumberFormat="1" applyFont="1" applyFill="1" applyBorder="1" applyAlignment="1">
      <alignment horizontal="center" vertical="center"/>
    </xf>
    <xf numFmtId="49" fontId="9" fillId="3" borderId="30" xfId="0" applyNumberFormat="1" applyFont="1" applyFill="1" applyBorder="1" applyAlignment="1">
      <alignment horizontal="center" vertical="center"/>
    </xf>
    <xf numFmtId="0" fontId="9" fillId="3" borderId="22" xfId="0" applyFont="1" applyFill="1" applyBorder="1" applyAlignment="1">
      <alignment horizontal="center" vertical="center"/>
    </xf>
    <xf numFmtId="49" fontId="9" fillId="3" borderId="28" xfId="0" applyNumberFormat="1" applyFont="1" applyFill="1" applyBorder="1" applyAlignment="1">
      <alignment horizontal="center" vertical="center"/>
    </xf>
    <xf numFmtId="0" fontId="9" fillId="3" borderId="5" xfId="0" applyFont="1" applyFill="1" applyBorder="1" applyAlignment="1">
      <alignment horizontal="center" vertical="center"/>
    </xf>
    <xf numFmtId="49" fontId="2" fillId="3" borderId="15" xfId="0" quotePrefix="1" applyNumberFormat="1" applyFont="1" applyFill="1" applyBorder="1" applyAlignment="1">
      <alignment horizontal="center"/>
    </xf>
    <xf numFmtId="49" fontId="2" fillId="3" borderId="16" xfId="0" quotePrefix="1" applyNumberFormat="1" applyFont="1" applyFill="1" applyBorder="1" applyAlignment="1">
      <alignment horizontal="center"/>
    </xf>
    <xf numFmtId="0" fontId="2" fillId="3" borderId="17" xfId="0" applyFont="1" applyFill="1" applyBorder="1" applyAlignment="1">
      <alignment horizontal="center" vertical="center" shrinkToFit="1"/>
    </xf>
    <xf numFmtId="49" fontId="2" fillId="3" borderId="16" xfId="0" quotePrefix="1" applyNumberFormat="1" applyFont="1" applyFill="1" applyBorder="1" applyAlignment="1">
      <alignment horizontal="center" vertical="center" shrinkToFit="1"/>
    </xf>
    <xf numFmtId="0" fontId="24" fillId="0" borderId="4" xfId="0" applyFont="1" applyBorder="1" applyAlignment="1">
      <alignment horizontal="center" vertical="center" wrapText="1"/>
    </xf>
    <xf numFmtId="17" fontId="2" fillId="0" borderId="0" xfId="0" applyNumberFormat="1" applyFont="1" applyAlignment="1">
      <alignment horizontal="center"/>
    </xf>
    <xf numFmtId="0" fontId="7" fillId="0" borderId="5" xfId="0" applyFont="1" applyBorder="1" applyAlignment="1">
      <alignment vertical="center" shrinkToFit="1"/>
    </xf>
    <xf numFmtId="49" fontId="2" fillId="3" borderId="22" xfId="0" quotePrefix="1" applyNumberFormat="1" applyFont="1" applyFill="1" applyBorder="1" applyAlignment="1">
      <alignment horizontal="center" vertical="center"/>
    </xf>
    <xf numFmtId="49" fontId="2" fillId="3" borderId="23" xfId="0" quotePrefix="1" applyNumberFormat="1" applyFont="1" applyFill="1" applyBorder="1" applyAlignment="1">
      <alignment horizontal="center" vertical="center"/>
    </xf>
    <xf numFmtId="0" fontId="7" fillId="0" borderId="5" xfId="0" applyFont="1" applyBorder="1" applyAlignment="1">
      <alignment horizontal="left" vertical="center" shrinkToFit="1"/>
    </xf>
    <xf numFmtId="0" fontId="7" fillId="0" borderId="10" xfId="0" applyFont="1" applyBorder="1" applyAlignment="1">
      <alignment vertical="center" wrapText="1"/>
    </xf>
    <xf numFmtId="49" fontId="2" fillId="3" borderId="30" xfId="0" quotePrefix="1" applyNumberFormat="1" applyFont="1" applyFill="1" applyBorder="1" applyAlignment="1">
      <alignment horizontal="center" vertical="center"/>
    </xf>
    <xf numFmtId="49" fontId="2" fillId="0" borderId="14" xfId="0" quotePrefix="1" applyNumberFormat="1" applyFont="1" applyBorder="1" applyAlignment="1">
      <alignment horizontal="center" vertical="center"/>
    </xf>
    <xf numFmtId="49" fontId="2" fillId="0" borderId="15" xfId="0" quotePrefix="1" applyNumberFormat="1" applyFont="1" applyBorder="1" applyAlignment="1">
      <alignment horizontal="center" vertical="center"/>
    </xf>
    <xf numFmtId="49" fontId="2" fillId="0" borderId="16" xfId="0" quotePrefix="1" applyNumberFormat="1" applyFont="1" applyBorder="1" applyAlignment="1">
      <alignment horizontal="center" vertical="center"/>
    </xf>
    <xf numFmtId="0" fontId="7" fillId="3" borderId="13" xfId="0" applyFont="1" applyFill="1" applyBorder="1" applyAlignment="1">
      <alignment vertical="center" shrinkToFit="1"/>
    </xf>
    <xf numFmtId="17" fontId="7" fillId="3" borderId="4" xfId="0" applyNumberFormat="1" applyFont="1" applyFill="1" applyBorder="1" applyAlignment="1">
      <alignment vertical="center"/>
    </xf>
    <xf numFmtId="0" fontId="7" fillId="3" borderId="10" xfId="0" applyFont="1" applyFill="1" applyBorder="1" applyAlignment="1">
      <alignment horizontal="left" vertical="center"/>
    </xf>
    <xf numFmtId="179" fontId="25" fillId="3" borderId="4" xfId="0" applyNumberFormat="1" applyFont="1" applyFill="1" applyBorder="1" applyAlignment="1">
      <alignment horizontal="center" vertical="top" wrapText="1"/>
    </xf>
    <xf numFmtId="0" fontId="7" fillId="3" borderId="10" xfId="0" applyFont="1" applyFill="1" applyBorder="1" applyAlignment="1">
      <alignment vertical="center"/>
    </xf>
    <xf numFmtId="0" fontId="7" fillId="3" borderId="4" xfId="0" applyFont="1" applyFill="1" applyBorder="1" applyAlignment="1">
      <alignment vertical="center" shrinkToFit="1"/>
    </xf>
    <xf numFmtId="0" fontId="7" fillId="3" borderId="5" xfId="0" applyFont="1" applyFill="1" applyBorder="1" applyAlignment="1">
      <alignment horizontal="right" vertical="center"/>
    </xf>
    <xf numFmtId="0" fontId="2" fillId="3" borderId="0" xfId="0" applyFont="1" applyFill="1" applyAlignment="1">
      <alignment horizontal="center" vertical="center"/>
    </xf>
    <xf numFmtId="0" fontId="24" fillId="3" borderId="4" xfId="0" applyFont="1" applyFill="1" applyBorder="1" applyAlignment="1">
      <alignment horizontal="center" vertical="center" wrapText="1"/>
    </xf>
    <xf numFmtId="0" fontId="7" fillId="3" borderId="10" xfId="0" applyFont="1" applyFill="1" applyBorder="1" applyAlignment="1">
      <alignment horizontal="left" vertical="center" shrinkToFit="1"/>
    </xf>
    <xf numFmtId="0" fontId="14" fillId="3" borderId="10" xfId="0" applyFont="1" applyFill="1" applyBorder="1" applyAlignment="1">
      <alignment vertical="center"/>
    </xf>
    <xf numFmtId="0" fontId="7" fillId="3" borderId="12" xfId="0" applyFont="1" applyFill="1" applyBorder="1" applyAlignment="1">
      <alignment vertical="center"/>
    </xf>
    <xf numFmtId="0" fontId="25" fillId="0" borderId="4" xfId="0" applyFont="1" applyBorder="1" applyAlignment="1">
      <alignment horizontal="center" vertical="center" wrapText="1"/>
    </xf>
    <xf numFmtId="183" fontId="2" fillId="0" borderId="16" xfId="0" applyNumberFormat="1" applyFont="1" applyBorder="1" applyAlignment="1">
      <alignment horizontal="center" vertical="center"/>
    </xf>
    <xf numFmtId="183" fontId="2" fillId="0" borderId="15" xfId="0" applyNumberFormat="1" applyFont="1" applyBorder="1" applyAlignment="1">
      <alignment horizontal="center" vertical="center"/>
    </xf>
    <xf numFmtId="183" fontId="2" fillId="0" borderId="10" xfId="0" applyNumberFormat="1" applyFont="1" applyBorder="1" applyAlignment="1">
      <alignment horizontal="center"/>
    </xf>
    <xf numFmtId="183" fontId="2" fillId="0" borderId="16" xfId="0" applyNumberFormat="1" applyFont="1" applyBorder="1" applyAlignment="1">
      <alignment horizontal="center"/>
    </xf>
    <xf numFmtId="183" fontId="2" fillId="0" borderId="15" xfId="0" applyNumberFormat="1" applyFont="1" applyBorder="1" applyAlignment="1">
      <alignment horizontal="center"/>
    </xf>
    <xf numFmtId="183" fontId="2" fillId="0" borderId="10" xfId="0" applyNumberFormat="1" applyFont="1" applyBorder="1" applyAlignment="1">
      <alignment horizontal="center" vertical="center"/>
    </xf>
    <xf numFmtId="49" fontId="2" fillId="0" borderId="32" xfId="0" applyNumberFormat="1" applyFont="1" applyBorder="1" applyAlignment="1">
      <alignment horizontal="center"/>
    </xf>
    <xf numFmtId="183" fontId="2" fillId="0" borderId="16" xfId="0" quotePrefix="1" applyNumberFormat="1" applyFont="1" applyBorder="1" applyAlignment="1">
      <alignment horizontal="center" vertical="center"/>
    </xf>
    <xf numFmtId="183" fontId="2" fillId="0" borderId="15" xfId="0" quotePrefix="1" applyNumberFormat="1" applyFont="1" applyBorder="1" applyAlignment="1">
      <alignment horizontal="center" vertical="center"/>
    </xf>
    <xf numFmtId="183" fontId="2" fillId="0" borderId="27" xfId="0" applyNumberFormat="1" applyFont="1" applyBorder="1" applyAlignment="1">
      <alignment horizontal="center" vertical="center"/>
    </xf>
    <xf numFmtId="49" fontId="2" fillId="0" borderId="26" xfId="0" applyNumberFormat="1" applyFont="1" applyBorder="1" applyAlignment="1">
      <alignment horizontal="center" vertical="center"/>
    </xf>
    <xf numFmtId="183" fontId="2" fillId="0" borderId="26" xfId="0" applyNumberFormat="1" applyFont="1" applyBorder="1" applyAlignment="1">
      <alignment horizontal="center" vertical="center"/>
    </xf>
    <xf numFmtId="49" fontId="2" fillId="0" borderId="32" xfId="0" applyNumberFormat="1" applyFont="1" applyBorder="1" applyAlignment="1">
      <alignment horizontal="center" vertical="center"/>
    </xf>
    <xf numFmtId="183" fontId="2" fillId="0" borderId="20" xfId="0" applyNumberFormat="1" applyFont="1" applyBorder="1" applyAlignment="1">
      <alignment horizontal="center" vertical="center"/>
    </xf>
    <xf numFmtId="183" fontId="2" fillId="0" borderId="19" xfId="0" applyNumberFormat="1" applyFont="1" applyBorder="1" applyAlignment="1">
      <alignment horizontal="center" vertical="center"/>
    </xf>
    <xf numFmtId="14" fontId="2" fillId="2" borderId="7" xfId="0" applyNumberFormat="1" applyFont="1" applyFill="1" applyBorder="1" applyAlignment="1">
      <alignment vertical="center"/>
    </xf>
    <xf numFmtId="0" fontId="2" fillId="2" borderId="8" xfId="0" applyFont="1" applyFill="1" applyBorder="1" applyAlignment="1">
      <alignment horizontal="center" vertical="center"/>
    </xf>
    <xf numFmtId="0" fontId="2" fillId="2" borderId="9" xfId="0" applyFont="1" applyFill="1" applyBorder="1" applyAlignment="1">
      <alignment vertical="center"/>
    </xf>
    <xf numFmtId="183" fontId="2" fillId="3" borderId="29" xfId="0" applyNumberFormat="1" applyFont="1" applyFill="1" applyBorder="1" applyAlignment="1">
      <alignment horizontal="center" vertical="center"/>
    </xf>
    <xf numFmtId="183" fontId="2" fillId="3" borderId="19" xfId="0" applyNumberFormat="1" applyFont="1" applyFill="1" applyBorder="1" applyAlignment="1">
      <alignment horizontal="center" vertical="center"/>
    </xf>
    <xf numFmtId="183" fontId="2" fillId="3" borderId="30" xfId="0" applyNumberFormat="1" applyFont="1" applyFill="1" applyBorder="1" applyAlignment="1">
      <alignment horizontal="center" vertical="center"/>
    </xf>
    <xf numFmtId="183" fontId="2" fillId="3" borderId="15" xfId="0" applyNumberFormat="1" applyFont="1" applyFill="1" applyBorder="1" applyAlignment="1">
      <alignment horizontal="center" vertical="center"/>
    </xf>
    <xf numFmtId="183" fontId="2" fillId="3" borderId="16" xfId="0" applyNumberFormat="1" applyFont="1" applyFill="1" applyBorder="1" applyAlignment="1">
      <alignment horizontal="center" vertical="center"/>
    </xf>
    <xf numFmtId="49" fontId="2" fillId="3" borderId="33" xfId="0" applyNumberFormat="1" applyFont="1" applyFill="1" applyBorder="1" applyAlignment="1">
      <alignment horizontal="center" vertical="center"/>
    </xf>
    <xf numFmtId="183" fontId="2" fillId="3" borderId="13" xfId="0" applyNumberFormat="1" applyFont="1" applyFill="1" applyBorder="1" applyAlignment="1">
      <alignment horizontal="center" vertical="center"/>
    </xf>
    <xf numFmtId="49" fontId="2" fillId="3" borderId="24" xfId="0" quotePrefix="1" applyNumberFormat="1" applyFont="1" applyFill="1" applyBorder="1" applyAlignment="1">
      <alignment horizontal="center" vertical="center"/>
    </xf>
    <xf numFmtId="183" fontId="2" fillId="3" borderId="26" xfId="0" applyNumberFormat="1" applyFont="1" applyFill="1" applyBorder="1" applyAlignment="1">
      <alignment horizontal="center" vertical="center"/>
    </xf>
    <xf numFmtId="183" fontId="2" fillId="3" borderId="15" xfId="0" applyNumberFormat="1" applyFont="1" applyFill="1" applyBorder="1" applyAlignment="1">
      <alignment horizontal="center"/>
    </xf>
    <xf numFmtId="183" fontId="2" fillId="3" borderId="15" xfId="0" quotePrefix="1" applyNumberFormat="1" applyFont="1" applyFill="1" applyBorder="1" applyAlignment="1">
      <alignment horizontal="center" vertical="center"/>
    </xf>
    <xf numFmtId="183" fontId="2" fillId="3" borderId="16" xfId="0" quotePrefix="1" applyNumberFormat="1" applyFont="1" applyFill="1" applyBorder="1" applyAlignment="1">
      <alignment horizontal="center" vertical="center"/>
    </xf>
    <xf numFmtId="49" fontId="2" fillId="0" borderId="22" xfId="0" quotePrefix="1" applyNumberFormat="1" applyFont="1" applyBorder="1" applyAlignment="1">
      <alignment horizontal="center" vertical="center"/>
    </xf>
    <xf numFmtId="183" fontId="2" fillId="0" borderId="23" xfId="0" quotePrefix="1" applyNumberFormat="1" applyFont="1" applyBorder="1" applyAlignment="1">
      <alignment horizontal="center" vertical="center"/>
    </xf>
    <xf numFmtId="183" fontId="2" fillId="0" borderId="24" xfId="0" quotePrefix="1" applyNumberFormat="1" applyFont="1" applyBorder="1" applyAlignment="1">
      <alignment horizontal="center" vertical="center"/>
    </xf>
    <xf numFmtId="183" fontId="2" fillId="0" borderId="24" xfId="0" applyNumberFormat="1" applyFont="1" applyBorder="1" applyAlignment="1">
      <alignment horizontal="center" vertical="center"/>
    </xf>
    <xf numFmtId="183" fontId="2" fillId="0" borderId="2" xfId="0" applyNumberFormat="1" applyFont="1" applyBorder="1" applyAlignment="1">
      <alignment horizontal="center" vertical="center"/>
    </xf>
    <xf numFmtId="49" fontId="2" fillId="0" borderId="11" xfId="0" applyNumberFormat="1" applyFont="1" applyBorder="1" applyAlignment="1">
      <alignment horizontal="center" vertical="center"/>
    </xf>
    <xf numFmtId="183" fontId="2" fillId="0" borderId="12" xfId="0" applyNumberFormat="1" applyFont="1" applyBorder="1" applyAlignment="1">
      <alignment horizontal="center" vertical="center"/>
    </xf>
    <xf numFmtId="49" fontId="26" fillId="0" borderId="4" xfId="0" applyNumberFormat="1" applyFont="1" applyBorder="1" applyAlignment="1">
      <alignment horizontal="center" vertical="top" wrapText="1"/>
    </xf>
    <xf numFmtId="49" fontId="26" fillId="0" borderId="4" xfId="0" applyNumberFormat="1" applyFont="1" applyBorder="1" applyAlignment="1">
      <alignment horizontal="center" vertical="top"/>
    </xf>
    <xf numFmtId="183" fontId="2" fillId="3" borderId="16" xfId="0" applyNumberFormat="1" applyFont="1" applyFill="1" applyBorder="1" applyAlignment="1">
      <alignment horizontal="center"/>
    </xf>
    <xf numFmtId="183" fontId="2" fillId="3" borderId="23" xfId="0" quotePrefix="1" applyNumberFormat="1" applyFont="1" applyFill="1" applyBorder="1" applyAlignment="1">
      <alignment horizontal="center" vertical="center"/>
    </xf>
    <xf numFmtId="183" fontId="2" fillId="3" borderId="24" xfId="0" quotePrefix="1" applyNumberFormat="1" applyFont="1" applyFill="1" applyBorder="1" applyAlignment="1">
      <alignment horizontal="center" vertical="center"/>
    </xf>
    <xf numFmtId="183" fontId="2" fillId="3" borderId="24" xfId="0" applyNumberFormat="1" applyFont="1" applyFill="1" applyBorder="1" applyAlignment="1">
      <alignment horizontal="center" vertical="center"/>
    </xf>
    <xf numFmtId="183" fontId="2" fillId="3" borderId="2" xfId="0" applyNumberFormat="1" applyFont="1" applyFill="1" applyBorder="1" applyAlignment="1">
      <alignment horizontal="center" vertical="center"/>
    </xf>
    <xf numFmtId="183" fontId="2" fillId="3" borderId="12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wrapText="1" shrinkToFit="1"/>
    </xf>
    <xf numFmtId="49" fontId="2" fillId="3" borderId="32" xfId="0" applyNumberFormat="1" applyFont="1" applyFill="1" applyBorder="1" applyAlignment="1">
      <alignment horizontal="center"/>
    </xf>
    <xf numFmtId="183" fontId="2" fillId="3" borderId="10" xfId="0" applyNumberFormat="1" applyFont="1" applyFill="1" applyBorder="1" applyAlignment="1">
      <alignment horizontal="center"/>
    </xf>
    <xf numFmtId="183" fontId="2" fillId="3" borderId="29" xfId="0" quotePrefix="1" applyNumberFormat="1" applyFont="1" applyFill="1" applyBorder="1" applyAlignment="1">
      <alignment horizontal="center" vertical="center"/>
    </xf>
    <xf numFmtId="183" fontId="2" fillId="3" borderId="23" xfId="0" applyNumberFormat="1" applyFont="1" applyFill="1" applyBorder="1" applyAlignment="1">
      <alignment horizontal="center" vertical="center"/>
    </xf>
    <xf numFmtId="0" fontId="14" fillId="0" borderId="4" xfId="0" applyFont="1" applyBorder="1" applyAlignment="1">
      <alignment vertical="center"/>
    </xf>
    <xf numFmtId="176" fontId="2" fillId="0" borderId="34" xfId="0" applyNumberFormat="1" applyFont="1" applyBorder="1" applyAlignment="1">
      <alignment horizontal="center" vertical="center"/>
    </xf>
    <xf numFmtId="49" fontId="2" fillId="3" borderId="22" xfId="0" applyNumberFormat="1" applyFont="1" applyFill="1" applyBorder="1" applyAlignment="1">
      <alignment horizontal="center"/>
    </xf>
    <xf numFmtId="183" fontId="2" fillId="3" borderId="10" xfId="0" applyNumberFormat="1" applyFont="1" applyFill="1" applyBorder="1" applyAlignment="1">
      <alignment horizontal="center" vertical="center"/>
    </xf>
    <xf numFmtId="49" fontId="27" fillId="0" borderId="4" xfId="0" applyNumberFormat="1" applyFont="1" applyBorder="1" applyAlignment="1">
      <alignment horizontal="center" vertical="top"/>
    </xf>
    <xf numFmtId="0" fontId="12" fillId="3" borderId="3" xfId="0" applyFont="1" applyFill="1" applyBorder="1" applyAlignment="1">
      <alignment horizontal="center" vertical="top"/>
    </xf>
    <xf numFmtId="183" fontId="2" fillId="3" borderId="20" xfId="0" applyNumberFormat="1" applyFont="1" applyFill="1" applyBorder="1" applyAlignment="1">
      <alignment horizontal="center" vertical="center"/>
    </xf>
    <xf numFmtId="49" fontId="2" fillId="3" borderId="19" xfId="0" applyNumberFormat="1" applyFont="1" applyFill="1" applyBorder="1" applyAlignment="1">
      <alignment horizontal="center" vertical="center"/>
    </xf>
    <xf numFmtId="0" fontId="7" fillId="3" borderId="3" xfId="0" applyFont="1" applyFill="1" applyBorder="1" applyAlignment="1">
      <alignment vertical="center"/>
    </xf>
    <xf numFmtId="0" fontId="9" fillId="3" borderId="4" xfId="0" applyFont="1" applyFill="1" applyBorder="1" applyAlignment="1">
      <alignment horizontal="center" vertical="top" shrinkToFit="1"/>
    </xf>
    <xf numFmtId="0" fontId="7" fillId="3" borderId="4" xfId="0" applyFont="1" applyFill="1" applyBorder="1" applyAlignment="1">
      <alignment vertical="center"/>
    </xf>
    <xf numFmtId="49" fontId="2" fillId="3" borderId="32" xfId="0" applyNumberFormat="1" applyFont="1" applyFill="1" applyBorder="1" applyAlignment="1">
      <alignment horizontal="center" vertical="center"/>
    </xf>
    <xf numFmtId="49" fontId="2" fillId="3" borderId="26" xfId="0" applyNumberFormat="1" applyFont="1" applyFill="1" applyBorder="1" applyAlignment="1">
      <alignment horizontal="center" vertical="center"/>
    </xf>
    <xf numFmtId="183" fontId="2" fillId="3" borderId="27" xfId="0" applyNumberFormat="1" applyFont="1" applyFill="1" applyBorder="1" applyAlignment="1">
      <alignment horizontal="center" vertical="center"/>
    </xf>
    <xf numFmtId="17" fontId="7" fillId="3" borderId="10" xfId="0" applyNumberFormat="1" applyFont="1" applyFill="1" applyBorder="1" applyAlignment="1">
      <alignment vertical="center" shrinkToFit="1"/>
    </xf>
    <xf numFmtId="0" fontId="7" fillId="3" borderId="10" xfId="0" applyFont="1" applyFill="1" applyBorder="1" applyAlignment="1">
      <alignment horizontal="right" vertical="center" shrinkToFit="1"/>
    </xf>
    <xf numFmtId="176" fontId="9" fillId="3" borderId="25" xfId="0" applyNumberFormat="1" applyFont="1" applyFill="1" applyBorder="1" applyAlignment="1">
      <alignment horizontal="center" vertical="center"/>
    </xf>
    <xf numFmtId="183" fontId="2" fillId="0" borderId="0" xfId="0" applyNumberFormat="1" applyFont="1" applyAlignment="1">
      <alignment horizontal="center" vertical="center"/>
    </xf>
    <xf numFmtId="49" fontId="2" fillId="0" borderId="28" xfId="0" applyNumberFormat="1" applyFont="1" applyBorder="1" applyAlignment="1">
      <alignment horizontal="center" vertical="center"/>
    </xf>
    <xf numFmtId="183" fontId="2" fillId="0" borderId="30" xfId="0" applyNumberFormat="1" applyFont="1" applyBorder="1" applyAlignment="1">
      <alignment horizontal="center" vertical="center"/>
    </xf>
    <xf numFmtId="49" fontId="2" fillId="0" borderId="28" xfId="0" quotePrefix="1" applyNumberFormat="1" applyFont="1" applyBorder="1" applyAlignment="1">
      <alignment horizontal="center" vertical="center"/>
    </xf>
    <xf numFmtId="183" fontId="2" fillId="0" borderId="29" xfId="0" quotePrefix="1" applyNumberFormat="1" applyFont="1" applyBorder="1" applyAlignment="1">
      <alignment horizontal="center" vertical="center"/>
    </xf>
    <xf numFmtId="183" fontId="2" fillId="0" borderId="23" xfId="0" applyNumberFormat="1" applyFont="1" applyBorder="1" applyAlignment="1">
      <alignment horizontal="center" vertical="center"/>
    </xf>
    <xf numFmtId="0" fontId="2" fillId="3" borderId="1" xfId="0" quotePrefix="1" applyFont="1" applyFill="1" applyBorder="1" applyAlignment="1">
      <alignment horizontal="center" vertical="center"/>
    </xf>
    <xf numFmtId="0" fontId="2" fillId="3" borderId="15" xfId="0" quotePrefix="1" applyFont="1" applyFill="1" applyBorder="1" applyAlignment="1">
      <alignment horizontal="center" vertical="center"/>
    </xf>
    <xf numFmtId="0" fontId="2" fillId="3" borderId="33" xfId="0" applyFont="1" applyFill="1" applyBorder="1" applyAlignment="1">
      <alignment horizontal="center" vertical="center"/>
    </xf>
    <xf numFmtId="0" fontId="2" fillId="11" borderId="17" xfId="0" applyFont="1" applyFill="1" applyBorder="1" applyAlignment="1">
      <alignment horizontal="center"/>
    </xf>
    <xf numFmtId="49" fontId="2" fillId="11" borderId="14" xfId="0" applyNumberFormat="1" applyFont="1" applyFill="1" applyBorder="1" applyAlignment="1">
      <alignment horizontal="center" vertical="center"/>
    </xf>
    <xf numFmtId="183" fontId="2" fillId="11" borderId="15" xfId="0" applyNumberFormat="1" applyFont="1" applyFill="1" applyBorder="1" applyAlignment="1">
      <alignment horizontal="center" vertical="center"/>
    </xf>
    <xf numFmtId="183" fontId="2" fillId="11" borderId="16" xfId="0" applyNumberFormat="1" applyFont="1" applyFill="1" applyBorder="1" applyAlignment="1">
      <alignment horizontal="center" vertical="center"/>
    </xf>
    <xf numFmtId="49" fontId="2" fillId="11" borderId="15" xfId="0" applyNumberFormat="1" applyFont="1" applyFill="1" applyBorder="1" applyAlignment="1">
      <alignment horizontal="center" vertical="center"/>
    </xf>
    <xf numFmtId="0" fontId="2" fillId="12" borderId="22" xfId="0" applyFont="1" applyFill="1" applyBorder="1" applyAlignment="1">
      <alignment horizontal="center" vertical="center"/>
    </xf>
    <xf numFmtId="49" fontId="2" fillId="12" borderId="22" xfId="0" applyNumberFormat="1" applyFont="1" applyFill="1" applyBorder="1" applyAlignment="1">
      <alignment horizontal="center" vertical="center"/>
    </xf>
    <xf numFmtId="183" fontId="2" fillId="12" borderId="23" xfId="0" applyNumberFormat="1" applyFont="1" applyFill="1" applyBorder="1" applyAlignment="1">
      <alignment horizontal="center" vertical="center"/>
    </xf>
    <xf numFmtId="183" fontId="2" fillId="12" borderId="24" xfId="0" applyNumberFormat="1" applyFont="1" applyFill="1" applyBorder="1" applyAlignment="1">
      <alignment horizontal="center" vertical="center"/>
    </xf>
    <xf numFmtId="49" fontId="2" fillId="12" borderId="23" xfId="0" applyNumberFormat="1" applyFont="1" applyFill="1" applyBorder="1" applyAlignment="1">
      <alignment horizontal="center" vertical="center"/>
    </xf>
    <xf numFmtId="183" fontId="2" fillId="3" borderId="0" xfId="0" applyNumberFormat="1" applyFont="1" applyFill="1" applyAlignment="1">
      <alignment horizontal="center" vertical="center"/>
    </xf>
    <xf numFmtId="0" fontId="7" fillId="0" borderId="4" xfId="0" applyFont="1" applyBorder="1" applyAlignment="1">
      <alignment horizontal="right" vertical="center"/>
    </xf>
    <xf numFmtId="0" fontId="7" fillId="0" borderId="12" xfId="0" applyFont="1" applyBorder="1" applyAlignment="1">
      <alignment horizontal="right" vertical="center"/>
    </xf>
    <xf numFmtId="183" fontId="2" fillId="0" borderId="29" xfId="0" applyNumberFormat="1" applyFont="1" applyBorder="1" applyAlignment="1">
      <alignment horizontal="center"/>
    </xf>
    <xf numFmtId="183" fontId="2" fillId="0" borderId="30" xfId="0" applyNumberFormat="1" applyFont="1" applyBorder="1" applyAlignment="1">
      <alignment horizontal="center"/>
    </xf>
    <xf numFmtId="0" fontId="9" fillId="0" borderId="0" xfId="0" applyFont="1" applyAlignment="1">
      <alignment horizontal="center" vertical="center"/>
    </xf>
    <xf numFmtId="49" fontId="9" fillId="0" borderId="0" xfId="0" applyNumberFormat="1" applyFont="1" applyAlignment="1">
      <alignment horizontal="center" vertical="center"/>
    </xf>
    <xf numFmtId="176" fontId="9" fillId="0" borderId="0" xfId="0" applyNumberFormat="1" applyFont="1" applyAlignment="1">
      <alignment horizontal="center" vertical="center"/>
    </xf>
    <xf numFmtId="49" fontId="2" fillId="3" borderId="32" xfId="0" quotePrefix="1" applyNumberFormat="1" applyFont="1" applyFill="1" applyBorder="1" applyAlignment="1">
      <alignment horizontal="center" vertical="center"/>
    </xf>
    <xf numFmtId="183" fontId="2" fillId="3" borderId="10" xfId="0" quotePrefix="1" applyNumberFormat="1" applyFont="1" applyFill="1" applyBorder="1" applyAlignment="1">
      <alignment horizontal="center" vertical="center"/>
    </xf>
    <xf numFmtId="0" fontId="30" fillId="0" borderId="10" xfId="0" applyFont="1" applyBorder="1" applyAlignment="1">
      <alignment vertical="center"/>
    </xf>
    <xf numFmtId="0" fontId="15" fillId="3" borderId="22" xfId="0" applyFont="1" applyFill="1" applyBorder="1" applyAlignment="1">
      <alignment horizontal="center" vertical="center"/>
    </xf>
    <xf numFmtId="49" fontId="15" fillId="3" borderId="22" xfId="0" applyNumberFormat="1" applyFont="1" applyFill="1" applyBorder="1" applyAlignment="1">
      <alignment horizontal="center" vertical="center"/>
    </xf>
    <xf numFmtId="183" fontId="15" fillId="3" borderId="23" xfId="0" applyNumberFormat="1" applyFont="1" applyFill="1" applyBorder="1" applyAlignment="1">
      <alignment horizontal="center" vertical="center"/>
    </xf>
    <xf numFmtId="183" fontId="15" fillId="3" borderId="24" xfId="0" applyNumberFormat="1" applyFont="1" applyFill="1" applyBorder="1" applyAlignment="1">
      <alignment horizontal="center" vertical="center"/>
    </xf>
    <xf numFmtId="49" fontId="15" fillId="3" borderId="23" xfId="0" applyNumberFormat="1" applyFont="1" applyFill="1" applyBorder="1" applyAlignment="1">
      <alignment horizontal="center" vertical="center"/>
    </xf>
    <xf numFmtId="49" fontId="15" fillId="3" borderId="14" xfId="0" applyNumberFormat="1" applyFont="1" applyFill="1" applyBorder="1" applyAlignment="1">
      <alignment horizontal="center" vertical="center"/>
    </xf>
    <xf numFmtId="183" fontId="15" fillId="3" borderId="15" xfId="0" applyNumberFormat="1" applyFont="1" applyFill="1" applyBorder="1" applyAlignment="1">
      <alignment horizontal="center" vertical="center"/>
    </xf>
    <xf numFmtId="176" fontId="15" fillId="0" borderId="31" xfId="0" applyNumberFormat="1" applyFont="1" applyBorder="1" applyAlignment="1">
      <alignment horizontal="center" vertical="center"/>
    </xf>
    <xf numFmtId="176" fontId="15" fillId="0" borderId="25" xfId="0" applyNumberFormat="1" applyFont="1" applyBorder="1" applyAlignment="1">
      <alignment horizontal="center" vertical="center"/>
    </xf>
    <xf numFmtId="49" fontId="2" fillId="0" borderId="33" xfId="0" applyNumberFormat="1" applyFont="1" applyBorder="1" applyAlignment="1">
      <alignment horizontal="center" vertical="center"/>
    </xf>
    <xf numFmtId="183" fontId="2" fillId="0" borderId="13" xfId="0" applyNumberFormat="1" applyFont="1" applyBorder="1" applyAlignment="1">
      <alignment horizontal="center" vertical="center"/>
    </xf>
    <xf numFmtId="49" fontId="2" fillId="0" borderId="1" xfId="0" applyNumberFormat="1" applyFont="1" applyBorder="1" applyAlignment="1">
      <alignment horizontal="center" vertical="center"/>
    </xf>
    <xf numFmtId="0" fontId="10" fillId="0" borderId="0" xfId="0" applyFont="1" applyAlignment="1">
      <alignment horizontal="center" vertical="top"/>
    </xf>
    <xf numFmtId="0" fontId="15" fillId="3" borderId="14" xfId="0" applyFont="1" applyFill="1" applyBorder="1" applyAlignment="1">
      <alignment horizontal="center" vertical="center"/>
    </xf>
    <xf numFmtId="49" fontId="2" fillId="3" borderId="35" xfId="0" applyNumberFormat="1" applyFont="1" applyFill="1" applyBorder="1" applyAlignment="1">
      <alignment horizontal="center" vertical="center"/>
    </xf>
    <xf numFmtId="49" fontId="2" fillId="6" borderId="21" xfId="0" applyNumberFormat="1" applyFont="1" applyFill="1" applyBorder="1" applyAlignment="1">
      <alignment horizontal="center" vertical="center"/>
    </xf>
    <xf numFmtId="183" fontId="2" fillId="6" borderId="26" xfId="0" applyNumberFormat="1" applyFont="1" applyFill="1" applyBorder="1" applyAlignment="1">
      <alignment horizontal="center" vertical="center"/>
    </xf>
    <xf numFmtId="49" fontId="2" fillId="6" borderId="33" xfId="0" applyNumberFormat="1" applyFont="1" applyFill="1" applyBorder="1" applyAlignment="1">
      <alignment horizontal="center" vertical="center"/>
    </xf>
    <xf numFmtId="49" fontId="2" fillId="6" borderId="1" xfId="0" applyNumberFormat="1" applyFont="1" applyFill="1" applyBorder="1" applyAlignment="1">
      <alignment horizontal="center" vertical="center"/>
    </xf>
    <xf numFmtId="183" fontId="2" fillId="6" borderId="13" xfId="0" applyNumberFormat="1" applyFont="1" applyFill="1" applyBorder="1" applyAlignment="1">
      <alignment horizontal="center" vertical="center"/>
    </xf>
    <xf numFmtId="183" fontId="2" fillId="0" borderId="24" xfId="0" applyNumberFormat="1" applyFont="1" applyBorder="1" applyAlignment="1">
      <alignment horizontal="center"/>
    </xf>
    <xf numFmtId="183" fontId="2" fillId="3" borderId="24" xfId="0" applyNumberFormat="1" applyFont="1" applyFill="1" applyBorder="1" applyAlignment="1">
      <alignment horizontal="center"/>
    </xf>
    <xf numFmtId="0" fontId="31" fillId="0" borderId="4" xfId="0" applyFont="1" applyBorder="1" applyAlignment="1">
      <alignment horizontal="center" vertical="center"/>
    </xf>
    <xf numFmtId="0" fontId="32" fillId="0" borderId="4" xfId="0" applyFont="1" applyBorder="1" applyAlignment="1">
      <alignment horizontal="center" vertical="center"/>
    </xf>
    <xf numFmtId="176" fontId="2" fillId="0" borderId="17" xfId="0" applyNumberFormat="1" applyFont="1" applyBorder="1" applyAlignment="1">
      <alignment horizontal="center"/>
    </xf>
    <xf numFmtId="183" fontId="2" fillId="0" borderId="0" xfId="0" applyNumberFormat="1" applyFont="1" applyAlignment="1">
      <alignment horizontal="center"/>
    </xf>
    <xf numFmtId="183" fontId="2" fillId="3" borderId="0" xfId="0" applyNumberFormat="1" applyFont="1" applyFill="1" applyAlignment="1">
      <alignment horizontal="center"/>
    </xf>
    <xf numFmtId="176" fontId="19" fillId="0" borderId="17" xfId="0" applyNumberFormat="1" applyFont="1" applyBorder="1" applyAlignment="1">
      <alignment horizontal="center" vertical="center"/>
    </xf>
    <xf numFmtId="49" fontId="7" fillId="0" borderId="4" xfId="0" applyNumberFormat="1" applyFont="1" applyBorder="1" applyAlignment="1">
      <alignment horizontal="center" vertical="top"/>
    </xf>
    <xf numFmtId="183" fontId="2" fillId="0" borderId="29" xfId="0" applyNumberFormat="1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 wrapText="1"/>
    </xf>
    <xf numFmtId="176" fontId="19" fillId="3" borderId="17" xfId="0" applyNumberFormat="1" applyFont="1" applyFill="1" applyBorder="1" applyAlignment="1">
      <alignment horizontal="center" vertical="center"/>
    </xf>
    <xf numFmtId="176" fontId="19" fillId="3" borderId="5" xfId="0" applyNumberFormat="1" applyFont="1" applyFill="1" applyBorder="1" applyAlignment="1">
      <alignment horizontal="center" vertical="center"/>
    </xf>
    <xf numFmtId="176" fontId="19" fillId="3" borderId="3" xfId="0" applyNumberFormat="1" applyFont="1" applyFill="1" applyBorder="1" applyAlignment="1">
      <alignment horizontal="center" vertical="center"/>
    </xf>
    <xf numFmtId="0" fontId="19" fillId="0" borderId="13" xfId="0" applyFont="1" applyBorder="1" applyAlignment="1">
      <alignment vertical="center" shrinkToFit="1"/>
    </xf>
    <xf numFmtId="0" fontId="19" fillId="0" borderId="10" xfId="0" applyFont="1" applyBorder="1" applyAlignment="1">
      <alignment horizontal="left" vertical="center"/>
    </xf>
    <xf numFmtId="0" fontId="19" fillId="0" borderId="10" xfId="0" applyFont="1" applyBorder="1" applyAlignment="1">
      <alignment horizontal="right" vertical="center"/>
    </xf>
    <xf numFmtId="0" fontId="19" fillId="0" borderId="10" xfId="0" applyFont="1" applyBorder="1" applyAlignment="1">
      <alignment vertical="center" shrinkToFit="1"/>
    </xf>
    <xf numFmtId="0" fontId="19" fillId="0" borderId="10" xfId="0" applyFont="1" applyBorder="1" applyAlignment="1">
      <alignment horizontal="left" vertical="center" shrinkToFit="1"/>
    </xf>
    <xf numFmtId="0" fontId="19" fillId="0" borderId="10" xfId="0" applyFont="1" applyBorder="1" applyAlignment="1">
      <alignment vertical="center"/>
    </xf>
    <xf numFmtId="0" fontId="33" fillId="0" borderId="10" xfId="0" applyFont="1" applyBorder="1" applyAlignment="1">
      <alignment vertical="center"/>
    </xf>
    <xf numFmtId="0" fontId="19" fillId="0" borderId="12" xfId="0" applyFont="1" applyBorder="1" applyAlignment="1">
      <alignment vertical="center"/>
    </xf>
    <xf numFmtId="17" fontId="19" fillId="0" borderId="4" xfId="0" applyNumberFormat="1" applyFont="1" applyBorder="1" applyAlignment="1">
      <alignment vertical="center"/>
    </xf>
    <xf numFmtId="17" fontId="19" fillId="0" borderId="10" xfId="0" applyNumberFormat="1" applyFont="1" applyBorder="1" applyAlignment="1">
      <alignment vertical="center"/>
    </xf>
    <xf numFmtId="0" fontId="19" fillId="0" borderId="4" xfId="0" applyFont="1" applyBorder="1" applyAlignment="1">
      <alignment vertical="center" shrinkToFit="1"/>
    </xf>
    <xf numFmtId="0" fontId="19" fillId="0" borderId="5" xfId="0" applyFont="1" applyBorder="1" applyAlignment="1">
      <alignment horizontal="right" vertical="center"/>
    </xf>
    <xf numFmtId="0" fontId="19" fillId="0" borderId="3" xfId="0" applyFont="1" applyBorder="1" applyAlignment="1">
      <alignment vertical="center"/>
    </xf>
    <xf numFmtId="0" fontId="19" fillId="0" borderId="4" xfId="0" applyFont="1" applyBorder="1" applyAlignment="1">
      <alignment vertical="center"/>
    </xf>
    <xf numFmtId="17" fontId="19" fillId="0" borderId="10" xfId="0" applyNumberFormat="1" applyFont="1" applyBorder="1" applyAlignment="1">
      <alignment vertical="center" shrinkToFit="1"/>
    </xf>
    <xf numFmtId="0" fontId="19" fillId="0" borderId="10" xfId="0" applyFont="1" applyBorder="1" applyAlignment="1">
      <alignment vertical="center" wrapText="1" shrinkToFit="1"/>
    </xf>
    <xf numFmtId="49" fontId="2" fillId="6" borderId="14" xfId="0" quotePrefix="1" applyNumberFormat="1" applyFont="1" applyFill="1" applyBorder="1" applyAlignment="1">
      <alignment horizontal="center" vertical="center"/>
    </xf>
    <xf numFmtId="183" fontId="2" fillId="6" borderId="15" xfId="0" applyNumberFormat="1" applyFont="1" applyFill="1" applyBorder="1" applyAlignment="1">
      <alignment horizontal="center" vertical="center"/>
    </xf>
    <xf numFmtId="49" fontId="2" fillId="6" borderId="14" xfId="0" applyNumberFormat="1" applyFont="1" applyFill="1" applyBorder="1" applyAlignment="1">
      <alignment horizontal="center" vertical="center"/>
    </xf>
    <xf numFmtId="49" fontId="2" fillId="6" borderId="28" xfId="0" applyNumberFormat="1" applyFont="1" applyFill="1" applyBorder="1" applyAlignment="1">
      <alignment horizontal="center" vertical="center"/>
    </xf>
    <xf numFmtId="183" fontId="2" fillId="6" borderId="29" xfId="0" applyNumberFormat="1" applyFont="1" applyFill="1" applyBorder="1" applyAlignment="1">
      <alignment horizontal="center" vertical="center"/>
    </xf>
    <xf numFmtId="183" fontId="2" fillId="6" borderId="30" xfId="0" applyNumberFormat="1" applyFont="1" applyFill="1" applyBorder="1" applyAlignment="1">
      <alignment horizontal="center" vertical="center"/>
    </xf>
    <xf numFmtId="49" fontId="2" fillId="6" borderId="29" xfId="0" applyNumberFormat="1" applyFont="1" applyFill="1" applyBorder="1" applyAlignment="1">
      <alignment horizontal="center" vertical="center"/>
    </xf>
    <xf numFmtId="183" fontId="2" fillId="6" borderId="16" xfId="0" applyNumberFormat="1" applyFont="1" applyFill="1" applyBorder="1" applyAlignment="1">
      <alignment horizontal="center" vertical="center"/>
    </xf>
    <xf numFmtId="49" fontId="2" fillId="6" borderId="15" xfId="0" applyNumberFormat="1" applyFont="1" applyFill="1" applyBorder="1" applyAlignment="1">
      <alignment horizontal="center" vertical="center"/>
    </xf>
    <xf numFmtId="49" fontId="2" fillId="6" borderId="18" xfId="0" applyNumberFormat="1" applyFont="1" applyFill="1" applyBorder="1" applyAlignment="1">
      <alignment horizontal="center" vertical="center"/>
    </xf>
    <xf numFmtId="183" fontId="2" fillId="6" borderId="19" xfId="0" applyNumberFormat="1" applyFont="1" applyFill="1" applyBorder="1" applyAlignment="1">
      <alignment horizontal="center" vertical="center"/>
    </xf>
    <xf numFmtId="183" fontId="2" fillId="6" borderId="20" xfId="0" applyNumberFormat="1" applyFont="1" applyFill="1" applyBorder="1" applyAlignment="1">
      <alignment horizontal="center" vertical="center"/>
    </xf>
    <xf numFmtId="0" fontId="19" fillId="3" borderId="14" xfId="0" applyFont="1" applyFill="1" applyBorder="1" applyAlignment="1">
      <alignment horizontal="center" vertical="center"/>
    </xf>
    <xf numFmtId="0" fontId="19" fillId="0" borderId="14" xfId="0" applyFont="1" applyBorder="1" applyAlignment="1">
      <alignment horizontal="center" vertical="center"/>
    </xf>
    <xf numFmtId="0" fontId="9" fillId="0" borderId="4" xfId="0" applyFont="1" applyBorder="1" applyAlignment="1">
      <alignment horizontal="center" vertical="top"/>
    </xf>
    <xf numFmtId="0" fontId="10" fillId="0" borderId="4" xfId="0" applyFont="1" applyBorder="1" applyAlignment="1">
      <alignment horizontal="center" vertical="center"/>
    </xf>
    <xf numFmtId="0" fontId="10" fillId="0" borderId="5" xfId="0" applyFont="1" applyBorder="1" applyAlignment="1">
      <alignment horizontal="center" vertical="center"/>
    </xf>
    <xf numFmtId="0" fontId="2" fillId="0" borderId="14" xfId="0" applyFont="1" applyBorder="1" applyAlignment="1">
      <alignment horizontal="center" vertical="center" shrinkToFit="1"/>
    </xf>
    <xf numFmtId="0" fontId="29" fillId="0" borderId="4" xfId="0" applyFont="1" applyBorder="1" applyAlignment="1">
      <alignment horizontal="center" vertical="center" wrapText="1"/>
    </xf>
    <xf numFmtId="49" fontId="9" fillId="0" borderId="4" xfId="0" applyNumberFormat="1" applyFont="1" applyBorder="1" applyAlignment="1">
      <alignment horizontal="center" vertical="center"/>
    </xf>
    <xf numFmtId="0" fontId="9" fillId="0" borderId="5" xfId="0" applyFont="1" applyBorder="1" applyAlignment="1">
      <alignment horizontal="center" vertical="center"/>
    </xf>
    <xf numFmtId="0" fontId="2" fillId="0" borderId="21" xfId="0" applyFont="1" applyBorder="1" applyAlignment="1">
      <alignment horizontal="center" vertical="center" shrinkToFit="1"/>
    </xf>
    <xf numFmtId="0" fontId="12" fillId="0" borderId="3" xfId="0" applyFont="1" applyBorder="1" applyAlignment="1">
      <alignment horizontal="center"/>
    </xf>
    <xf numFmtId="183" fontId="2" fillId="6" borderId="16" xfId="0" applyNumberFormat="1" applyFont="1" applyFill="1" applyBorder="1" applyAlignment="1">
      <alignment horizontal="center"/>
    </xf>
    <xf numFmtId="183" fontId="2" fillId="6" borderId="15" xfId="0" applyNumberFormat="1" applyFont="1" applyFill="1" applyBorder="1" applyAlignment="1">
      <alignment horizontal="center"/>
    </xf>
    <xf numFmtId="183" fontId="2" fillId="6" borderId="15" xfId="0" quotePrefix="1" applyNumberFormat="1" applyFont="1" applyFill="1" applyBorder="1" applyAlignment="1">
      <alignment horizontal="center" vertical="center"/>
    </xf>
    <xf numFmtId="49" fontId="2" fillId="6" borderId="15" xfId="0" quotePrefix="1" applyNumberFormat="1" applyFont="1" applyFill="1" applyBorder="1" applyAlignment="1">
      <alignment horizontal="center" vertical="center"/>
    </xf>
    <xf numFmtId="183" fontId="2" fillId="6" borderId="16" xfId="0" quotePrefix="1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vertical="top"/>
    </xf>
    <xf numFmtId="181" fontId="2" fillId="0" borderId="0" xfId="0" applyNumberFormat="1" applyFont="1" applyAlignment="1">
      <alignment horizontal="center" vertical="top"/>
    </xf>
    <xf numFmtId="180" fontId="2" fillId="0" borderId="0" xfId="0" applyNumberFormat="1" applyFont="1" applyAlignment="1">
      <alignment horizontal="center" vertical="top"/>
    </xf>
    <xf numFmtId="0" fontId="2" fillId="2" borderId="9" xfId="0" applyFont="1" applyFill="1" applyBorder="1" applyAlignment="1">
      <alignment horizontal="center" vertical="center"/>
    </xf>
    <xf numFmtId="0" fontId="2" fillId="2" borderId="8" xfId="0" applyFont="1" applyFill="1" applyBorder="1" applyAlignment="1">
      <alignment horizontal="center" vertical="center"/>
    </xf>
    <xf numFmtId="14" fontId="2" fillId="2" borderId="9" xfId="0" applyNumberFormat="1" applyFont="1" applyFill="1" applyBorder="1" applyAlignment="1">
      <alignment horizontal="center" vertical="center"/>
    </xf>
    <xf numFmtId="14" fontId="2" fillId="2" borderId="8" xfId="0" applyNumberFormat="1" applyFont="1" applyFill="1" applyBorder="1" applyAlignment="1">
      <alignment horizontal="center" vertical="center"/>
    </xf>
  </cellXfs>
  <cellStyles count="1">
    <cellStyle name="標準" xfId="0" builtinId="0"/>
  </cellStyles>
  <dxfs count="0"/>
  <tableStyles count="0" defaultTableStyle="TableStyleMedium2" defaultPivotStyle="PivotStyleLight16"/>
  <colors>
    <mruColors>
      <color rgb="FF3333FF"/>
      <color rgb="FFFFCCFF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59" Type="http://schemas.openxmlformats.org/officeDocument/2006/relationships/worksheet" Target="worksheets/sheet159.xml"/><Relationship Id="rId170" Type="http://schemas.openxmlformats.org/officeDocument/2006/relationships/worksheet" Target="worksheets/sheet170.xml"/><Relationship Id="rId191" Type="http://schemas.openxmlformats.org/officeDocument/2006/relationships/worksheet" Target="worksheets/sheet191.xml"/><Relationship Id="rId205" Type="http://schemas.openxmlformats.org/officeDocument/2006/relationships/theme" Target="theme/theme1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144" Type="http://schemas.openxmlformats.org/officeDocument/2006/relationships/worksheet" Target="worksheets/sheet144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65" Type="http://schemas.openxmlformats.org/officeDocument/2006/relationships/worksheet" Target="worksheets/sheet165.xml"/><Relationship Id="rId181" Type="http://schemas.openxmlformats.org/officeDocument/2006/relationships/worksheet" Target="worksheets/sheet181.xml"/><Relationship Id="rId186" Type="http://schemas.openxmlformats.org/officeDocument/2006/relationships/worksheet" Target="worksheets/sheet186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worksheet" Target="worksheets/sheet134.xml"/><Relationship Id="rId139" Type="http://schemas.openxmlformats.org/officeDocument/2006/relationships/worksheet" Target="worksheets/sheet13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55" Type="http://schemas.openxmlformats.org/officeDocument/2006/relationships/worksheet" Target="worksheets/sheet155.xml"/><Relationship Id="rId171" Type="http://schemas.openxmlformats.org/officeDocument/2006/relationships/worksheet" Target="worksheets/sheet171.xml"/><Relationship Id="rId176" Type="http://schemas.openxmlformats.org/officeDocument/2006/relationships/worksheet" Target="worksheets/sheet176.xml"/><Relationship Id="rId192" Type="http://schemas.openxmlformats.org/officeDocument/2006/relationships/worksheet" Target="worksheets/sheet192.xml"/><Relationship Id="rId197" Type="http://schemas.openxmlformats.org/officeDocument/2006/relationships/worksheet" Target="worksheets/sheet197.xml"/><Relationship Id="rId206" Type="http://schemas.openxmlformats.org/officeDocument/2006/relationships/styles" Target="styles.xml"/><Relationship Id="rId201" Type="http://schemas.openxmlformats.org/officeDocument/2006/relationships/worksheet" Target="worksheets/sheet201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45" Type="http://schemas.openxmlformats.org/officeDocument/2006/relationships/worksheet" Target="worksheets/sheet145.xml"/><Relationship Id="rId161" Type="http://schemas.openxmlformats.org/officeDocument/2006/relationships/worksheet" Target="worksheets/sheet161.xml"/><Relationship Id="rId166" Type="http://schemas.openxmlformats.org/officeDocument/2006/relationships/worksheet" Target="worksheets/sheet166.xml"/><Relationship Id="rId182" Type="http://schemas.openxmlformats.org/officeDocument/2006/relationships/worksheet" Target="worksheets/sheet182.xml"/><Relationship Id="rId187" Type="http://schemas.openxmlformats.org/officeDocument/2006/relationships/worksheet" Target="worksheets/sheet18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51" Type="http://schemas.openxmlformats.org/officeDocument/2006/relationships/worksheet" Target="worksheets/sheet151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worksheet" Target="worksheets/sheet198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202" Type="http://schemas.openxmlformats.org/officeDocument/2006/relationships/worksheet" Target="worksheets/sheet202.xml"/><Relationship Id="rId207" Type="http://schemas.openxmlformats.org/officeDocument/2006/relationships/sharedStrings" Target="sharedStrings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worksheet" Target="worksheets/sheet194.xml"/><Relationship Id="rId199" Type="http://schemas.openxmlformats.org/officeDocument/2006/relationships/worksheet" Target="worksheets/sheet199.xml"/><Relationship Id="rId203" Type="http://schemas.openxmlformats.org/officeDocument/2006/relationships/worksheet" Target="worksheets/sheet203.xml"/><Relationship Id="rId208" Type="http://schemas.openxmlformats.org/officeDocument/2006/relationships/calcChain" Target="calcChain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189" Type="http://schemas.openxmlformats.org/officeDocument/2006/relationships/worksheet" Target="worksheets/sheet189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worksheet" Target="worksheets/sheet179.xml"/><Relationship Id="rId195" Type="http://schemas.openxmlformats.org/officeDocument/2006/relationships/worksheet" Target="worksheets/sheet195.xml"/><Relationship Id="rId190" Type="http://schemas.openxmlformats.org/officeDocument/2006/relationships/worksheet" Target="worksheets/sheet190.xml"/><Relationship Id="rId204" Type="http://schemas.openxmlformats.org/officeDocument/2006/relationships/worksheet" Target="worksheets/sheet204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worksheet" Target="worksheets/sheet18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Relationship Id="rId26" Type="http://schemas.openxmlformats.org/officeDocument/2006/relationships/worksheet" Target="worksheets/sheet26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196" Type="http://schemas.openxmlformats.org/officeDocument/2006/relationships/worksheet" Target="worksheets/sheet196.xml"/><Relationship Id="rId200" Type="http://schemas.openxmlformats.org/officeDocument/2006/relationships/worksheet" Target="worksheets/sheet200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EACEF15A-579B-4808-A5CE-390FF6577B9E}"/>
            </a:ext>
          </a:extLst>
        </xdr:cNvPr>
        <xdr:cNvSpPr txBox="1"/>
      </xdr:nvSpPr>
      <xdr:spPr>
        <a:xfrm>
          <a:off x="9785350" y="609600"/>
          <a:ext cx="2331254" cy="5568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2C706050-E67C-473F-95F3-D1B22BCE876C}"/>
            </a:ext>
          </a:extLst>
        </xdr:cNvPr>
        <xdr:cNvSpPr txBox="1"/>
      </xdr:nvSpPr>
      <xdr:spPr>
        <a:xfrm>
          <a:off x="9785350" y="609600"/>
          <a:ext cx="2331254" cy="5568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3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4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HA: HAO AN (VRSX7)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VH: VICTORY HONOR (3FLA4)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HY: HYPERION (C6WS5)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RE: REFLECTION (C6TI5)</a:t>
          </a:r>
          <a:endParaRPr lang="ja-JP" altLang="ja-JP">
            <a:effectLst/>
          </a:endParaRPr>
        </a:p>
        <a:p>
          <a:r>
            <a:rPr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RS :</a:t>
          </a:r>
          <a:r>
            <a:rPr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RESOLUTION (C6QO7)</a:t>
          </a:r>
          <a:endParaRPr lang="ja-JP" altLang="ja-JP">
            <a:effectLst/>
          </a:endParaRPr>
        </a:p>
        <a:p>
          <a:endParaRPr kumimoji="1" lang="en-US" altLang="ja-JP" sz="1100" baseline="0"/>
        </a:p>
      </xdr:txBody>
    </xdr:sp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5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lang="en-US" altLang="ja-JP"/>
            <a:t>RS :</a:t>
          </a:r>
          <a:r>
            <a:rPr lang="en-US" altLang="ja-JP" baseline="0"/>
            <a:t> </a:t>
          </a:r>
          <a:r>
            <a:rPr lang="en-US" altLang="ja-JP"/>
            <a:t>RESOLUTION (C6QO7)</a:t>
          </a:r>
          <a:endParaRPr kumimoji="1" lang="en-US" altLang="ja-JP" sz="1100" baseline="0"/>
        </a:p>
        <a:p>
          <a:endParaRPr kumimoji="1" lang="en-US" altLang="ja-JP" sz="1100" baseline="0"/>
        </a:p>
      </xdr:txBody>
    </xdr:sp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6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7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8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9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A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B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C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9B00814-8EC8-45FC-BBEF-9D35FCDCF5FB}"/>
            </a:ext>
          </a:extLst>
        </xdr:cNvPr>
        <xdr:cNvSpPr txBox="1"/>
      </xdr:nvSpPr>
      <xdr:spPr>
        <a:xfrm>
          <a:off x="9785350" y="609600"/>
          <a:ext cx="2331254" cy="55181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1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D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1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E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1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F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0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1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1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5200-000003000000}"/>
            </a:ext>
          </a:extLst>
        </xdr:cNvPr>
        <xdr:cNvSpPr txBox="1"/>
      </xdr:nvSpPr>
      <xdr:spPr>
        <a:xfrm>
          <a:off x="9229725" y="609600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1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3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1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4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1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5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1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57150</xdr:colOff>
      <xdr:row>3</xdr:row>
      <xdr:rowOff>66673</xdr:rowOff>
    </xdr:from>
    <xdr:to>
      <xdr:col>11</xdr:col>
      <xdr:colOff>223054</xdr:colOff>
      <xdr:row>29</xdr:row>
      <xdr:rowOff>66674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600-000002000000}"/>
            </a:ext>
          </a:extLst>
        </xdr:cNvPr>
        <xdr:cNvSpPr txBox="1"/>
      </xdr:nvSpPr>
      <xdr:spPr>
        <a:xfrm>
          <a:off x="8982075" y="581023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F7578470-91B6-4DAC-9B7B-85157390D2BF}"/>
            </a:ext>
          </a:extLst>
        </xdr:cNvPr>
        <xdr:cNvSpPr txBox="1"/>
      </xdr:nvSpPr>
      <xdr:spPr>
        <a:xfrm>
          <a:off x="9785350" y="609600"/>
          <a:ext cx="2331254" cy="5568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2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7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2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8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2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9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2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A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2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B00-000002000000}"/>
            </a:ext>
          </a:extLst>
        </xdr:cNvPr>
        <xdr:cNvSpPr txBox="1"/>
      </xdr:nvSpPr>
      <xdr:spPr>
        <a:xfrm>
          <a:off x="9077325" y="590548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2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76200</xdr:rowOff>
    </xdr:from>
    <xdr:to>
      <xdr:col>11</xdr:col>
      <xdr:colOff>261154</xdr:colOff>
      <xdr:row>29</xdr:row>
      <xdr:rowOff>76201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5C00-000003000000}"/>
            </a:ext>
          </a:extLst>
        </xdr:cNvPr>
        <xdr:cNvSpPr txBox="1"/>
      </xdr:nvSpPr>
      <xdr:spPr>
        <a:xfrm>
          <a:off x="9020175" y="590550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2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D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E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F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0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C9A5B500-97DD-439B-AAAE-5C4E00939290}"/>
            </a:ext>
          </a:extLst>
        </xdr:cNvPr>
        <xdr:cNvSpPr txBox="1"/>
      </xdr:nvSpPr>
      <xdr:spPr>
        <a:xfrm>
          <a:off x="9785350" y="609600"/>
          <a:ext cx="2331254" cy="55181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1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2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3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4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5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6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7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8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9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29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A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35FD60FF-8A17-449E-91B4-354EE49FFF6D}"/>
            </a:ext>
          </a:extLst>
        </xdr:cNvPr>
        <xdr:cNvSpPr txBox="1"/>
      </xdr:nvSpPr>
      <xdr:spPr>
        <a:xfrm>
          <a:off x="9785350" y="609600"/>
          <a:ext cx="2331254" cy="5568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4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B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4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C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4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D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4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E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4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F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4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0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4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1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4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171450</xdr:colOff>
      <xdr:row>3</xdr:row>
      <xdr:rowOff>85725</xdr:rowOff>
    </xdr:from>
    <xdr:to>
      <xdr:col>11</xdr:col>
      <xdr:colOff>337354</xdr:colOff>
      <xdr:row>28</xdr:row>
      <xdr:rowOff>41275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7200-000003000000}"/>
            </a:ext>
          </a:extLst>
        </xdr:cNvPr>
        <xdr:cNvSpPr txBox="1"/>
      </xdr:nvSpPr>
      <xdr:spPr>
        <a:xfrm>
          <a:off x="9096375" y="600075"/>
          <a:ext cx="2299504" cy="42418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4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3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4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4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568415CC-36B0-4F3B-83D4-5B87FE5D7771}"/>
            </a:ext>
          </a:extLst>
        </xdr:cNvPr>
        <xdr:cNvSpPr txBox="1"/>
      </xdr:nvSpPr>
      <xdr:spPr>
        <a:xfrm>
          <a:off x="10677525" y="609600"/>
          <a:ext cx="2528104" cy="54229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5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5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5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6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5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700-000002000000}"/>
            </a:ext>
          </a:extLst>
        </xdr:cNvPr>
        <xdr:cNvSpPr txBox="1"/>
      </xdr:nvSpPr>
      <xdr:spPr>
        <a:xfrm>
          <a:off x="9095317" y="584199"/>
          <a:ext cx="2282570" cy="4188883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5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8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9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A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B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C00-000002000000}"/>
            </a:ext>
          </a:extLst>
        </xdr:cNvPr>
        <xdr:cNvSpPr txBox="1"/>
      </xdr:nvSpPr>
      <xdr:spPr>
        <a:xfrm>
          <a:off x="10067925" y="590550"/>
          <a:ext cx="2528104" cy="405193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D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E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F7F59144-1811-4812-9E1D-FDF2E39550D3}"/>
            </a:ext>
          </a:extLst>
        </xdr:cNvPr>
        <xdr:cNvSpPr txBox="1"/>
      </xdr:nvSpPr>
      <xdr:spPr>
        <a:xfrm>
          <a:off x="10677525" y="609600"/>
          <a:ext cx="2528104" cy="50228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6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F00-000002000000}"/>
            </a:ext>
          </a:extLst>
        </xdr:cNvPr>
        <xdr:cNvSpPr txBox="1"/>
      </xdr:nvSpPr>
      <xdr:spPr>
        <a:xfrm>
          <a:off x="5090160" y="579120"/>
          <a:ext cx="201756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6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0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6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1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6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2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6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3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6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4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6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5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6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6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6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7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6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8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6BF2C05B-47AF-45F2-BFC1-736EFACC84D7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(C6QO7))</a:t>
          </a:r>
        </a:p>
      </xdr:txBody>
    </xdr:sp>
    <xdr:clientData/>
  </xdr:twoCellAnchor>
</xdr:wsDr>
</file>

<file path=xl/drawings/drawing17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9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7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A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7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B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7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C00-000002000000}"/>
            </a:ext>
          </a:extLst>
        </xdr:cNvPr>
        <xdr:cNvSpPr txBox="1"/>
      </xdr:nvSpPr>
      <xdr:spPr>
        <a:xfrm>
          <a:off x="8831580" y="579120"/>
          <a:ext cx="2611756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7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D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7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E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F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0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1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200-000002000000}"/>
            </a:ext>
          </a:extLst>
        </xdr:cNvPr>
        <xdr:cNvSpPr txBox="1"/>
      </xdr:nvSpPr>
      <xdr:spPr>
        <a:xfrm>
          <a:off x="9505950" y="590550"/>
          <a:ext cx="2847976" cy="42329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E014874F-EB0C-4EDD-8922-5938A5E5D57E}"/>
            </a:ext>
          </a:extLst>
        </xdr:cNvPr>
        <xdr:cNvSpPr txBox="1"/>
      </xdr:nvSpPr>
      <xdr:spPr>
        <a:xfrm>
          <a:off x="9785350" y="609600"/>
          <a:ext cx="2331254" cy="4953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8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300-000002000000}"/>
            </a:ext>
          </a:extLst>
        </xdr:cNvPr>
        <xdr:cNvSpPr txBox="1"/>
      </xdr:nvSpPr>
      <xdr:spPr>
        <a:xfrm>
          <a:off x="8572500" y="579120"/>
          <a:ext cx="2611756" cy="43053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8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29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4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8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5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8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6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8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7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8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800-000002000000}"/>
            </a:ext>
          </a:extLst>
        </xdr:cNvPr>
        <xdr:cNvSpPr txBox="1"/>
      </xdr:nvSpPr>
      <xdr:spPr>
        <a:xfrm>
          <a:off x="8572500" y="579120"/>
          <a:ext cx="2611756" cy="46405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8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31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900-000002000000}"/>
            </a:ext>
          </a:extLst>
        </xdr:cNvPr>
        <xdr:cNvSpPr txBox="1"/>
      </xdr:nvSpPr>
      <xdr:spPr>
        <a:xfrm>
          <a:off x="8572500" y="579120"/>
          <a:ext cx="2611756" cy="46405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8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31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A00-000002000000}"/>
            </a:ext>
          </a:extLst>
        </xdr:cNvPr>
        <xdr:cNvSpPr txBox="1"/>
      </xdr:nvSpPr>
      <xdr:spPr>
        <a:xfrm>
          <a:off x="8572500" y="579120"/>
          <a:ext cx="2611756" cy="48082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8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32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B00-000002000000}"/>
            </a:ext>
          </a:extLst>
        </xdr:cNvPr>
        <xdr:cNvSpPr txBox="1"/>
      </xdr:nvSpPr>
      <xdr:spPr>
        <a:xfrm>
          <a:off x="9505950" y="590550"/>
          <a:ext cx="2847976" cy="42329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8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C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2BD56F0C-EB7D-4F47-8E5E-7C7943436A66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(C6QO7))</a:t>
          </a:r>
        </a:p>
      </xdr:txBody>
    </xdr:sp>
    <xdr:clientData/>
  </xdr:twoCellAnchor>
</xdr:wsDr>
</file>

<file path=xl/drawings/drawing19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D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9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E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9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F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9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0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9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45720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100-000002000000}"/>
            </a:ext>
          </a:extLst>
        </xdr:cNvPr>
        <xdr:cNvSpPr txBox="1"/>
      </xdr:nvSpPr>
      <xdr:spPr>
        <a:xfrm>
          <a:off x="8572500" y="579120"/>
          <a:ext cx="2611756" cy="39928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</a:p>
      </xdr:txBody>
    </xdr:sp>
    <xdr:clientData/>
  </xdr:twoCellAnchor>
</xdr:wsDr>
</file>

<file path=xl/drawings/drawing19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200-000002000000}"/>
            </a:ext>
          </a:extLst>
        </xdr:cNvPr>
        <xdr:cNvSpPr txBox="1"/>
      </xdr:nvSpPr>
      <xdr:spPr>
        <a:xfrm>
          <a:off x="9505950" y="590550"/>
          <a:ext cx="2847976" cy="405193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9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300-000002000000}"/>
            </a:ext>
          </a:extLst>
        </xdr:cNvPr>
        <xdr:cNvSpPr txBox="1"/>
      </xdr:nvSpPr>
      <xdr:spPr>
        <a:xfrm>
          <a:off x="9505950" y="590550"/>
          <a:ext cx="2847976" cy="422338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9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400-000002000000}"/>
            </a:ext>
          </a:extLst>
        </xdr:cNvPr>
        <xdr:cNvSpPr txBox="1"/>
      </xdr:nvSpPr>
      <xdr:spPr>
        <a:xfrm>
          <a:off x="9505950" y="590550"/>
          <a:ext cx="2847976" cy="405193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9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5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9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29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6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IYM: IYOMISHIMA (</a:t>
          </a:r>
          <a:r>
            <a:rPr kumimoji="1" lang="ja-JP" altLang="en-US" sz="1100" baseline="0"/>
            <a:t>伊予三島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B8DFD1D7-666F-42DD-9553-4E3A0B9FA3D5}"/>
            </a:ext>
          </a:extLst>
        </xdr:cNvPr>
        <xdr:cNvSpPr txBox="1"/>
      </xdr:nvSpPr>
      <xdr:spPr>
        <a:xfrm>
          <a:off x="9785350" y="609600"/>
          <a:ext cx="2331254" cy="5568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B13402CA-826E-4F19-A424-D55C844F758C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0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7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20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800-000002000000}"/>
            </a:ext>
          </a:extLst>
        </xdr:cNvPr>
        <xdr:cNvSpPr txBox="1"/>
      </xdr:nvSpPr>
      <xdr:spPr>
        <a:xfrm>
          <a:off x="9505950" y="590550"/>
          <a:ext cx="2847976" cy="388048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20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9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20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A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20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B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1C90BAD7-66C3-459F-86AA-76E19EFF93CC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53431615-06C2-4764-B997-8A32FA07B4DA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3D1FCC14-C6A1-4267-9F3F-1A28F28E42D8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10C3BDF1-1339-4F4E-9886-0F5F3894CA6C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C0A67C2-0AF2-42DD-8A68-173823457CB0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36F137D-9D86-4C14-B1BB-984096289E10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3272167F-4983-4D0A-BCED-F45BA7538631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33F671B3-C006-41E9-B898-34E98F36125B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7ED6D158-E3EC-4EDB-A69B-187E3DC75762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5F58C6D5-092D-4129-8E67-4763A6933B0C}"/>
            </a:ext>
          </a:extLst>
        </xdr:cNvPr>
        <xdr:cNvSpPr txBox="1"/>
      </xdr:nvSpPr>
      <xdr:spPr>
        <a:xfrm>
          <a:off x="9785350" y="609600"/>
          <a:ext cx="2331254" cy="5568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162FD1F9-CCDC-41A9-BF93-E0277A808BC0}"/>
            </a:ext>
          </a:extLst>
        </xdr:cNvPr>
        <xdr:cNvSpPr txBox="1"/>
      </xdr:nvSpPr>
      <xdr:spPr>
        <a:xfrm>
          <a:off x="9791700" y="609600"/>
          <a:ext cx="2331254" cy="4953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2BDDA3B4-C65E-400E-8DFB-38939EA7030C}"/>
            </a:ext>
          </a:extLst>
        </xdr:cNvPr>
        <xdr:cNvSpPr txBox="1"/>
      </xdr:nvSpPr>
      <xdr:spPr>
        <a:xfrm>
          <a:off x="9639300" y="609600"/>
          <a:ext cx="2331254" cy="4953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CDDD2104-3C76-4F15-AA9F-052F42448C16}"/>
            </a:ext>
          </a:extLst>
        </xdr:cNvPr>
        <xdr:cNvSpPr txBox="1"/>
      </xdr:nvSpPr>
      <xdr:spPr>
        <a:xfrm>
          <a:off x="9639300" y="609600"/>
          <a:ext cx="2331254" cy="4953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96393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96393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96393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 txBox="1"/>
      </xdr:nvSpPr>
      <xdr:spPr>
        <a:xfrm>
          <a:off x="96266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96266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 txBox="1"/>
      </xdr:nvSpPr>
      <xdr:spPr>
        <a:xfrm>
          <a:off x="9645650" y="603250"/>
          <a:ext cx="2324904" cy="4290483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 txBox="1"/>
      </xdr:nvSpPr>
      <xdr:spPr>
        <a:xfrm>
          <a:off x="962660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5655A815-F586-445B-95F6-AE2F32DB0D1F}"/>
            </a:ext>
          </a:extLst>
        </xdr:cNvPr>
        <xdr:cNvSpPr txBox="1"/>
      </xdr:nvSpPr>
      <xdr:spPr>
        <a:xfrm>
          <a:off x="9785350" y="609600"/>
          <a:ext cx="2331254" cy="5568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 txBox="1"/>
      </xdr:nvSpPr>
      <xdr:spPr>
        <a:xfrm>
          <a:off x="9632950" y="609600"/>
          <a:ext cx="2331254" cy="61150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SpPr txBox="1"/>
      </xdr:nvSpPr>
      <xdr:spPr>
        <a:xfrm>
          <a:off x="9632950" y="609600"/>
          <a:ext cx="2331254" cy="61150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A421F196-D321-47FD-94E0-A9E347201FA5}"/>
            </a:ext>
          </a:extLst>
        </xdr:cNvPr>
        <xdr:cNvSpPr txBox="1"/>
      </xdr:nvSpPr>
      <xdr:spPr>
        <a:xfrm>
          <a:off x="9785350" y="609600"/>
          <a:ext cx="2331254" cy="55181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SpPr txBox="1"/>
      </xdr:nvSpPr>
      <xdr:spPr>
        <a:xfrm>
          <a:off x="6884670" y="598170"/>
          <a:ext cx="2017564" cy="59397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SpPr txBox="1"/>
      </xdr:nvSpPr>
      <xdr:spPr>
        <a:xfrm>
          <a:off x="9452610" y="598170"/>
          <a:ext cx="2291884" cy="62141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40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17A2DDBE-5B04-44FD-97C0-19A90544B4BF}"/>
            </a:ext>
          </a:extLst>
        </xdr:cNvPr>
        <xdr:cNvSpPr txBox="1"/>
      </xdr:nvSpPr>
      <xdr:spPr>
        <a:xfrm>
          <a:off x="9785350" y="609600"/>
          <a:ext cx="2331254" cy="5568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SpPr txBox="1"/>
      </xdr:nvSpPr>
      <xdr:spPr>
        <a:xfrm>
          <a:off x="6884670" y="598170"/>
          <a:ext cx="2017564" cy="57721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36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SpPr txBox="1"/>
      </xdr:nvSpPr>
      <xdr:spPr>
        <a:xfrm>
          <a:off x="9483090" y="598170"/>
          <a:ext cx="2291884" cy="4933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AED5F37A-D7AC-419B-8824-CBA96690753F}"/>
            </a:ext>
          </a:extLst>
        </xdr:cNvPr>
        <xdr:cNvSpPr txBox="1"/>
      </xdr:nvSpPr>
      <xdr:spPr>
        <a:xfrm>
          <a:off x="9785350" y="609600"/>
          <a:ext cx="2331254" cy="55181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7B747581-9077-47A2-AEEF-5C7D5E3F39D8}"/>
            </a:ext>
          </a:extLst>
        </xdr:cNvPr>
        <xdr:cNvSpPr txBox="1"/>
      </xdr:nvSpPr>
      <xdr:spPr>
        <a:xfrm>
          <a:off x="9785350" y="609600"/>
          <a:ext cx="2331254" cy="5568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0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2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3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4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5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6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7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8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CB7E2792-FDB7-4FD4-87E1-520C4C73504B}"/>
            </a:ext>
          </a:extLst>
        </xdr:cNvPr>
        <xdr:cNvSpPr txBox="1"/>
      </xdr:nvSpPr>
      <xdr:spPr>
        <a:xfrm>
          <a:off x="9785350" y="609600"/>
          <a:ext cx="2331254" cy="55181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9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A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B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C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D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E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0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3F00-000003000000}"/>
            </a:ext>
          </a:extLst>
        </xdr:cNvPr>
        <xdr:cNvSpPr txBox="1"/>
      </xdr:nvSpPr>
      <xdr:spPr>
        <a:xfrm>
          <a:off x="9220200" y="609600"/>
          <a:ext cx="2299504" cy="48006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76200</xdr:colOff>
      <xdr:row>3</xdr:row>
      <xdr:rowOff>95250</xdr:rowOff>
    </xdr:from>
    <xdr:to>
      <xdr:col>11</xdr:col>
      <xdr:colOff>242104</xdr:colOff>
      <xdr:row>34</xdr:row>
      <xdr:rowOff>0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4000-000003000000}"/>
            </a:ext>
          </a:extLst>
        </xdr:cNvPr>
        <xdr:cNvSpPr txBox="1"/>
      </xdr:nvSpPr>
      <xdr:spPr>
        <a:xfrm>
          <a:off x="9201150" y="609600"/>
          <a:ext cx="2299504" cy="48006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1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  <a:endParaRPr kumimoji="1" lang="en-US" altLang="ja-JP" sz="1100" u="sng" baseline="0"/>
        </a:p>
      </xdr:txBody>
    </xdr:sp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2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0.xml"/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6.xml"/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8.xml"/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9.xml"/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0.xml"/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1.xml"/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2.xml"/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3.xml"/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4.xml"/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5.xml"/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6.xml"/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7.xml"/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9.xml"/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1.xml"/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2.xml"/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3.xml"/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5.xml"/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6.xml"/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7.xml"/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8.xml"/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9.xml"/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0.xml"/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1.xml"/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2.xml"/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3.xml"/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4.xml"/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5.xml"/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6.xml"/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7.xml"/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8.xml"/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9.xml"/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0.xml"/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1.xml"/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2.xml"/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3.xml"/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4.xml"/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5.xml"/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6.xml"/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7.xml"/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8.xml"/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9.xml"/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0.xml"/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1.xml"/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2.xml"/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3.xml"/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4.xml"/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5.xml"/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6.xml"/><Relationship Id="rId1" Type="http://schemas.openxmlformats.org/officeDocument/2006/relationships/printerSettings" Target="../printerSettings/printerSettings166.bin"/></Relationships>
</file>

<file path=xl/worksheets/_rels/sheet1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7.xml"/><Relationship Id="rId1" Type="http://schemas.openxmlformats.org/officeDocument/2006/relationships/printerSettings" Target="../printerSettings/printerSettings167.bin"/></Relationships>
</file>

<file path=xl/worksheets/_rels/sheet1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8.xml"/><Relationship Id="rId1" Type="http://schemas.openxmlformats.org/officeDocument/2006/relationships/printerSettings" Target="../printerSettings/printerSettings168.bin"/></Relationships>
</file>

<file path=xl/worksheets/_rels/sheet1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9.xml"/><Relationship Id="rId1" Type="http://schemas.openxmlformats.org/officeDocument/2006/relationships/printerSettings" Target="../printerSettings/printerSettings169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0.xml"/><Relationship Id="rId1" Type="http://schemas.openxmlformats.org/officeDocument/2006/relationships/printerSettings" Target="../printerSettings/printerSettings170.bin"/></Relationships>
</file>

<file path=xl/worksheets/_rels/sheet1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1.xml"/><Relationship Id="rId1" Type="http://schemas.openxmlformats.org/officeDocument/2006/relationships/printerSettings" Target="../printerSettings/printerSettings171.bin"/></Relationships>
</file>

<file path=xl/worksheets/_rels/sheet1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2.xml"/><Relationship Id="rId1" Type="http://schemas.openxmlformats.org/officeDocument/2006/relationships/printerSettings" Target="../printerSettings/printerSettings172.bin"/></Relationships>
</file>

<file path=xl/worksheets/_rels/sheet1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3.xml"/><Relationship Id="rId1" Type="http://schemas.openxmlformats.org/officeDocument/2006/relationships/printerSettings" Target="../printerSettings/printerSettings173.bin"/></Relationships>
</file>

<file path=xl/worksheets/_rels/sheet1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4.xml"/><Relationship Id="rId1" Type="http://schemas.openxmlformats.org/officeDocument/2006/relationships/printerSettings" Target="../printerSettings/printerSettings174.bin"/></Relationships>
</file>

<file path=xl/worksheets/_rels/sheet1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5.xml"/><Relationship Id="rId1" Type="http://schemas.openxmlformats.org/officeDocument/2006/relationships/printerSettings" Target="../printerSettings/printerSettings175.bin"/></Relationships>
</file>

<file path=xl/worksheets/_rels/sheet1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6.xml"/><Relationship Id="rId1" Type="http://schemas.openxmlformats.org/officeDocument/2006/relationships/printerSettings" Target="../printerSettings/printerSettings176.bin"/></Relationships>
</file>

<file path=xl/worksheets/_rels/sheet1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7.xml"/><Relationship Id="rId1" Type="http://schemas.openxmlformats.org/officeDocument/2006/relationships/printerSettings" Target="../printerSettings/printerSettings177.bin"/></Relationships>
</file>

<file path=xl/worksheets/_rels/sheet1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8.xml"/><Relationship Id="rId1" Type="http://schemas.openxmlformats.org/officeDocument/2006/relationships/printerSettings" Target="../printerSettings/printerSettings178.bin"/></Relationships>
</file>

<file path=xl/worksheets/_rels/sheet1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9.xml"/><Relationship Id="rId1" Type="http://schemas.openxmlformats.org/officeDocument/2006/relationships/printerSettings" Target="../printerSettings/printerSettings179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0.xml"/><Relationship Id="rId1" Type="http://schemas.openxmlformats.org/officeDocument/2006/relationships/printerSettings" Target="../printerSettings/printerSettings180.bin"/></Relationships>
</file>

<file path=xl/worksheets/_rels/sheet1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1.xml"/><Relationship Id="rId1" Type="http://schemas.openxmlformats.org/officeDocument/2006/relationships/printerSettings" Target="../printerSettings/printerSettings181.bin"/></Relationships>
</file>

<file path=xl/worksheets/_rels/sheet1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2.xml"/><Relationship Id="rId1" Type="http://schemas.openxmlformats.org/officeDocument/2006/relationships/printerSettings" Target="../printerSettings/printerSettings182.bin"/></Relationships>
</file>

<file path=xl/worksheets/_rels/sheet1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3.xml"/><Relationship Id="rId1" Type="http://schemas.openxmlformats.org/officeDocument/2006/relationships/printerSettings" Target="../printerSettings/printerSettings183.bin"/></Relationships>
</file>

<file path=xl/worksheets/_rels/sheet1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4.xml"/><Relationship Id="rId1" Type="http://schemas.openxmlformats.org/officeDocument/2006/relationships/printerSettings" Target="../printerSettings/printerSettings184.bin"/></Relationships>
</file>

<file path=xl/worksheets/_rels/sheet1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5.xml"/><Relationship Id="rId1" Type="http://schemas.openxmlformats.org/officeDocument/2006/relationships/printerSettings" Target="../printerSettings/printerSettings185.bin"/></Relationships>
</file>

<file path=xl/worksheets/_rels/sheet1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6.xml"/><Relationship Id="rId1" Type="http://schemas.openxmlformats.org/officeDocument/2006/relationships/printerSettings" Target="../printerSettings/printerSettings186.bin"/></Relationships>
</file>

<file path=xl/worksheets/_rels/sheet1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7.xml"/><Relationship Id="rId1" Type="http://schemas.openxmlformats.org/officeDocument/2006/relationships/printerSettings" Target="../printerSettings/printerSettings187.bin"/></Relationships>
</file>

<file path=xl/worksheets/_rels/sheet1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8.xml"/><Relationship Id="rId1" Type="http://schemas.openxmlformats.org/officeDocument/2006/relationships/printerSettings" Target="../printerSettings/printerSettings188.bin"/></Relationships>
</file>

<file path=xl/worksheets/_rels/sheet1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9.xml"/><Relationship Id="rId1" Type="http://schemas.openxmlformats.org/officeDocument/2006/relationships/printerSettings" Target="../printerSettings/printerSettings189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1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0.xml"/><Relationship Id="rId1" Type="http://schemas.openxmlformats.org/officeDocument/2006/relationships/printerSettings" Target="../printerSettings/printerSettings190.bin"/></Relationships>
</file>

<file path=xl/worksheets/_rels/sheet1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1.xml"/><Relationship Id="rId1" Type="http://schemas.openxmlformats.org/officeDocument/2006/relationships/printerSettings" Target="../printerSettings/printerSettings191.bin"/></Relationships>
</file>

<file path=xl/worksheets/_rels/sheet1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2.xml"/><Relationship Id="rId1" Type="http://schemas.openxmlformats.org/officeDocument/2006/relationships/printerSettings" Target="../printerSettings/printerSettings192.bin"/></Relationships>
</file>

<file path=xl/worksheets/_rels/sheet1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3.xml"/><Relationship Id="rId1" Type="http://schemas.openxmlformats.org/officeDocument/2006/relationships/printerSettings" Target="../printerSettings/printerSettings193.bin"/></Relationships>
</file>

<file path=xl/worksheets/_rels/sheet1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4.xml"/><Relationship Id="rId1" Type="http://schemas.openxmlformats.org/officeDocument/2006/relationships/printerSettings" Target="../printerSettings/printerSettings194.bin"/></Relationships>
</file>

<file path=xl/worksheets/_rels/sheet1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5.xml"/><Relationship Id="rId1" Type="http://schemas.openxmlformats.org/officeDocument/2006/relationships/printerSettings" Target="../printerSettings/printerSettings195.bin"/></Relationships>
</file>

<file path=xl/worksheets/_rels/sheet1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6.xml"/><Relationship Id="rId1" Type="http://schemas.openxmlformats.org/officeDocument/2006/relationships/printerSettings" Target="../printerSettings/printerSettings196.bin"/></Relationships>
</file>

<file path=xl/worksheets/_rels/sheet1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7.xml"/><Relationship Id="rId1" Type="http://schemas.openxmlformats.org/officeDocument/2006/relationships/printerSettings" Target="../printerSettings/printerSettings197.bin"/></Relationships>
</file>

<file path=xl/worksheets/_rels/sheet1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8.xml"/><Relationship Id="rId1" Type="http://schemas.openxmlformats.org/officeDocument/2006/relationships/printerSettings" Target="../printerSettings/printerSettings198.bin"/></Relationships>
</file>

<file path=xl/worksheets/_rels/sheet1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9.xml"/><Relationship Id="rId1" Type="http://schemas.openxmlformats.org/officeDocument/2006/relationships/printerSettings" Target="../printerSettings/printerSettings19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0.xml"/><Relationship Id="rId1" Type="http://schemas.openxmlformats.org/officeDocument/2006/relationships/printerSettings" Target="../printerSettings/printerSettings200.bin"/></Relationships>
</file>

<file path=xl/worksheets/_rels/sheet2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1.xml"/><Relationship Id="rId1" Type="http://schemas.openxmlformats.org/officeDocument/2006/relationships/printerSettings" Target="../printerSettings/printerSettings201.bin"/></Relationships>
</file>

<file path=xl/worksheets/_rels/sheet2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2.xml"/><Relationship Id="rId1" Type="http://schemas.openxmlformats.org/officeDocument/2006/relationships/printerSettings" Target="../printerSettings/printerSettings202.bin"/></Relationships>
</file>

<file path=xl/worksheets/_rels/sheet2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3.xml"/><Relationship Id="rId1" Type="http://schemas.openxmlformats.org/officeDocument/2006/relationships/printerSettings" Target="../printerSettings/printerSettings203.bin"/></Relationships>
</file>

<file path=xl/worksheets/_rels/sheet2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4.xml"/><Relationship Id="rId1" Type="http://schemas.openxmlformats.org/officeDocument/2006/relationships/printerSettings" Target="../printerSettings/printerSettings204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FE9356-54FB-4B55-85C9-284DBF194377}">
  <sheetPr>
    <pageSetUpPr fitToPage="1"/>
  </sheetPr>
  <dimension ref="A1:AX7702"/>
  <sheetViews>
    <sheetView tabSelected="1" view="pageBreakPreview" zoomScale="73" zoomScaleNormal="100" zoomScaleSheetLayoutView="73" workbookViewId="0">
      <selection activeCell="J47" sqref="J47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8" t="s">
        <v>0</v>
      </c>
      <c r="C1" s="658"/>
      <c r="D1" s="9"/>
      <c r="E1" s="9"/>
      <c r="F1" s="9"/>
      <c r="G1" s="9"/>
      <c r="H1" s="9"/>
      <c r="I1" s="659">
        <v>46084.354166666664</v>
      </c>
      <c r="J1" s="659"/>
      <c r="K1" s="14"/>
      <c r="L1" s="15"/>
      <c r="M1" s="15"/>
      <c r="N1" s="16"/>
      <c r="O1" s="12"/>
    </row>
    <row r="2" spans="2:15" s="1" customFormat="1" ht="13.5" customHeight="1" x14ac:dyDescent="0.25">
      <c r="B2" s="660" t="s">
        <v>593</v>
      </c>
      <c r="C2" s="66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1" t="s">
        <v>12</v>
      </c>
      <c r="E4" s="662"/>
      <c r="F4" s="661" t="s">
        <v>13</v>
      </c>
      <c r="G4" s="662"/>
      <c r="H4" s="663" t="s">
        <v>2</v>
      </c>
      <c r="I4" s="66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224" t="s">
        <v>481</v>
      </c>
      <c r="D5" s="462" t="s">
        <v>11341</v>
      </c>
      <c r="E5" s="523">
        <v>46083</v>
      </c>
      <c r="F5" s="390" t="s">
        <v>9239</v>
      </c>
      <c r="G5" s="502">
        <v>46084</v>
      </c>
      <c r="H5" s="377" t="s">
        <v>9292</v>
      </c>
      <c r="I5" s="496">
        <v>46084</v>
      </c>
      <c r="J5" s="33">
        <v>46084</v>
      </c>
      <c r="K5" s="262"/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5" customHeight="1" x14ac:dyDescent="0.25">
      <c r="B7" s="26" t="s">
        <v>11331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5" customHeight="1" x14ac:dyDescent="0.25">
      <c r="B8" s="26"/>
      <c r="C8" s="50" t="s">
        <v>10</v>
      </c>
      <c r="D8" s="375" t="s">
        <v>11346</v>
      </c>
      <c r="E8" s="484">
        <v>46086</v>
      </c>
      <c r="F8" s="375"/>
      <c r="G8" s="483"/>
      <c r="H8" s="372"/>
      <c r="I8" s="484"/>
      <c r="J8" s="42">
        <f>J5+2</f>
        <v>46086</v>
      </c>
      <c r="K8" s="271"/>
      <c r="L8" s="36"/>
      <c r="M8" s="36"/>
      <c r="N8" s="36"/>
      <c r="O8" s="36"/>
    </row>
    <row r="9" spans="2:15" s="1" customFormat="1" ht="15" customHeight="1" x14ac:dyDescent="0.25">
      <c r="B9" s="26"/>
      <c r="C9" s="227" t="s">
        <v>8</v>
      </c>
      <c r="D9" s="375"/>
      <c r="E9" s="486"/>
      <c r="F9" s="375"/>
      <c r="G9" s="486"/>
      <c r="H9" s="372"/>
      <c r="I9" s="486"/>
      <c r="J9" s="42">
        <f>J8+1</f>
        <v>46087</v>
      </c>
      <c r="K9" s="249"/>
      <c r="L9" s="36"/>
      <c r="M9" s="36"/>
      <c r="N9" s="36"/>
      <c r="O9" s="36"/>
    </row>
    <row r="10" spans="2:15" s="1" customFormat="1" ht="15" customHeight="1" x14ac:dyDescent="0.25">
      <c r="B10" s="537"/>
      <c r="C10" s="50" t="s">
        <v>5</v>
      </c>
      <c r="D10" s="375"/>
      <c r="E10" s="486"/>
      <c r="F10" s="375"/>
      <c r="G10" s="483"/>
      <c r="H10" s="372"/>
      <c r="I10" s="486"/>
      <c r="J10" s="42">
        <f>J9</f>
        <v>46087</v>
      </c>
      <c r="K10" s="271"/>
      <c r="L10" s="36"/>
      <c r="M10" s="36"/>
      <c r="N10" s="36"/>
      <c r="O10" s="36"/>
    </row>
    <row r="11" spans="2:15" s="1" customFormat="1" ht="15" customHeight="1" x14ac:dyDescent="0.25">
      <c r="B11" s="537"/>
      <c r="C11" s="50" t="s">
        <v>478</v>
      </c>
      <c r="D11" s="375"/>
      <c r="E11" s="487"/>
      <c r="F11" s="375"/>
      <c r="G11" s="486"/>
      <c r="H11" s="372"/>
      <c r="I11" s="484"/>
      <c r="J11" s="42">
        <f>J10+1</f>
        <v>46088</v>
      </c>
      <c r="K11" s="271"/>
      <c r="L11" s="36"/>
      <c r="M11" s="36"/>
      <c r="N11" s="36"/>
      <c r="O11" s="36"/>
    </row>
    <row r="12" spans="2:15" s="1" customFormat="1" ht="15" customHeight="1" x14ac:dyDescent="0.25">
      <c r="B12" s="26"/>
      <c r="C12" s="50" t="s">
        <v>479</v>
      </c>
      <c r="D12" s="375"/>
      <c r="E12" s="487"/>
      <c r="F12" s="375"/>
      <c r="G12" s="483"/>
      <c r="H12" s="372"/>
      <c r="I12" s="486"/>
      <c r="J12" s="42">
        <f>J11</f>
        <v>46088</v>
      </c>
      <c r="K12" s="271"/>
      <c r="L12" s="36"/>
      <c r="M12" s="36"/>
      <c r="N12" s="36"/>
      <c r="O12" s="36"/>
    </row>
    <row r="13" spans="2:15" s="1" customFormat="1" ht="15" customHeight="1" x14ac:dyDescent="0.25">
      <c r="B13" s="537"/>
      <c r="C13" s="50"/>
      <c r="D13" s="375"/>
      <c r="E13" s="487"/>
      <c r="F13" s="375"/>
      <c r="G13" s="486"/>
      <c r="H13" s="372"/>
      <c r="I13" s="486"/>
      <c r="J13" s="42"/>
      <c r="K13" s="161"/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50"/>
      <c r="D14" s="375"/>
      <c r="E14" s="487"/>
      <c r="F14" s="375"/>
      <c r="G14" s="483"/>
      <c r="H14" s="372"/>
      <c r="I14" s="484"/>
      <c r="J14" s="42"/>
      <c r="K14" s="271"/>
      <c r="L14" s="36"/>
      <c r="M14" s="36"/>
      <c r="N14" s="36"/>
      <c r="O14" s="36"/>
    </row>
    <row r="15" spans="2:15" s="1" customFormat="1" ht="26.5" customHeight="1" x14ac:dyDescent="0.25">
      <c r="B15" s="610" t="s">
        <v>11332</v>
      </c>
      <c r="C15" s="227"/>
      <c r="D15" s="467"/>
      <c r="E15" s="491"/>
      <c r="F15" s="375"/>
      <c r="G15" s="486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5" customHeight="1" x14ac:dyDescent="0.25">
      <c r="B16" s="396" t="s">
        <v>11338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5" customHeight="1" x14ac:dyDescent="0.25">
      <c r="B17" s="400" t="s">
        <v>11339</v>
      </c>
      <c r="C17" s="55" t="s">
        <v>481</v>
      </c>
      <c r="D17" s="513"/>
      <c r="E17" s="514"/>
      <c r="F17" s="513"/>
      <c r="G17" s="515"/>
      <c r="H17" s="384"/>
      <c r="I17" s="516"/>
      <c r="J17" s="34"/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61" t="s">
        <v>12</v>
      </c>
      <c r="E19" s="662"/>
      <c r="F19" s="661" t="s">
        <v>13</v>
      </c>
      <c r="G19" s="662"/>
      <c r="H19" s="663" t="s">
        <v>2</v>
      </c>
      <c r="I19" s="664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652" t="s">
        <v>19</v>
      </c>
      <c r="C20" s="224" t="s">
        <v>14</v>
      </c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5" customHeight="1" x14ac:dyDescent="0.25">
      <c r="B21" s="21" t="s">
        <v>23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5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5" customHeight="1" x14ac:dyDescent="0.25">
      <c r="B23" s="648"/>
      <c r="C23" s="49" t="s">
        <v>5</v>
      </c>
      <c r="D23" s="467"/>
      <c r="E23" s="484"/>
      <c r="F23" s="467"/>
      <c r="G23" s="484"/>
      <c r="H23" s="467"/>
      <c r="I23" s="484"/>
      <c r="J23" s="42"/>
      <c r="K23" s="271"/>
      <c r="L23" s="36"/>
      <c r="M23" s="36"/>
      <c r="N23" s="36"/>
      <c r="O23" s="36"/>
    </row>
    <row r="24" spans="2:15" s="1" customFormat="1" ht="15" customHeight="1" x14ac:dyDescent="0.25">
      <c r="B24" s="26"/>
      <c r="C24" s="50" t="s">
        <v>8</v>
      </c>
      <c r="D24" s="375"/>
      <c r="E24" s="487"/>
      <c r="F24" s="375"/>
      <c r="G24" s="486"/>
      <c r="H24" s="372"/>
      <c r="I24" s="487"/>
      <c r="J24" s="42"/>
      <c r="K24" s="161"/>
      <c r="L24" s="36"/>
      <c r="M24" s="36"/>
      <c r="N24" s="36"/>
      <c r="O24" s="36"/>
    </row>
    <row r="25" spans="2:15" s="1" customFormat="1" ht="15" customHeight="1" x14ac:dyDescent="0.25">
      <c r="B25" s="26"/>
      <c r="C25" s="50" t="s">
        <v>7</v>
      </c>
      <c r="D25" s="375"/>
      <c r="E25" s="484"/>
      <c r="F25" s="375"/>
      <c r="G25" s="484"/>
      <c r="H25" s="375"/>
      <c r="I25" s="484"/>
      <c r="J25" s="42"/>
      <c r="K25" s="248"/>
      <c r="L25" s="36"/>
      <c r="M25" s="36"/>
      <c r="N25" s="36"/>
      <c r="O25" s="36"/>
    </row>
    <row r="26" spans="2:15" s="1" customFormat="1" ht="15" customHeight="1" x14ac:dyDescent="0.25">
      <c r="B26" s="440"/>
      <c r="C26" s="49" t="s">
        <v>6</v>
      </c>
      <c r="D26" s="375"/>
      <c r="E26" s="484"/>
      <c r="F26" s="375"/>
      <c r="G26" s="484"/>
      <c r="H26" s="375"/>
      <c r="I26" s="484"/>
      <c r="J26" s="42"/>
      <c r="K26" s="249"/>
      <c r="L26" s="36"/>
      <c r="M26" s="36"/>
      <c r="N26" s="36"/>
      <c r="O26" s="36"/>
    </row>
    <row r="27" spans="2:15" s="1" customFormat="1" ht="15" customHeight="1" x14ac:dyDescent="0.25">
      <c r="B27" s="245"/>
      <c r="C27" s="49" t="s">
        <v>26</v>
      </c>
      <c r="D27" s="467"/>
      <c r="E27" s="484"/>
      <c r="F27" s="375"/>
      <c r="G27" s="484"/>
      <c r="H27" s="375"/>
      <c r="I27" s="484"/>
      <c r="J27" s="42"/>
      <c r="K27" s="248"/>
      <c r="L27" s="36"/>
      <c r="M27" s="36"/>
      <c r="N27" s="36"/>
      <c r="O27" s="36"/>
    </row>
    <row r="28" spans="2:15" s="1" customFormat="1" ht="15" customHeight="1" x14ac:dyDescent="0.25">
      <c r="B28" s="245"/>
      <c r="C28" s="227"/>
      <c r="D28" s="467"/>
      <c r="E28" s="484"/>
      <c r="F28" s="467"/>
      <c r="G28" s="484"/>
      <c r="H28" s="467"/>
      <c r="I28" s="484"/>
      <c r="J28" s="42"/>
      <c r="K28" s="164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5" customHeight="1" x14ac:dyDescent="0.25">
      <c r="B31" s="245"/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5" customHeight="1" x14ac:dyDescent="0.25">
      <c r="B32" s="44"/>
      <c r="C32" s="44" t="s">
        <v>14</v>
      </c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61" t="s">
        <v>12</v>
      </c>
      <c r="E34" s="662"/>
      <c r="F34" s="661" t="s">
        <v>13</v>
      </c>
      <c r="G34" s="662"/>
      <c r="H34" s="663" t="s">
        <v>2</v>
      </c>
      <c r="I34" s="664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5" customHeight="1" x14ac:dyDescent="0.25">
      <c r="B36" s="71" t="s">
        <v>6394</v>
      </c>
      <c r="C36" s="50" t="s">
        <v>24</v>
      </c>
      <c r="D36" s="371"/>
      <c r="E36" s="494"/>
      <c r="F36" s="495"/>
      <c r="G36" s="488"/>
      <c r="H36" s="493"/>
      <c r="I36" s="492"/>
      <c r="J36" s="42"/>
      <c r="K36" s="161" t="s">
        <v>23</v>
      </c>
      <c r="L36" s="36"/>
      <c r="M36" s="36"/>
      <c r="N36" s="36"/>
      <c r="O36" s="36"/>
    </row>
    <row r="37" spans="2:15" s="1" customFormat="1" ht="15" customHeight="1" x14ac:dyDescent="0.25">
      <c r="B37" s="26" t="s">
        <v>10860</v>
      </c>
      <c r="C37" s="133" t="s">
        <v>16</v>
      </c>
      <c r="D37" s="379" t="s">
        <v>9547</v>
      </c>
      <c r="E37" s="501">
        <v>46073</v>
      </c>
      <c r="F37" s="379" t="s">
        <v>10723</v>
      </c>
      <c r="G37" s="503">
        <v>46078</v>
      </c>
      <c r="H37" s="380" t="s">
        <v>9786</v>
      </c>
      <c r="I37" s="501">
        <v>46078</v>
      </c>
      <c r="J37" s="42">
        <v>46079</v>
      </c>
      <c r="K37" s="170"/>
      <c r="L37" s="36"/>
      <c r="M37" s="36"/>
      <c r="N37" s="36"/>
      <c r="O37" s="36"/>
    </row>
    <row r="38" spans="2:15" s="1" customFormat="1" ht="15" customHeight="1" x14ac:dyDescent="0.25">
      <c r="B38" s="26"/>
      <c r="C38" s="651" t="s">
        <v>9</v>
      </c>
      <c r="D38" s="385" t="s">
        <v>9199</v>
      </c>
      <c r="E38" s="504">
        <v>46079</v>
      </c>
      <c r="F38" s="385" t="s">
        <v>9603</v>
      </c>
      <c r="G38" s="505">
        <v>46080</v>
      </c>
      <c r="H38" s="372" t="s">
        <v>9131</v>
      </c>
      <c r="I38" s="484">
        <v>46080</v>
      </c>
      <c r="J38" s="42">
        <f>J37+2</f>
        <v>46081</v>
      </c>
      <c r="K38" s="249"/>
      <c r="L38" s="36"/>
      <c r="M38" s="36"/>
      <c r="N38" s="36"/>
      <c r="O38" s="36"/>
    </row>
    <row r="39" spans="2:15" s="1" customFormat="1" ht="15" customHeight="1" x14ac:dyDescent="0.25">
      <c r="B39" s="26"/>
      <c r="C39" s="50" t="s">
        <v>14</v>
      </c>
      <c r="D39" s="375"/>
      <c r="E39" s="484"/>
      <c r="F39" s="375"/>
      <c r="G39" s="483"/>
      <c r="H39" s="372"/>
      <c r="I39" s="484"/>
      <c r="J39" s="42">
        <f>J38</f>
        <v>46081</v>
      </c>
      <c r="K39" s="170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5"/>
      <c r="E40" s="484"/>
      <c r="F40" s="375"/>
      <c r="G40" s="483"/>
      <c r="H40" s="372"/>
      <c r="I40" s="484"/>
      <c r="J40" s="42"/>
      <c r="K40" s="272"/>
      <c r="L40" s="36"/>
      <c r="M40" s="36"/>
      <c r="N40" s="36"/>
      <c r="O40" s="36"/>
    </row>
    <row r="41" spans="2:15" s="1" customFormat="1" ht="15" customHeight="1" x14ac:dyDescent="0.25">
      <c r="B41" s="245"/>
      <c r="C41" s="50" t="s">
        <v>7862</v>
      </c>
      <c r="D41" s="375"/>
      <c r="E41" s="484"/>
      <c r="F41" s="375"/>
      <c r="G41" s="483"/>
      <c r="H41" s="372"/>
      <c r="I41" s="484"/>
      <c r="J41" s="42">
        <f>J38+1</f>
        <v>46082</v>
      </c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50" t="s">
        <v>5</v>
      </c>
      <c r="D42" s="375"/>
      <c r="E42" s="484"/>
      <c r="F42" s="375"/>
      <c r="G42" s="483"/>
      <c r="H42" s="372"/>
      <c r="I42" s="487"/>
      <c r="J42" s="42">
        <f>J41+1</f>
        <v>46083</v>
      </c>
      <c r="K42" s="249"/>
      <c r="L42" s="36"/>
      <c r="M42" s="36"/>
      <c r="N42" s="36"/>
      <c r="O42" s="36"/>
    </row>
    <row r="43" spans="2:15" s="1" customFormat="1" ht="15" customHeight="1" x14ac:dyDescent="0.25">
      <c r="B43" s="24"/>
      <c r="C43" s="50" t="s">
        <v>8</v>
      </c>
      <c r="D43" s="375"/>
      <c r="E43" s="484"/>
      <c r="F43" s="375"/>
      <c r="G43" s="483"/>
      <c r="H43" s="372"/>
      <c r="I43" s="484"/>
      <c r="J43" s="42">
        <f>J42+1</f>
        <v>46084</v>
      </c>
      <c r="K43" s="398"/>
      <c r="L43" s="36"/>
      <c r="M43" s="36"/>
      <c r="N43" s="36"/>
      <c r="O43" s="36"/>
    </row>
    <row r="44" spans="2:15" s="1" customFormat="1" ht="15" customHeight="1" x14ac:dyDescent="0.25">
      <c r="B44" s="24"/>
      <c r="C44" s="50" t="s">
        <v>7</v>
      </c>
      <c r="D44" s="375"/>
      <c r="E44" s="484"/>
      <c r="F44" s="375"/>
      <c r="G44" s="483"/>
      <c r="H44" s="372"/>
      <c r="I44" s="484"/>
      <c r="J44" s="42">
        <f>J43</f>
        <v>46084</v>
      </c>
      <c r="K44" s="161"/>
      <c r="L44" s="36"/>
      <c r="M44" s="36"/>
      <c r="N44" s="36"/>
      <c r="O44" s="36"/>
    </row>
    <row r="45" spans="2:15" s="1" customFormat="1" ht="15" customHeight="1" x14ac:dyDescent="0.25">
      <c r="B45" s="24"/>
      <c r="C45" s="50" t="s">
        <v>6</v>
      </c>
      <c r="D45" s="375"/>
      <c r="E45" s="484"/>
      <c r="F45" s="375"/>
      <c r="G45" s="483"/>
      <c r="H45" s="372"/>
      <c r="I45" s="487"/>
      <c r="J45" s="42">
        <f>J44+1</f>
        <v>46085</v>
      </c>
      <c r="K45" s="249"/>
      <c r="L45" s="36"/>
      <c r="M45" s="36"/>
      <c r="N45" s="36"/>
      <c r="O45" s="36"/>
    </row>
    <row r="46" spans="2:15" s="1" customFormat="1" ht="15" customHeight="1" x14ac:dyDescent="0.25">
      <c r="B46" s="24"/>
      <c r="C46" s="50" t="s">
        <v>26</v>
      </c>
      <c r="D46" s="375"/>
      <c r="E46" s="487"/>
      <c r="F46" s="371"/>
      <c r="G46" s="486"/>
      <c r="H46" s="372"/>
      <c r="I46" s="487"/>
      <c r="J46" s="42">
        <f>J45</f>
        <v>46085</v>
      </c>
      <c r="K46" s="271"/>
      <c r="L46" s="36"/>
      <c r="M46" s="36"/>
      <c r="N46" s="36"/>
      <c r="O46" s="36"/>
    </row>
    <row r="47" spans="2:15" s="1" customFormat="1" ht="15" customHeight="1" x14ac:dyDescent="0.25">
      <c r="B47" s="24"/>
      <c r="C47" s="647" t="s">
        <v>10</v>
      </c>
      <c r="D47" s="467"/>
      <c r="E47" s="487"/>
      <c r="F47" s="467"/>
      <c r="G47" s="486"/>
      <c r="H47" s="372"/>
      <c r="I47" s="487"/>
      <c r="J47" s="42">
        <f>J45+1</f>
        <v>46086</v>
      </c>
      <c r="K47" s="272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5" customHeight="1" x14ac:dyDescent="0.25">
      <c r="B50" s="71"/>
      <c r="C50" s="1" t="s">
        <v>24</v>
      </c>
      <c r="D50" s="375"/>
      <c r="E50" s="487"/>
      <c r="F50" s="375"/>
      <c r="G50" s="486"/>
      <c r="H50" s="375"/>
      <c r="I50" s="486"/>
      <c r="J50" s="604"/>
      <c r="K50" s="249"/>
      <c r="L50" s="36"/>
      <c r="M50" s="36"/>
      <c r="N50" s="36"/>
      <c r="O50" s="36"/>
      <c r="Z50" s="117"/>
    </row>
    <row r="51" spans="2:26" s="1" customFormat="1" ht="27" customHeight="1" x14ac:dyDescent="0.25">
      <c r="B51" s="610"/>
      <c r="C51" s="136" t="s">
        <v>16</v>
      </c>
      <c r="D51" s="553"/>
      <c r="E51" s="554"/>
      <c r="F51" s="551"/>
      <c r="G51" s="552"/>
      <c r="H51" s="382"/>
      <c r="I51" s="552"/>
      <c r="J51" s="131"/>
      <c r="K51" s="161"/>
      <c r="L51" s="36"/>
      <c r="M51" s="36"/>
      <c r="N51" s="36"/>
      <c r="O51" s="36"/>
    </row>
    <row r="52" spans="2:26" s="1" customFormat="1" ht="15" customHeight="1" x14ac:dyDescent="0.25">
      <c r="B52" s="649" t="str">
        <f>$B$16</f>
        <v>USD: JPY157.16-</v>
      </c>
      <c r="C52" s="50" t="s">
        <v>9</v>
      </c>
      <c r="D52" s="375"/>
      <c r="E52" s="484"/>
      <c r="F52" s="375"/>
      <c r="G52" s="483"/>
      <c r="H52" s="372"/>
      <c r="I52" s="483"/>
      <c r="J52" s="42"/>
      <c r="K52" s="161"/>
      <c r="L52" s="36"/>
      <c r="M52" s="36"/>
      <c r="N52" s="36"/>
      <c r="O52" s="36"/>
    </row>
    <row r="53" spans="2:26" s="1" customFormat="1" ht="15" customHeight="1" x14ac:dyDescent="0.25">
      <c r="B53" s="650" t="str">
        <f>$B$17</f>
        <v>RMB: JPY23.08-</v>
      </c>
      <c r="C53" s="45" t="s">
        <v>14</v>
      </c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 t="s">
        <v>23</v>
      </c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1" t="s">
        <v>11241</v>
      </c>
      <c r="H60" s="2"/>
      <c r="I60" s="2"/>
      <c r="J60" s="3"/>
    </row>
    <row r="61" spans="2:26" s="1" customFormat="1" ht="13.5" customHeight="1" x14ac:dyDescent="0.25">
      <c r="B61" s="1" t="s">
        <v>23</v>
      </c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46431B9B-7FC5-4CBA-8E95-78FB77FA54E0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AX7702"/>
  <sheetViews>
    <sheetView view="pageBreakPreview" zoomScale="73" zoomScaleNormal="100" zoomScaleSheetLayoutView="73" workbookViewId="0">
      <selection activeCell="H26" sqref="H26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8" t="s">
        <v>0</v>
      </c>
      <c r="C1" s="658"/>
      <c r="D1" s="9"/>
      <c r="E1" s="9"/>
      <c r="F1" s="9"/>
      <c r="G1" s="9"/>
      <c r="H1" s="9"/>
      <c r="I1" s="659">
        <v>46030.354166666664</v>
      </c>
      <c r="J1" s="659"/>
      <c r="K1" s="14"/>
      <c r="L1" s="15"/>
      <c r="M1" s="15"/>
      <c r="N1" s="16"/>
      <c r="O1" s="12"/>
    </row>
    <row r="2" spans="2:15" s="1" customFormat="1" ht="13.5" customHeight="1" x14ac:dyDescent="0.25">
      <c r="B2" s="660" t="s">
        <v>2314</v>
      </c>
      <c r="C2" s="66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1" t="s">
        <v>12</v>
      </c>
      <c r="E4" s="662"/>
      <c r="F4" s="661" t="s">
        <v>13</v>
      </c>
      <c r="G4" s="662"/>
      <c r="H4" s="663" t="s">
        <v>2</v>
      </c>
      <c r="I4" s="66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224" t="s">
        <v>481</v>
      </c>
      <c r="D5" s="377"/>
      <c r="E5" s="497"/>
      <c r="F5" s="377"/>
      <c r="G5" s="497"/>
      <c r="H5" s="377"/>
      <c r="I5" s="496"/>
      <c r="J5" s="33"/>
      <c r="K5" s="262"/>
      <c r="L5" s="36"/>
      <c r="M5" s="36"/>
      <c r="N5" s="36"/>
      <c r="O5" s="36"/>
    </row>
    <row r="6" spans="2:15" s="1" customFormat="1" ht="15" customHeight="1" x14ac:dyDescent="0.25">
      <c r="B6" s="172" t="s">
        <v>23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5" customHeight="1" x14ac:dyDescent="0.25">
      <c r="B7" s="26"/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5" customHeight="1" x14ac:dyDescent="0.25">
      <c r="B8" s="26"/>
      <c r="C8" s="50" t="s">
        <v>10</v>
      </c>
      <c r="D8" s="375"/>
      <c r="E8" s="484"/>
      <c r="F8" s="375"/>
      <c r="G8" s="483"/>
      <c r="H8" s="372"/>
      <c r="I8" s="484"/>
      <c r="J8" s="42"/>
      <c r="K8" s="271"/>
      <c r="L8" s="36"/>
      <c r="M8" s="36"/>
      <c r="N8" s="36"/>
      <c r="O8" s="36"/>
    </row>
    <row r="9" spans="2:15" s="1" customFormat="1" ht="15" customHeight="1" x14ac:dyDescent="0.25">
      <c r="B9" s="26"/>
      <c r="C9" s="227" t="s">
        <v>8</v>
      </c>
      <c r="D9" s="375"/>
      <c r="E9" s="486"/>
      <c r="F9" s="375"/>
      <c r="G9" s="486"/>
      <c r="H9" s="372"/>
      <c r="I9" s="486"/>
      <c r="J9" s="42"/>
      <c r="K9" s="249"/>
      <c r="L9" s="36"/>
      <c r="M9" s="36"/>
      <c r="N9" s="36"/>
      <c r="O9" s="36"/>
    </row>
    <row r="10" spans="2:15" s="1" customFormat="1" ht="15" customHeight="1" x14ac:dyDescent="0.25">
      <c r="B10" s="537"/>
      <c r="C10" s="50" t="s">
        <v>5</v>
      </c>
      <c r="D10" s="375"/>
      <c r="E10" s="486"/>
      <c r="F10" s="375"/>
      <c r="G10" s="483"/>
      <c r="H10" s="372"/>
      <c r="I10" s="486"/>
      <c r="J10" s="42"/>
      <c r="K10" s="271"/>
      <c r="L10" s="36"/>
      <c r="M10" s="36"/>
      <c r="N10" s="36"/>
      <c r="O10" s="36"/>
    </row>
    <row r="11" spans="2:15" s="1" customFormat="1" ht="15" customHeight="1" x14ac:dyDescent="0.25">
      <c r="B11" s="537"/>
      <c r="C11" s="50" t="s">
        <v>244</v>
      </c>
      <c r="D11" s="375"/>
      <c r="E11" s="487"/>
      <c r="F11" s="375"/>
      <c r="G11" s="486"/>
      <c r="H11" s="372"/>
      <c r="I11" s="484"/>
      <c r="J11" s="42"/>
      <c r="K11" s="271"/>
      <c r="L11" s="36"/>
      <c r="M11" s="36"/>
      <c r="N11" s="36"/>
      <c r="O11" s="36"/>
    </row>
    <row r="12" spans="2:15" s="1" customFormat="1" ht="15" customHeight="1" x14ac:dyDescent="0.25">
      <c r="B12" s="26"/>
      <c r="C12" s="50" t="s">
        <v>6</v>
      </c>
      <c r="D12" s="375"/>
      <c r="E12" s="487"/>
      <c r="F12" s="375"/>
      <c r="G12" s="483"/>
      <c r="H12" s="372"/>
      <c r="I12" s="486"/>
      <c r="J12" s="42"/>
      <c r="K12" s="271"/>
      <c r="L12" s="36"/>
      <c r="M12" s="36"/>
      <c r="N12" s="36"/>
      <c r="O12" s="36"/>
    </row>
    <row r="13" spans="2:15" s="1" customFormat="1" ht="15" customHeight="1" x14ac:dyDescent="0.25">
      <c r="B13" s="537"/>
      <c r="C13" s="50"/>
      <c r="D13" s="375"/>
      <c r="E13" s="487"/>
      <c r="F13" s="375"/>
      <c r="G13" s="486"/>
      <c r="H13" s="372"/>
      <c r="I13" s="486"/>
      <c r="J13" s="42"/>
      <c r="K13" s="161"/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50"/>
      <c r="D14" s="375"/>
      <c r="E14" s="487"/>
      <c r="F14" s="375"/>
      <c r="G14" s="483"/>
      <c r="H14" s="372"/>
      <c r="I14" s="484"/>
      <c r="J14" s="42"/>
      <c r="K14" s="271"/>
      <c r="L14" s="36"/>
      <c r="M14" s="36"/>
      <c r="N14" s="36"/>
      <c r="O14" s="36"/>
    </row>
    <row r="15" spans="2:15" s="1" customFormat="1" ht="26.5" customHeight="1" x14ac:dyDescent="0.25">
      <c r="B15" s="610" t="s">
        <v>11173</v>
      </c>
      <c r="C15" s="227"/>
      <c r="D15" s="467"/>
      <c r="E15" s="491"/>
      <c r="F15" s="375"/>
      <c r="G15" s="486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5" customHeight="1" x14ac:dyDescent="0.25">
      <c r="B16" s="396" t="s">
        <v>11177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5" customHeight="1" x14ac:dyDescent="0.25">
      <c r="B17" s="400" t="s">
        <v>11178</v>
      </c>
      <c r="C17" s="55" t="s">
        <v>481</v>
      </c>
      <c r="D17" s="513"/>
      <c r="E17" s="514"/>
      <c r="F17" s="513"/>
      <c r="G17" s="515"/>
      <c r="H17" s="384"/>
      <c r="I17" s="516"/>
      <c r="J17" s="34"/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61" t="s">
        <v>12</v>
      </c>
      <c r="E19" s="662"/>
      <c r="F19" s="661" t="s">
        <v>13</v>
      </c>
      <c r="G19" s="662"/>
      <c r="H19" s="663" t="s">
        <v>2</v>
      </c>
      <c r="I19" s="664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81" t="s">
        <v>14</v>
      </c>
      <c r="D20" s="395" t="s">
        <v>11179</v>
      </c>
      <c r="E20" s="509">
        <v>46014</v>
      </c>
      <c r="F20" s="506" t="s">
        <v>11180</v>
      </c>
      <c r="G20" s="539">
        <v>46017</v>
      </c>
      <c r="H20" s="391" t="s">
        <v>9681</v>
      </c>
      <c r="I20" s="507">
        <v>46018</v>
      </c>
      <c r="J20" s="33">
        <v>46018</v>
      </c>
      <c r="K20" s="262"/>
      <c r="L20" s="36"/>
      <c r="M20" s="36"/>
      <c r="N20" s="36"/>
      <c r="O20" s="36"/>
    </row>
    <row r="21" spans="2:15" s="1" customFormat="1" ht="15" customHeight="1" x14ac:dyDescent="0.25">
      <c r="B21" s="21" t="s">
        <v>10766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5" customHeight="1" x14ac:dyDescent="0.25">
      <c r="B22" s="26" t="s">
        <v>5245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5" customHeight="1" x14ac:dyDescent="0.25">
      <c r="B23" s="245"/>
      <c r="C23" s="89" t="s">
        <v>5</v>
      </c>
      <c r="D23" s="385" t="s">
        <v>9393</v>
      </c>
      <c r="E23" s="504">
        <v>46020</v>
      </c>
      <c r="F23" s="385" t="s">
        <v>11081</v>
      </c>
      <c r="G23" s="504">
        <v>46020</v>
      </c>
      <c r="H23" s="385" t="s">
        <v>9920</v>
      </c>
      <c r="I23" s="504">
        <v>46020</v>
      </c>
      <c r="J23" s="42">
        <f>J20+3</f>
        <v>46021</v>
      </c>
      <c r="K23" s="249"/>
      <c r="L23" s="36"/>
      <c r="M23" s="36"/>
      <c r="N23" s="36"/>
      <c r="O23" s="36"/>
    </row>
    <row r="24" spans="2:15" s="1" customFormat="1" ht="15" customHeight="1" x14ac:dyDescent="0.25">
      <c r="B24" s="245"/>
      <c r="C24" s="89" t="s">
        <v>8</v>
      </c>
      <c r="D24" s="410" t="s">
        <v>9494</v>
      </c>
      <c r="E24" s="504">
        <v>46020</v>
      </c>
      <c r="F24" s="385" t="s">
        <v>9809</v>
      </c>
      <c r="G24" s="504">
        <v>46020</v>
      </c>
      <c r="H24" s="385" t="s">
        <v>9548</v>
      </c>
      <c r="I24" s="504">
        <v>46020</v>
      </c>
      <c r="J24" s="42">
        <f>J23</f>
        <v>46021</v>
      </c>
      <c r="K24" s="248"/>
      <c r="L24" s="36"/>
      <c r="M24" s="36"/>
      <c r="N24" s="36"/>
      <c r="O24" s="36"/>
    </row>
    <row r="25" spans="2:15" s="1" customFormat="1" ht="15" customHeight="1" x14ac:dyDescent="0.25">
      <c r="B25" s="245"/>
      <c r="C25" s="95" t="s">
        <v>7</v>
      </c>
      <c r="D25" s="410" t="s">
        <v>9715</v>
      </c>
      <c r="E25" s="504">
        <v>46020</v>
      </c>
      <c r="F25" s="410" t="s">
        <v>10979</v>
      </c>
      <c r="G25" s="504">
        <v>46021</v>
      </c>
      <c r="H25" s="410" t="s">
        <v>9910</v>
      </c>
      <c r="I25" s="504">
        <v>46021</v>
      </c>
      <c r="J25" s="42">
        <f>J23</f>
        <v>46021</v>
      </c>
      <c r="K25" s="164"/>
      <c r="L25" s="36"/>
      <c r="M25" s="36"/>
      <c r="N25" s="36"/>
      <c r="O25" s="36"/>
    </row>
    <row r="26" spans="2:15" s="1" customFormat="1" ht="15" customHeight="1" x14ac:dyDescent="0.25">
      <c r="B26" s="459"/>
      <c r="C26" s="89" t="s">
        <v>6</v>
      </c>
      <c r="D26" s="410" t="s">
        <v>9101</v>
      </c>
      <c r="E26" s="504">
        <v>46021</v>
      </c>
      <c r="F26" s="410" t="s">
        <v>9205</v>
      </c>
      <c r="G26" s="504">
        <v>46021</v>
      </c>
      <c r="H26" s="410" t="s">
        <v>9800</v>
      </c>
      <c r="I26" s="504">
        <v>46021</v>
      </c>
      <c r="J26" s="42">
        <f>J25+1</f>
        <v>46022</v>
      </c>
      <c r="K26" s="271"/>
      <c r="L26" s="36"/>
      <c r="M26" s="36"/>
      <c r="N26" s="36"/>
      <c r="O26" s="36"/>
    </row>
    <row r="27" spans="2:15" s="1" customFormat="1" ht="15" customHeight="1" x14ac:dyDescent="0.25">
      <c r="B27" s="26"/>
      <c r="C27" s="50" t="s">
        <v>26</v>
      </c>
      <c r="D27" s="375"/>
      <c r="E27" s="484"/>
      <c r="F27" s="375"/>
      <c r="G27" s="484"/>
      <c r="H27" s="375"/>
      <c r="I27" s="484"/>
      <c r="J27" s="42"/>
      <c r="K27" s="248" t="s">
        <v>23</v>
      </c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5" customHeight="1" x14ac:dyDescent="0.25">
      <c r="B31" s="245" t="str">
        <f>$B$16</f>
        <v>USD: JPY156.92-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5" customHeight="1" x14ac:dyDescent="0.25">
      <c r="B32" s="44" t="str">
        <f>$B$17</f>
        <v>RMB: JPY22.53-</v>
      </c>
      <c r="C32" s="44" t="s">
        <v>14</v>
      </c>
      <c r="D32" s="376" t="s">
        <v>9422</v>
      </c>
      <c r="E32" s="600">
        <v>46023</v>
      </c>
      <c r="F32" s="518"/>
      <c r="G32" s="519"/>
      <c r="H32" s="376"/>
      <c r="I32" s="519"/>
      <c r="J32" s="139">
        <f>J20+10</f>
        <v>46028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61" t="s">
        <v>12</v>
      </c>
      <c r="E34" s="662"/>
      <c r="F34" s="661" t="s">
        <v>13</v>
      </c>
      <c r="G34" s="662"/>
      <c r="H34" s="663" t="s">
        <v>2</v>
      </c>
      <c r="I34" s="664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5" customHeight="1" x14ac:dyDescent="0.25">
      <c r="B36" s="71" t="s">
        <v>6374</v>
      </c>
      <c r="C36" s="133" t="s">
        <v>539</v>
      </c>
      <c r="D36" s="379" t="s">
        <v>9660</v>
      </c>
      <c r="E36" s="501">
        <v>46013</v>
      </c>
      <c r="F36" s="379" t="s">
        <v>11174</v>
      </c>
      <c r="G36" s="503">
        <v>46014</v>
      </c>
      <c r="H36" s="380" t="s">
        <v>9586</v>
      </c>
      <c r="I36" s="501">
        <v>46014</v>
      </c>
      <c r="J36" s="42">
        <v>46014</v>
      </c>
      <c r="K36" s="161"/>
      <c r="L36" s="36"/>
      <c r="M36" s="36"/>
      <c r="N36" s="36"/>
      <c r="O36" s="36"/>
    </row>
    <row r="37" spans="2:15" s="1" customFormat="1" ht="15" customHeight="1" x14ac:dyDescent="0.25">
      <c r="B37" s="26" t="s">
        <v>10439</v>
      </c>
      <c r="C37" s="104" t="s">
        <v>540</v>
      </c>
      <c r="D37" s="385" t="s">
        <v>11175</v>
      </c>
      <c r="E37" s="504">
        <v>46015</v>
      </c>
      <c r="F37" s="385" t="s">
        <v>10342</v>
      </c>
      <c r="G37" s="505">
        <v>46015</v>
      </c>
      <c r="H37" s="386" t="s">
        <v>11176</v>
      </c>
      <c r="I37" s="504">
        <v>46015</v>
      </c>
      <c r="J37" s="42">
        <f>J36+2</f>
        <v>46016</v>
      </c>
      <c r="K37" s="249"/>
      <c r="L37" s="36"/>
      <c r="M37" s="36"/>
      <c r="N37" s="36"/>
      <c r="O37" s="36"/>
    </row>
    <row r="38" spans="2:15" s="1" customFormat="1" ht="15" customHeight="1" x14ac:dyDescent="0.25">
      <c r="B38" s="26"/>
      <c r="C38" s="85" t="s">
        <v>541</v>
      </c>
      <c r="D38" s="385" t="s">
        <v>11182</v>
      </c>
      <c r="E38" s="504">
        <v>46016</v>
      </c>
      <c r="F38" s="385" t="s">
        <v>9373</v>
      </c>
      <c r="G38" s="505">
        <v>46017</v>
      </c>
      <c r="H38" s="386" t="s">
        <v>9664</v>
      </c>
      <c r="I38" s="504">
        <v>46017</v>
      </c>
      <c r="J38" s="42">
        <f>J37+2</f>
        <v>46018</v>
      </c>
      <c r="K38" s="170"/>
      <c r="L38" s="36"/>
      <c r="M38" s="36"/>
      <c r="N38" s="36"/>
      <c r="O38" s="36"/>
    </row>
    <row r="39" spans="2:15" s="1" customFormat="1" ht="1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5" customHeight="1" x14ac:dyDescent="0.25">
      <c r="B41" s="24"/>
      <c r="C41" s="85" t="s">
        <v>42</v>
      </c>
      <c r="D41" s="385" t="s">
        <v>9193</v>
      </c>
      <c r="E41" s="504">
        <v>46020</v>
      </c>
      <c r="F41" s="385" t="s">
        <v>9528</v>
      </c>
      <c r="G41" s="505">
        <v>46020</v>
      </c>
      <c r="H41" s="386" t="s">
        <v>9232</v>
      </c>
      <c r="I41" s="510">
        <v>46020</v>
      </c>
      <c r="J41" s="42">
        <f>J42</f>
        <v>46020</v>
      </c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477</v>
      </c>
      <c r="D42" s="385" t="s">
        <v>9111</v>
      </c>
      <c r="E42" s="504">
        <v>46020</v>
      </c>
      <c r="F42" s="385" t="s">
        <v>9319</v>
      </c>
      <c r="G42" s="505">
        <v>46020</v>
      </c>
      <c r="H42" s="386" t="s">
        <v>9487</v>
      </c>
      <c r="I42" s="504">
        <v>46020</v>
      </c>
      <c r="J42" s="42">
        <f>J38+2</f>
        <v>46020</v>
      </c>
      <c r="K42" s="161"/>
      <c r="L42" s="36"/>
      <c r="M42" s="36"/>
      <c r="N42" s="36"/>
      <c r="O42" s="36"/>
    </row>
    <row r="43" spans="2:15" s="1" customFormat="1" ht="15" customHeight="1" x14ac:dyDescent="0.25">
      <c r="B43" s="24"/>
      <c r="C43" s="50" t="s">
        <v>1313</v>
      </c>
      <c r="D43" s="375"/>
      <c r="E43" s="484"/>
      <c r="F43" s="375"/>
      <c r="G43" s="483"/>
      <c r="H43" s="372"/>
      <c r="I43" s="484"/>
      <c r="J43" s="42"/>
      <c r="K43" s="398" t="s">
        <v>23</v>
      </c>
      <c r="L43" s="36"/>
      <c r="M43" s="36"/>
      <c r="N43" s="36"/>
      <c r="O43" s="36"/>
    </row>
    <row r="44" spans="2:15" s="1" customFormat="1" ht="15" customHeight="1" x14ac:dyDescent="0.25">
      <c r="B44" s="24"/>
      <c r="C44" s="108" t="s">
        <v>479</v>
      </c>
      <c r="D44" s="410" t="s">
        <v>9680</v>
      </c>
      <c r="E44" s="510">
        <v>46385</v>
      </c>
      <c r="F44" s="410" t="s">
        <v>10623</v>
      </c>
      <c r="G44" s="522">
        <v>46021</v>
      </c>
      <c r="H44" s="386" t="s">
        <v>9951</v>
      </c>
      <c r="I44" s="510">
        <v>46021</v>
      </c>
      <c r="J44" s="42">
        <f>J41+1</f>
        <v>46021</v>
      </c>
      <c r="K44" s="272"/>
      <c r="L44" s="36"/>
      <c r="M44" s="36"/>
      <c r="N44" s="36"/>
      <c r="O44" s="36"/>
    </row>
    <row r="45" spans="2:15" s="1" customFormat="1" ht="15" customHeight="1" x14ac:dyDescent="0.25">
      <c r="B45" s="245"/>
      <c r="C45" s="85" t="s">
        <v>7862</v>
      </c>
      <c r="D45" s="385" t="s">
        <v>9286</v>
      </c>
      <c r="E45" s="504">
        <v>46025</v>
      </c>
      <c r="F45" s="385" t="s">
        <v>9409</v>
      </c>
      <c r="G45" s="505">
        <v>46026</v>
      </c>
      <c r="H45" s="386" t="s">
        <v>9160</v>
      </c>
      <c r="I45" s="504">
        <v>46026</v>
      </c>
      <c r="J45" s="42">
        <f>J44+1</f>
        <v>46022</v>
      </c>
      <c r="K45" s="249"/>
      <c r="L45" s="36"/>
      <c r="M45" s="36"/>
      <c r="N45" s="36"/>
      <c r="O45" s="36"/>
    </row>
    <row r="46" spans="2:15" s="1" customFormat="1" ht="15" customHeight="1" x14ac:dyDescent="0.25">
      <c r="B46" s="24"/>
      <c r="C46" s="50" t="s">
        <v>476</v>
      </c>
      <c r="D46" s="375"/>
      <c r="E46" s="487"/>
      <c r="F46" s="371"/>
      <c r="G46" s="486"/>
      <c r="H46" s="372"/>
      <c r="I46" s="487"/>
      <c r="J46" s="42"/>
      <c r="K46" s="271" t="s">
        <v>23</v>
      </c>
      <c r="L46" s="36"/>
      <c r="M46" s="36"/>
      <c r="N46" s="36"/>
      <c r="O46" s="36"/>
    </row>
    <row r="47" spans="2:15" s="1" customFormat="1" ht="15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5" customHeight="1" x14ac:dyDescent="0.25">
      <c r="B50" s="24"/>
      <c r="C50" s="230" t="s">
        <v>24</v>
      </c>
      <c r="D50" s="385" t="s">
        <v>9184</v>
      </c>
      <c r="E50" s="510">
        <v>46028</v>
      </c>
      <c r="F50" s="385" t="s">
        <v>11188</v>
      </c>
      <c r="G50" s="522">
        <v>46028</v>
      </c>
      <c r="H50" s="385" t="s">
        <v>11189</v>
      </c>
      <c r="I50" s="522">
        <v>46029</v>
      </c>
      <c r="J50" s="604">
        <f>J46+5</f>
        <v>5</v>
      </c>
      <c r="K50" s="249"/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6" t="s">
        <v>16</v>
      </c>
      <c r="D51" s="414" t="s">
        <v>9184</v>
      </c>
      <c r="E51" s="531">
        <v>46029</v>
      </c>
      <c r="F51" s="379" t="s">
        <v>4085</v>
      </c>
      <c r="G51" s="503">
        <v>46029</v>
      </c>
      <c r="H51" s="380" t="s">
        <v>9668</v>
      </c>
      <c r="I51" s="503">
        <v>46030</v>
      </c>
      <c r="J51" s="131">
        <f>J46+6</f>
        <v>6</v>
      </c>
      <c r="K51" s="161"/>
      <c r="L51" s="36"/>
      <c r="M51" s="36"/>
      <c r="N51" s="36"/>
      <c r="O51" s="36"/>
    </row>
    <row r="52" spans="2:26" s="1" customFormat="1" ht="15" customHeight="1" x14ac:dyDescent="0.25">
      <c r="B52" s="396" t="str">
        <f>$B$16</f>
        <v>USD: JPY156.92-</v>
      </c>
      <c r="C52" s="50" t="s">
        <v>9</v>
      </c>
      <c r="D52" s="375" t="s">
        <v>9090</v>
      </c>
      <c r="E52" s="484">
        <v>46031</v>
      </c>
      <c r="F52" s="375"/>
      <c r="G52" s="483"/>
      <c r="H52" s="372"/>
      <c r="I52" s="483"/>
      <c r="J52" s="42">
        <f>J51+3</f>
        <v>9</v>
      </c>
      <c r="K52" s="161"/>
      <c r="L52" s="36"/>
      <c r="M52" s="36"/>
      <c r="N52" s="36"/>
      <c r="O52" s="36"/>
    </row>
    <row r="53" spans="2:26" s="1" customFormat="1" ht="15" customHeight="1" x14ac:dyDescent="0.25">
      <c r="B53" s="44" t="str">
        <f>$B$17</f>
        <v>RMB: JPY22.53-</v>
      </c>
      <c r="C53" s="45" t="s">
        <v>11190</v>
      </c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700-000000000000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sheetPr>
    <pageSetUpPr fitToPage="1"/>
  </sheetPr>
  <dimension ref="A1:AU7689"/>
  <sheetViews>
    <sheetView zoomScale="80" zoomScaleNormal="80" workbookViewId="0">
      <selection activeCell="D13" sqref="D1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8" t="s">
        <v>0</v>
      </c>
      <c r="C1" s="658"/>
      <c r="D1" s="9"/>
      <c r="E1" s="9"/>
      <c r="F1" s="659">
        <v>45404.354166666664</v>
      </c>
      <c r="G1" s="659"/>
      <c r="H1" s="14"/>
      <c r="I1" s="15"/>
      <c r="J1" s="15"/>
      <c r="K1" s="16"/>
      <c r="L1" s="12"/>
    </row>
    <row r="2" spans="2:12" s="1" customFormat="1" ht="13.5" customHeight="1" x14ac:dyDescent="0.25">
      <c r="B2" s="660" t="s">
        <v>5971</v>
      </c>
      <c r="C2" s="66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10182</v>
      </c>
      <c r="E5" s="391" t="s">
        <v>6319</v>
      </c>
      <c r="F5" s="103" t="s">
        <v>6320</v>
      </c>
      <c r="G5" s="33">
        <v>45391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5972</v>
      </c>
      <c r="C7" s="85" t="s">
        <v>10</v>
      </c>
      <c r="D7" s="392" t="s">
        <v>6341</v>
      </c>
      <c r="E7" s="393" t="s">
        <v>6341</v>
      </c>
      <c r="F7" s="394" t="s">
        <v>6323</v>
      </c>
      <c r="G7" s="42">
        <f>G5+2</f>
        <v>45393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6340</v>
      </c>
      <c r="E8" s="386" t="s">
        <v>6334</v>
      </c>
      <c r="F8" s="96" t="s">
        <v>6348</v>
      </c>
      <c r="G8" s="42">
        <f>G7+1</f>
        <v>45394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6347</v>
      </c>
      <c r="E9" s="386" t="s">
        <v>6335</v>
      </c>
      <c r="F9" s="96" t="s">
        <v>6360</v>
      </c>
      <c r="G9" s="42">
        <f>G8</f>
        <v>45394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6357</v>
      </c>
      <c r="E10" s="386" t="s">
        <v>6358</v>
      </c>
      <c r="F10" s="96" t="s">
        <v>6359</v>
      </c>
      <c r="G10" s="42">
        <f>G11</f>
        <v>45395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6354</v>
      </c>
      <c r="E11" s="386" t="s">
        <v>6355</v>
      </c>
      <c r="F11" s="96" t="s">
        <v>6356</v>
      </c>
      <c r="G11" s="42">
        <f>G9+1</f>
        <v>45395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6255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6256</v>
      </c>
      <c r="C13" s="94" t="s">
        <v>481</v>
      </c>
      <c r="D13" s="402" t="s">
        <v>6386</v>
      </c>
      <c r="E13" s="401" t="s">
        <v>6387</v>
      </c>
      <c r="F13" s="111" t="s">
        <v>6388</v>
      </c>
      <c r="G13" s="34">
        <f>G5+7</f>
        <v>45398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6296</v>
      </c>
      <c r="E15" s="391" t="s">
        <v>6297</v>
      </c>
      <c r="F15" s="103" t="s">
        <v>6298</v>
      </c>
      <c r="G15" s="33">
        <v>45388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6312</v>
      </c>
      <c r="I16" s="36"/>
      <c r="J16" s="36"/>
      <c r="K16" s="36"/>
      <c r="L16" s="36"/>
    </row>
    <row r="17" spans="2:12" s="1" customFormat="1" ht="13.5" customHeight="1" x14ac:dyDescent="0.25">
      <c r="B17" s="26" t="s">
        <v>5973</v>
      </c>
      <c r="C17" s="85" t="s">
        <v>5</v>
      </c>
      <c r="D17" s="392" t="s">
        <v>6311</v>
      </c>
      <c r="E17" s="386" t="s">
        <v>6321</v>
      </c>
      <c r="F17" s="96" t="s">
        <v>6322</v>
      </c>
      <c r="G17" s="42">
        <f>G15+3</f>
        <v>45391</v>
      </c>
      <c r="H17" s="164" t="s">
        <v>6155</v>
      </c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392" t="s">
        <v>6324</v>
      </c>
      <c r="E18" s="386" t="s">
        <v>6325</v>
      </c>
      <c r="F18" s="96" t="s">
        <v>6310</v>
      </c>
      <c r="G18" s="42">
        <f>G17</f>
        <v>45391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6332</v>
      </c>
      <c r="E19" s="386" t="s">
        <v>6333</v>
      </c>
      <c r="F19" s="96" t="s">
        <v>6308</v>
      </c>
      <c r="G19" s="42">
        <f>G17</f>
        <v>45391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6263</v>
      </c>
      <c r="D20" s="392" t="s">
        <v>6342</v>
      </c>
      <c r="E20" s="393" t="s">
        <v>6343</v>
      </c>
      <c r="F20" s="96" t="s">
        <v>6344</v>
      </c>
      <c r="G20" s="42">
        <f>G17+1</f>
        <v>45392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6309</v>
      </c>
      <c r="E21" s="393" t="s">
        <v>6345</v>
      </c>
      <c r="F21" s="394" t="s">
        <v>6346</v>
      </c>
      <c r="G21" s="42">
        <f>G20</f>
        <v>45392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396" t="str">
        <f>$B$12</f>
        <v>USD: JPY152.29-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JPY20.97-</v>
      </c>
      <c r="C23" s="93" t="s">
        <v>14</v>
      </c>
      <c r="D23" s="401" t="s">
        <v>6389</v>
      </c>
      <c r="E23" s="401" t="s">
        <v>6390</v>
      </c>
      <c r="F23" s="111" t="s">
        <v>6391</v>
      </c>
      <c r="G23" s="34">
        <f>G15+7</f>
        <v>45395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10183</v>
      </c>
      <c r="E26" s="380" t="s">
        <v>10184</v>
      </c>
      <c r="F26" s="150" t="s">
        <v>10185</v>
      </c>
      <c r="G26" s="42">
        <v>45384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5693</v>
      </c>
      <c r="C27" s="104" t="s">
        <v>16</v>
      </c>
      <c r="D27" s="385" t="s">
        <v>6240</v>
      </c>
      <c r="E27" s="386" t="s">
        <v>392</v>
      </c>
      <c r="F27" s="96" t="s">
        <v>6241</v>
      </c>
      <c r="G27" s="42">
        <f>+G26+2</f>
        <v>45386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6269</v>
      </c>
      <c r="E28" s="386" t="s">
        <v>6270</v>
      </c>
      <c r="F28" s="96" t="s">
        <v>6271</v>
      </c>
      <c r="G28" s="42">
        <f>G27+2</f>
        <v>45388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6289</v>
      </c>
      <c r="E30" s="386" t="s">
        <v>6290</v>
      </c>
      <c r="F30" s="96" t="s">
        <v>6291</v>
      </c>
      <c r="G30" s="42">
        <f>+G28+1</f>
        <v>45389</v>
      </c>
      <c r="H30" s="272" t="s">
        <v>6313</v>
      </c>
      <c r="I30" s="36"/>
      <c r="J30" s="36"/>
      <c r="K30" s="36"/>
      <c r="L30" s="36"/>
    </row>
    <row r="31" spans="2:12" s="1" customFormat="1" ht="12.75" customHeight="1" x14ac:dyDescent="0.25">
      <c r="B31" s="24"/>
      <c r="C31" s="85" t="s">
        <v>7</v>
      </c>
      <c r="D31" s="385" t="s">
        <v>6305</v>
      </c>
      <c r="E31" s="386" t="s">
        <v>6306</v>
      </c>
      <c r="F31" s="96" t="s">
        <v>6307</v>
      </c>
      <c r="G31" s="42">
        <f>G32</f>
        <v>45391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385" t="s">
        <v>6303</v>
      </c>
      <c r="E32" s="386" t="s">
        <v>6314</v>
      </c>
      <c r="F32" s="96" t="s">
        <v>6315</v>
      </c>
      <c r="G32" s="42">
        <f>G33+1</f>
        <v>45391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6326</v>
      </c>
      <c r="E33" s="386" t="s">
        <v>6327</v>
      </c>
      <c r="F33" s="96" t="s">
        <v>6328</v>
      </c>
      <c r="G33" s="42">
        <f>G30+1</f>
        <v>45390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6336</v>
      </c>
      <c r="E34" s="386" t="s">
        <v>6337</v>
      </c>
      <c r="F34" s="96" t="s">
        <v>6338</v>
      </c>
      <c r="G34" s="42">
        <f>G32+1</f>
        <v>45392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6339</v>
      </c>
      <c r="E35" s="397" t="s">
        <v>6349</v>
      </c>
      <c r="F35" s="96" t="s">
        <v>6350</v>
      </c>
      <c r="G35" s="42">
        <f>G34+1</f>
        <v>45393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6429</v>
      </c>
      <c r="E37" s="380" t="s">
        <v>6430</v>
      </c>
      <c r="F37" s="150" t="s">
        <v>6412</v>
      </c>
      <c r="G37" s="131">
        <f>G38-1</f>
        <v>45398</v>
      </c>
      <c r="H37" s="161" t="s">
        <v>6399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JPY152.29-</v>
      </c>
      <c r="C38" s="85" t="s">
        <v>16</v>
      </c>
      <c r="D38" s="385" t="s">
        <v>6413</v>
      </c>
      <c r="E38" s="386" t="s">
        <v>6414</v>
      </c>
      <c r="F38" s="96" t="s">
        <v>6443</v>
      </c>
      <c r="G38" s="42">
        <f>G34+7</f>
        <v>45399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JPY20.97-</v>
      </c>
      <c r="C39" s="238" t="s">
        <v>9</v>
      </c>
      <c r="D39" s="387" t="s">
        <v>6440</v>
      </c>
      <c r="E39" s="406" t="s">
        <v>6441</v>
      </c>
      <c r="F39" s="240" t="s">
        <v>6442</v>
      </c>
      <c r="G39" s="76">
        <f>G38+3</f>
        <v>45402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61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sheetPr>
    <pageSetUpPr fitToPage="1"/>
  </sheetPr>
  <dimension ref="A1:AU7689"/>
  <sheetViews>
    <sheetView zoomScale="80" zoomScaleNormal="80" workbookViewId="0">
      <selection activeCell="D40" sqref="D4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8" t="s">
        <v>0</v>
      </c>
      <c r="C1" s="658"/>
      <c r="D1" s="9"/>
      <c r="E1" s="9"/>
      <c r="F1" s="659">
        <v>45392.354166666664</v>
      </c>
      <c r="G1" s="659"/>
      <c r="H1" s="14"/>
      <c r="I1" s="15"/>
      <c r="J1" s="15"/>
      <c r="K1" s="16"/>
      <c r="L1" s="12"/>
    </row>
    <row r="2" spans="2:12" s="1" customFormat="1" ht="13.5" customHeight="1" x14ac:dyDescent="0.25">
      <c r="B2" s="660" t="s">
        <v>5968</v>
      </c>
      <c r="C2" s="66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6233</v>
      </c>
      <c r="E5" s="391" t="s">
        <v>6234</v>
      </c>
      <c r="F5" s="103" t="s">
        <v>6235</v>
      </c>
      <c r="G5" s="33">
        <v>45384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198</v>
      </c>
      <c r="C7" s="85" t="s">
        <v>10</v>
      </c>
      <c r="D7" s="392" t="s">
        <v>6252</v>
      </c>
      <c r="E7" s="393" t="s">
        <v>6253</v>
      </c>
      <c r="F7" s="394" t="s">
        <v>6254</v>
      </c>
      <c r="G7" s="42">
        <f>G5+2</f>
        <v>45386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6276</v>
      </c>
      <c r="E8" s="386" t="s">
        <v>6275</v>
      </c>
      <c r="F8" s="96" t="s">
        <v>6277</v>
      </c>
      <c r="G8" s="42">
        <f>G9</f>
        <v>45387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6286</v>
      </c>
      <c r="E9" s="386" t="s">
        <v>6287</v>
      </c>
      <c r="F9" s="96" t="s">
        <v>6288</v>
      </c>
      <c r="G9" s="42">
        <f>G7+1</f>
        <v>45387</v>
      </c>
      <c r="H9" s="161" t="s">
        <v>5488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6281</v>
      </c>
      <c r="E10" s="386" t="s">
        <v>6282</v>
      </c>
      <c r="F10" s="96" t="s">
        <v>6283</v>
      </c>
      <c r="G10" s="42">
        <f>G11</f>
        <v>45388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6266</v>
      </c>
      <c r="D11" s="385" t="s">
        <v>6278</v>
      </c>
      <c r="E11" s="386" t="s">
        <v>6279</v>
      </c>
      <c r="F11" s="96" t="s">
        <v>6280</v>
      </c>
      <c r="G11" s="42">
        <f>G8+1</f>
        <v>45388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6211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6212</v>
      </c>
      <c r="C13" s="94" t="s">
        <v>481</v>
      </c>
      <c r="D13" s="402" t="s">
        <v>6302</v>
      </c>
      <c r="E13" s="376"/>
      <c r="F13" s="57"/>
      <c r="G13" s="34">
        <f>G5+7</f>
        <v>45391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6222</v>
      </c>
      <c r="E15" s="391" t="s">
        <v>6223</v>
      </c>
      <c r="F15" s="103" t="s">
        <v>6224</v>
      </c>
      <c r="G15" s="33">
        <v>45381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4" customHeight="1" x14ac:dyDescent="0.25">
      <c r="B17" s="26" t="s">
        <v>5969</v>
      </c>
      <c r="C17" s="85" t="s">
        <v>8</v>
      </c>
      <c r="D17" s="392" t="s">
        <v>6246</v>
      </c>
      <c r="E17" s="386" t="s">
        <v>6231</v>
      </c>
      <c r="F17" s="96" t="s">
        <v>6247</v>
      </c>
      <c r="G17" s="42">
        <f>G18</f>
        <v>45384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392" t="s">
        <v>6257</v>
      </c>
      <c r="E18" s="386" t="s">
        <v>6258</v>
      </c>
      <c r="F18" s="96" t="s">
        <v>6259</v>
      </c>
      <c r="G18" s="42">
        <f>G15+3</f>
        <v>45384</v>
      </c>
      <c r="H18" s="164" t="s">
        <v>6155</v>
      </c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6260</v>
      </c>
      <c r="E19" s="386" t="s">
        <v>6261</v>
      </c>
      <c r="F19" s="96" t="s">
        <v>6262</v>
      </c>
      <c r="G19" s="42">
        <f>G18</f>
        <v>45384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6292</v>
      </c>
      <c r="E20" s="393" t="s">
        <v>6293</v>
      </c>
      <c r="F20" s="96" t="s">
        <v>6294</v>
      </c>
      <c r="G20" s="42">
        <f>G18+1</f>
        <v>45385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6272</v>
      </c>
      <c r="E21" s="393" t="s">
        <v>6273</v>
      </c>
      <c r="F21" s="394" t="s">
        <v>6274</v>
      </c>
      <c r="G21" s="42">
        <f>G20</f>
        <v>45385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USD@JPY152.48-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RMB@JPY21.01-</v>
      </c>
      <c r="C23" s="93" t="s">
        <v>14</v>
      </c>
      <c r="D23" s="401" t="s">
        <v>6299</v>
      </c>
      <c r="E23" s="401" t="s">
        <v>6300</v>
      </c>
      <c r="F23" s="111" t="s">
        <v>6301</v>
      </c>
      <c r="G23" s="34">
        <f>G15+7</f>
        <v>45388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79" t="s">
        <v>6166</v>
      </c>
      <c r="E26" s="380" t="s">
        <v>6167</v>
      </c>
      <c r="F26" s="150" t="s">
        <v>6168</v>
      </c>
      <c r="G26" s="42">
        <v>45377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5970</v>
      </c>
      <c r="C27" s="104" t="s">
        <v>16</v>
      </c>
      <c r="D27" s="385" t="s">
        <v>6186</v>
      </c>
      <c r="E27" s="386" t="s">
        <v>6187</v>
      </c>
      <c r="F27" s="96" t="s">
        <v>6185</v>
      </c>
      <c r="G27" s="42">
        <f>+G26+2</f>
        <v>45379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6208</v>
      </c>
      <c r="E28" s="386" t="s">
        <v>6209</v>
      </c>
      <c r="F28" s="96" t="s">
        <v>6210</v>
      </c>
      <c r="G28" s="42">
        <f>G27+2</f>
        <v>45381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6219</v>
      </c>
      <c r="E30" s="386" t="s">
        <v>6220</v>
      </c>
      <c r="F30" s="96" t="s">
        <v>6221</v>
      </c>
      <c r="G30" s="42">
        <f>+G28+1</f>
        <v>45382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6236</v>
      </c>
      <c r="E31" s="386" t="s">
        <v>6237</v>
      </c>
      <c r="F31" s="96" t="s">
        <v>6238</v>
      </c>
      <c r="G31" s="42">
        <f>G30+1</f>
        <v>45383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6225</v>
      </c>
      <c r="E32" s="386" t="s">
        <v>6243</v>
      </c>
      <c r="F32" s="96" t="s">
        <v>6244</v>
      </c>
      <c r="G32" s="42">
        <f>G33</f>
        <v>45384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6249</v>
      </c>
      <c r="E33" s="386" t="s">
        <v>6250</v>
      </c>
      <c r="F33" s="96" t="s">
        <v>6251</v>
      </c>
      <c r="G33" s="42">
        <f>G31+1</f>
        <v>45384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6264</v>
      </c>
      <c r="E34" s="386" t="s">
        <v>6232</v>
      </c>
      <c r="F34" s="96" t="s">
        <v>6265</v>
      </c>
      <c r="G34" s="42">
        <f>G33+1</f>
        <v>45385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6284</v>
      </c>
      <c r="E35" s="397" t="s">
        <v>6248</v>
      </c>
      <c r="F35" s="96" t="s">
        <v>6285</v>
      </c>
      <c r="G35" s="42">
        <f>G34+1</f>
        <v>45386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6304</v>
      </c>
      <c r="E37" s="382"/>
      <c r="F37" s="130"/>
      <c r="G37" s="131">
        <f>G38-1</f>
        <v>45391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USD@JPY152.48-</v>
      </c>
      <c r="C38" s="50" t="s">
        <v>16</v>
      </c>
      <c r="D38" s="375"/>
      <c r="E38" s="372"/>
      <c r="F38" s="58"/>
      <c r="G38" s="42">
        <f>G34+7</f>
        <v>45392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RMB@JPY21.01-</v>
      </c>
      <c r="C39" s="45" t="s">
        <v>9</v>
      </c>
      <c r="D39" s="383"/>
      <c r="E39" s="384"/>
      <c r="F39" s="48"/>
      <c r="G39" s="76">
        <f>G38+3</f>
        <v>45395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62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sheetPr codeName="Sheet1">
    <pageSetUpPr fitToPage="1"/>
  </sheetPr>
  <dimension ref="A1:AU7689"/>
  <sheetViews>
    <sheetView zoomScale="80" zoomScaleNormal="80" workbookViewId="0">
      <selection activeCell="G27" sqref="G2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3.906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8" t="s">
        <v>0</v>
      </c>
      <c r="C1" s="658"/>
      <c r="D1" s="9"/>
      <c r="E1" s="9"/>
      <c r="F1" s="659">
        <v>45390.354166666664</v>
      </c>
      <c r="G1" s="659"/>
      <c r="H1" s="14"/>
      <c r="I1" s="15"/>
      <c r="J1" s="15"/>
      <c r="K1" s="16"/>
      <c r="L1" s="12"/>
    </row>
    <row r="2" spans="2:12" s="1" customFormat="1" ht="13.5" customHeight="1" x14ac:dyDescent="0.25">
      <c r="B2" s="660" t="s">
        <v>774</v>
      </c>
      <c r="C2" s="66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6153</v>
      </c>
      <c r="E5" s="391" t="s">
        <v>6149</v>
      </c>
      <c r="F5" s="103" t="s">
        <v>6163</v>
      </c>
      <c r="G5" s="33">
        <v>45377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5858</v>
      </c>
      <c r="C7" s="85" t="s">
        <v>10</v>
      </c>
      <c r="D7" s="392" t="s">
        <v>6189</v>
      </c>
      <c r="E7" s="393" t="s">
        <v>6189</v>
      </c>
      <c r="F7" s="394" t="s">
        <v>6188</v>
      </c>
      <c r="G7" s="42">
        <f>G5+2</f>
        <v>45379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6200</v>
      </c>
      <c r="E8" s="386" t="s">
        <v>6201</v>
      </c>
      <c r="F8" s="96" t="s">
        <v>6202</v>
      </c>
      <c r="G8" s="42">
        <f>G7+1</f>
        <v>45380</v>
      </c>
      <c r="H8" s="161" t="s">
        <v>6177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385" t="s">
        <v>6197</v>
      </c>
      <c r="E9" s="386" t="s">
        <v>6198</v>
      </c>
      <c r="F9" s="96" t="s">
        <v>6199</v>
      </c>
      <c r="G9" s="42">
        <f>G11</f>
        <v>45381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385" t="s">
        <v>6193</v>
      </c>
      <c r="E10" s="386" t="s">
        <v>6194</v>
      </c>
      <c r="F10" s="96" t="s">
        <v>6195</v>
      </c>
      <c r="G10" s="42">
        <f>G8</f>
        <v>45380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6191</v>
      </c>
      <c r="E11" s="386" t="s">
        <v>6192</v>
      </c>
      <c r="F11" s="96" t="s">
        <v>6196</v>
      </c>
      <c r="G11" s="42">
        <f>G10+1</f>
        <v>45381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6125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399" t="s">
        <v>6126</v>
      </c>
      <c r="C13" s="94" t="s">
        <v>6190</v>
      </c>
      <c r="D13" s="402" t="s">
        <v>6226</v>
      </c>
      <c r="E13" s="376"/>
      <c r="F13" s="57"/>
      <c r="G13" s="34">
        <f>G5+7</f>
        <v>45384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6139</v>
      </c>
      <c r="E15" s="391" t="s">
        <v>6146</v>
      </c>
      <c r="F15" s="103" t="s">
        <v>6147</v>
      </c>
      <c r="G15" s="33">
        <v>45374</v>
      </c>
      <c r="H15" s="262" t="s">
        <v>6142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5859</v>
      </c>
      <c r="C17" s="85" t="s">
        <v>26</v>
      </c>
      <c r="D17" s="392" t="s">
        <v>6173</v>
      </c>
      <c r="E17" s="393" t="s">
        <v>6172</v>
      </c>
      <c r="F17" s="394" t="s">
        <v>6171</v>
      </c>
      <c r="G17" s="42">
        <f>G18</f>
        <v>45378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6</v>
      </c>
      <c r="D18" s="392" t="s">
        <v>6169</v>
      </c>
      <c r="E18" s="393" t="s">
        <v>6161</v>
      </c>
      <c r="F18" s="96" t="s">
        <v>6178</v>
      </c>
      <c r="G18" s="42">
        <f>G20+1</f>
        <v>45378</v>
      </c>
      <c r="H18" s="161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6181</v>
      </c>
      <c r="E19" s="386" t="s">
        <v>6180</v>
      </c>
      <c r="F19" s="96" t="s">
        <v>6174</v>
      </c>
      <c r="G19" s="42">
        <f>G20</f>
        <v>45377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1705</v>
      </c>
      <c r="D20" s="392" t="s">
        <v>6214</v>
      </c>
      <c r="E20" s="386" t="s">
        <v>6213</v>
      </c>
      <c r="F20" s="96" t="s">
        <v>6215</v>
      </c>
      <c r="G20" s="42">
        <f>G15+3</f>
        <v>45377</v>
      </c>
      <c r="H20" s="164"/>
      <c r="I20" s="36"/>
      <c r="J20" s="36"/>
      <c r="K20" s="36"/>
      <c r="L20" s="36"/>
    </row>
    <row r="21" spans="2:12" s="1" customFormat="1" ht="13.4" customHeight="1" x14ac:dyDescent="0.3">
      <c r="B21" s="245"/>
      <c r="C21" s="95" t="s">
        <v>7</v>
      </c>
      <c r="D21" s="392" t="s">
        <v>6176</v>
      </c>
      <c r="E21" s="386" t="s">
        <v>6295</v>
      </c>
      <c r="F21" s="96" t="s">
        <v>6207</v>
      </c>
      <c r="G21" s="42">
        <f>G20</f>
        <v>45377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USD@JPY152.61-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RMB@JPY21.11-</v>
      </c>
      <c r="C23" s="93" t="s">
        <v>14</v>
      </c>
      <c r="D23" s="401" t="s">
        <v>6216</v>
      </c>
      <c r="E23" s="401" t="s">
        <v>6217</v>
      </c>
      <c r="F23" s="111" t="s">
        <v>6218</v>
      </c>
      <c r="G23" s="34">
        <f>G15+7</f>
        <v>45381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6106</v>
      </c>
      <c r="E26" s="380" t="s">
        <v>6107</v>
      </c>
      <c r="F26" s="150" t="s">
        <v>6108</v>
      </c>
      <c r="G26" s="42">
        <v>45370</v>
      </c>
      <c r="H26" s="170"/>
      <c r="I26" s="36"/>
      <c r="J26" s="36"/>
      <c r="K26" s="36"/>
      <c r="L26" s="36"/>
    </row>
    <row r="27" spans="2:12" s="1" customFormat="1" ht="28.4" customHeight="1" x14ac:dyDescent="0.25">
      <c r="B27" s="26" t="s">
        <v>5860</v>
      </c>
      <c r="C27" s="104" t="s">
        <v>16</v>
      </c>
      <c r="D27" s="385" t="s">
        <v>6120</v>
      </c>
      <c r="E27" s="386" t="s">
        <v>6112</v>
      </c>
      <c r="F27" s="96" t="s">
        <v>6136</v>
      </c>
      <c r="G27" s="42">
        <f>+G26+2</f>
        <v>45372</v>
      </c>
      <c r="H27" s="398" t="s">
        <v>6137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6143</v>
      </c>
      <c r="E28" s="386" t="s">
        <v>6144</v>
      </c>
      <c r="F28" s="96" t="s">
        <v>6145</v>
      </c>
      <c r="G28" s="42">
        <f>G27+2</f>
        <v>45374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6150</v>
      </c>
      <c r="E30" s="386" t="s">
        <v>6149</v>
      </c>
      <c r="F30" s="96" t="s">
        <v>6160</v>
      </c>
      <c r="G30" s="42">
        <f>+G28+1</f>
        <v>45375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6162</v>
      </c>
      <c r="E31" s="386" t="s">
        <v>6159</v>
      </c>
      <c r="F31" s="96" t="s">
        <v>6170</v>
      </c>
      <c r="G31" s="42">
        <f>G32+1</f>
        <v>45377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6164</v>
      </c>
      <c r="E32" s="386" t="s">
        <v>6165</v>
      </c>
      <c r="F32" s="96" t="s">
        <v>6179</v>
      </c>
      <c r="G32" s="42">
        <f>G30+1</f>
        <v>45376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85" t="s">
        <v>6184</v>
      </c>
      <c r="E33" s="386" t="s">
        <v>6183</v>
      </c>
      <c r="F33" s="96" t="s">
        <v>6182</v>
      </c>
      <c r="G33" s="42">
        <f>G31</f>
        <v>45377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6205</v>
      </c>
      <c r="E34" s="386" t="s">
        <v>6175</v>
      </c>
      <c r="F34" s="96" t="s">
        <v>6206</v>
      </c>
      <c r="G34" s="42">
        <f>G31+1</f>
        <v>45378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6203</v>
      </c>
      <c r="E35" s="397" t="s">
        <v>6203</v>
      </c>
      <c r="F35" s="96" t="s">
        <v>6204</v>
      </c>
      <c r="G35" s="42">
        <f>G34+1</f>
        <v>45379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6227</v>
      </c>
      <c r="E37" s="380" t="s">
        <v>6228</v>
      </c>
      <c r="F37" s="150" t="s">
        <v>6229</v>
      </c>
      <c r="G37" s="131">
        <f>G38-1</f>
        <v>45384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USD@JPY152.61-</v>
      </c>
      <c r="C38" s="85" t="s">
        <v>16</v>
      </c>
      <c r="D38" s="385" t="s">
        <v>6239</v>
      </c>
      <c r="E38" s="386" t="s">
        <v>6230</v>
      </c>
      <c r="F38" s="96" t="s">
        <v>6242</v>
      </c>
      <c r="G38" s="42">
        <f>G34+7</f>
        <v>45385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RMB@JPY21.11-</v>
      </c>
      <c r="C39" s="217" t="s">
        <v>9</v>
      </c>
      <c r="D39" s="403" t="s">
        <v>6267</v>
      </c>
      <c r="E39" s="404" t="s">
        <v>6268</v>
      </c>
      <c r="F39" s="220" t="s">
        <v>6245</v>
      </c>
      <c r="G39" s="76">
        <f>G38+3</f>
        <v>45388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63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sheetPr codeName="Sheet2">
    <pageSetUpPr fitToPage="1"/>
  </sheetPr>
  <dimension ref="A1:AU7689"/>
  <sheetViews>
    <sheetView topLeftCell="A4" zoomScale="80" zoomScaleNormal="80" workbookViewId="0">
      <selection activeCell="L43" sqref="L4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8" t="s">
        <v>0</v>
      </c>
      <c r="C1" s="658"/>
      <c r="D1" s="9"/>
      <c r="E1" s="9"/>
      <c r="F1" s="659">
        <v>45378.354166666664</v>
      </c>
      <c r="G1" s="659"/>
      <c r="H1" s="14"/>
      <c r="I1" s="15"/>
      <c r="J1" s="15"/>
      <c r="K1" s="16"/>
      <c r="L1" s="12"/>
    </row>
    <row r="2" spans="2:12" s="1" customFormat="1" ht="13.5" customHeight="1" x14ac:dyDescent="0.25">
      <c r="B2" s="660" t="s">
        <v>706</v>
      </c>
      <c r="C2" s="66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6103</v>
      </c>
      <c r="E5" s="391" t="s">
        <v>6111</v>
      </c>
      <c r="F5" s="103" t="s">
        <v>6110</v>
      </c>
      <c r="G5" s="33">
        <v>45370</v>
      </c>
      <c r="H5" s="389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388"/>
      <c r="I6" s="36"/>
      <c r="J6" s="36"/>
      <c r="K6" s="36"/>
      <c r="L6" s="36"/>
    </row>
    <row r="7" spans="2:12" s="1" customFormat="1" ht="13.5" customHeight="1" x14ac:dyDescent="0.25">
      <c r="B7" s="26" t="s">
        <v>475</v>
      </c>
      <c r="C7" s="85" t="s">
        <v>10</v>
      </c>
      <c r="D7" s="392" t="s">
        <v>6113</v>
      </c>
      <c r="E7" s="393" t="s">
        <v>6114</v>
      </c>
      <c r="F7" s="394" t="s">
        <v>6115</v>
      </c>
      <c r="G7" s="42">
        <f>G5+2</f>
        <v>45372</v>
      </c>
      <c r="H7" s="271" t="s">
        <v>6082</v>
      </c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6128</v>
      </c>
      <c r="E8" s="386" t="s">
        <v>6129</v>
      </c>
      <c r="F8" s="386" t="s">
        <v>6130</v>
      </c>
      <c r="G8" s="42">
        <f>G7+1</f>
        <v>45373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385" t="s">
        <v>6140</v>
      </c>
      <c r="E9" s="386" t="s">
        <v>6131</v>
      </c>
      <c r="F9" s="96" t="s">
        <v>6139</v>
      </c>
      <c r="G9" s="42">
        <f>G11</f>
        <v>45374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385" t="s">
        <v>6132</v>
      </c>
      <c r="E10" s="386" t="s">
        <v>6151</v>
      </c>
      <c r="F10" s="386" t="s">
        <v>6152</v>
      </c>
      <c r="G10" s="42">
        <f>G8</f>
        <v>45373</v>
      </c>
      <c r="H10" s="164" t="s">
        <v>6025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6133</v>
      </c>
      <c r="E11" s="386" t="s">
        <v>6134</v>
      </c>
      <c r="F11" s="96" t="s">
        <v>6141</v>
      </c>
      <c r="G11" s="42">
        <f>G10+1</f>
        <v>45374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6058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6059</v>
      </c>
      <c r="C13" s="94" t="s">
        <v>481</v>
      </c>
      <c r="D13" s="402" t="s">
        <v>6154</v>
      </c>
      <c r="E13" s="376"/>
      <c r="F13" s="57"/>
      <c r="G13" s="34">
        <f>G5+7</f>
        <v>45377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290"/>
      <c r="E14" s="290"/>
      <c r="F14" s="290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6071</v>
      </c>
      <c r="E15" s="391" t="s">
        <v>6072</v>
      </c>
      <c r="F15" s="103" t="s">
        <v>6073</v>
      </c>
      <c r="G15" s="33">
        <v>45367</v>
      </c>
      <c r="H15" s="262" t="s">
        <v>6078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6079</v>
      </c>
      <c r="I16" s="36"/>
      <c r="J16" s="36"/>
      <c r="K16" s="36"/>
      <c r="L16" s="36"/>
    </row>
    <row r="17" spans="2:12" s="1" customFormat="1" ht="13.5" customHeight="1" x14ac:dyDescent="0.25">
      <c r="B17" s="26" t="s">
        <v>5856</v>
      </c>
      <c r="C17" s="85" t="s">
        <v>6</v>
      </c>
      <c r="D17" s="392" t="s">
        <v>6087</v>
      </c>
      <c r="E17" s="393" t="s">
        <v>6090</v>
      </c>
      <c r="F17" s="96" t="s">
        <v>6091</v>
      </c>
      <c r="G17" s="42">
        <f>G20+1</f>
        <v>45371</v>
      </c>
      <c r="H17" s="161" t="s">
        <v>6086</v>
      </c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392" t="s">
        <v>6088</v>
      </c>
      <c r="E18" s="393" t="s">
        <v>6116</v>
      </c>
      <c r="F18" s="394" t="s">
        <v>6089</v>
      </c>
      <c r="G18" s="42">
        <f>G17</f>
        <v>45371</v>
      </c>
      <c r="H18" s="164" t="s">
        <v>6081</v>
      </c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6119</v>
      </c>
      <c r="E19" s="386" t="s">
        <v>6118</v>
      </c>
      <c r="F19" s="96" t="s">
        <v>6117</v>
      </c>
      <c r="G19" s="42">
        <f>G20</f>
        <v>45370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5</v>
      </c>
      <c r="D20" s="392" t="s">
        <v>6098</v>
      </c>
      <c r="E20" s="386" t="s">
        <v>6099</v>
      </c>
      <c r="F20" s="96" t="s">
        <v>6100</v>
      </c>
      <c r="G20" s="42">
        <f>G15+3</f>
        <v>45370</v>
      </c>
      <c r="H20" s="271" t="s">
        <v>6080</v>
      </c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6104</v>
      </c>
      <c r="D21" s="392" t="s">
        <v>6101</v>
      </c>
      <c r="E21" s="386" t="s">
        <v>6099</v>
      </c>
      <c r="F21" s="96" t="s">
        <v>6102</v>
      </c>
      <c r="G21" s="42">
        <f>G20</f>
        <v>45370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USD@JPY149.30-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RMB@JPY20.66-</v>
      </c>
      <c r="C23" s="93" t="s">
        <v>14</v>
      </c>
      <c r="D23" s="401" t="s">
        <v>6148</v>
      </c>
      <c r="E23" s="376"/>
      <c r="F23" s="57"/>
      <c r="G23" s="34">
        <f>G15+7</f>
        <v>45374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79" t="s">
        <v>6036</v>
      </c>
      <c r="E26" s="380" t="s">
        <v>6037</v>
      </c>
      <c r="F26" s="150" t="s">
        <v>6038</v>
      </c>
      <c r="G26" s="42">
        <v>45363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5857</v>
      </c>
      <c r="C27" s="104" t="s">
        <v>16</v>
      </c>
      <c r="D27" s="385" t="s">
        <v>6039</v>
      </c>
      <c r="E27" s="386" t="s">
        <v>392</v>
      </c>
      <c r="F27" s="96" t="s">
        <v>6044</v>
      </c>
      <c r="G27" s="42">
        <f>+G26+2</f>
        <v>45365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6045</v>
      </c>
      <c r="E28" s="386" t="s">
        <v>6060</v>
      </c>
      <c r="F28" s="96" t="s">
        <v>6061</v>
      </c>
      <c r="G28" s="42">
        <f>G27+2</f>
        <v>45367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6074</v>
      </c>
      <c r="E30" s="386" t="s">
        <v>6075</v>
      </c>
      <c r="F30" s="96" t="s">
        <v>6076</v>
      </c>
      <c r="G30" s="42">
        <f>+G28+1</f>
        <v>45368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6084</v>
      </c>
      <c r="E31" s="386" t="s">
        <v>6085</v>
      </c>
      <c r="F31" s="96" t="s">
        <v>6092</v>
      </c>
      <c r="G31" s="42">
        <f>G32+1</f>
        <v>45370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6093</v>
      </c>
      <c r="E32" s="386" t="s">
        <v>6094</v>
      </c>
      <c r="F32" s="96" t="s">
        <v>6105</v>
      </c>
      <c r="G32" s="42">
        <f>G30+1</f>
        <v>45369</v>
      </c>
      <c r="H32" s="271" t="s">
        <v>6025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85" t="s">
        <v>6096</v>
      </c>
      <c r="E33" s="386" t="s">
        <v>6109</v>
      </c>
      <c r="F33" s="96" t="s">
        <v>6123</v>
      </c>
      <c r="G33" s="42">
        <f>G31</f>
        <v>45370</v>
      </c>
      <c r="H33" s="249" t="s">
        <v>6095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6124</v>
      </c>
      <c r="E34" s="386" t="s">
        <v>6097</v>
      </c>
      <c r="F34" s="96" t="s">
        <v>6127</v>
      </c>
      <c r="G34" s="42">
        <f>G31+1</f>
        <v>45371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6121</v>
      </c>
      <c r="E35" s="397" t="s">
        <v>6122</v>
      </c>
      <c r="F35" s="96" t="s">
        <v>6135</v>
      </c>
      <c r="G35" s="42">
        <f>G34+1</f>
        <v>45372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6138</v>
      </c>
      <c r="E37" s="382"/>
      <c r="F37" s="130"/>
      <c r="G37" s="131">
        <f>G38-1</f>
        <v>45377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USD@JPY149.30-</v>
      </c>
      <c r="C38" s="50" t="s">
        <v>16</v>
      </c>
      <c r="D38" s="375"/>
      <c r="E38" s="372"/>
      <c r="F38" s="58"/>
      <c r="G38" s="42">
        <f>G34+7</f>
        <v>45378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RMB@JPY20.66-</v>
      </c>
      <c r="C39" s="45" t="s">
        <v>9</v>
      </c>
      <c r="D39" s="383"/>
      <c r="E39" s="384"/>
      <c r="F39" s="48"/>
      <c r="G39" s="76">
        <f>G38+3</f>
        <v>45381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6400-000000000000}">
      <formula1>$B$40:$B$42</formula1>
    </dataValidation>
  </dataValidations>
  <pageMargins left="0.47" right="0.27" top="1" bottom="1" header="0.51200000000000001" footer="0.51200000000000001"/>
  <pageSetup paperSize="9" scale="70" orientation="portrait" horizontalDpi="300" verticalDpi="300" r:id="rId1"/>
  <headerFooter alignWithMargins="0"/>
  <drawing r:id="rId2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sheetPr codeName="Sheet3">
    <pageSetUpPr fitToPage="1"/>
  </sheetPr>
  <dimension ref="A1:AU7689"/>
  <sheetViews>
    <sheetView zoomScale="80" zoomScaleNormal="80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8" t="s">
        <v>0</v>
      </c>
      <c r="C1" s="658"/>
      <c r="D1" s="9"/>
      <c r="E1" s="9"/>
      <c r="F1" s="659">
        <v>45372.354166666664</v>
      </c>
      <c r="G1" s="659"/>
      <c r="H1" s="14"/>
      <c r="I1" s="15"/>
      <c r="J1" s="15"/>
      <c r="K1" s="16"/>
      <c r="L1" s="12"/>
    </row>
    <row r="2" spans="2:12" s="1" customFormat="1" ht="13.5" customHeight="1" x14ac:dyDescent="0.25">
      <c r="B2" s="660" t="s">
        <v>641</v>
      </c>
      <c r="C2" s="66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10186</v>
      </c>
      <c r="E5" s="83" t="s">
        <v>10187</v>
      </c>
      <c r="F5" s="84" t="s">
        <v>10188</v>
      </c>
      <c r="G5" s="33">
        <v>45363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421</v>
      </c>
      <c r="C7" s="89" t="s">
        <v>5</v>
      </c>
      <c r="D7" s="90" t="s">
        <v>6064</v>
      </c>
      <c r="E7" s="91" t="s">
        <v>3798</v>
      </c>
      <c r="F7" s="96" t="s">
        <v>6065</v>
      </c>
      <c r="G7" s="42">
        <f>G9</f>
        <v>45366</v>
      </c>
      <c r="H7" s="164" t="s">
        <v>6025</v>
      </c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244</v>
      </c>
      <c r="D8" s="90" t="s">
        <v>6066</v>
      </c>
      <c r="E8" s="91" t="s">
        <v>6051</v>
      </c>
      <c r="F8" s="92" t="s">
        <v>6046</v>
      </c>
      <c r="G8" s="42">
        <f>G10</f>
        <v>45367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226</v>
      </c>
      <c r="E9" s="91" t="s">
        <v>6047</v>
      </c>
      <c r="F9" s="92" t="s">
        <v>6048</v>
      </c>
      <c r="G9" s="42">
        <f>G11+1</f>
        <v>45366</v>
      </c>
      <c r="H9" s="164"/>
      <c r="I9" s="36"/>
      <c r="J9" s="36"/>
      <c r="K9" s="36"/>
      <c r="L9" s="36"/>
    </row>
    <row r="10" spans="2:12" s="1" customFormat="1" ht="13.4" customHeight="1" x14ac:dyDescent="0.25">
      <c r="B10" s="245"/>
      <c r="C10" s="89" t="s">
        <v>479</v>
      </c>
      <c r="D10" s="90" t="s">
        <v>6049</v>
      </c>
      <c r="E10" s="91" t="s">
        <v>6050</v>
      </c>
      <c r="F10" s="92" t="s">
        <v>6052</v>
      </c>
      <c r="G10" s="42">
        <f>G7+1</f>
        <v>45367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10</v>
      </c>
      <c r="D11" s="86" t="s">
        <v>6067</v>
      </c>
      <c r="E11" s="87" t="s">
        <v>6068</v>
      </c>
      <c r="F11" s="88" t="s">
        <v>6069</v>
      </c>
      <c r="G11" s="42">
        <f>G5+2</f>
        <v>45365</v>
      </c>
      <c r="H11" s="164"/>
      <c r="I11" s="36"/>
      <c r="J11" s="36"/>
      <c r="K11" s="36"/>
      <c r="L11" s="36"/>
    </row>
    <row r="12" spans="2:12" s="1" customFormat="1" ht="13.5" customHeight="1" x14ac:dyDescent="0.25">
      <c r="B12" s="245" t="s">
        <v>5982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5983</v>
      </c>
      <c r="C13" s="94" t="s">
        <v>481</v>
      </c>
      <c r="D13" s="110" t="s">
        <v>6077</v>
      </c>
      <c r="E13" s="55"/>
      <c r="F13" s="57"/>
      <c r="G13" s="34">
        <f>G5+7</f>
        <v>45370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10189</v>
      </c>
      <c r="E15" s="81" t="s">
        <v>10190</v>
      </c>
      <c r="F15" s="103" t="s">
        <v>10191</v>
      </c>
      <c r="G15" s="33">
        <v>45360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5831</v>
      </c>
      <c r="C17" s="85" t="s">
        <v>6</v>
      </c>
      <c r="D17" s="86" t="s">
        <v>6020</v>
      </c>
      <c r="E17" s="87" t="s">
        <v>6040</v>
      </c>
      <c r="F17" s="96" t="s">
        <v>6041</v>
      </c>
      <c r="G17" s="42">
        <f>G21+1</f>
        <v>45364</v>
      </c>
      <c r="H17" s="164" t="s">
        <v>6013</v>
      </c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86" t="s">
        <v>6014</v>
      </c>
      <c r="E18" s="87" t="s">
        <v>6015</v>
      </c>
      <c r="F18" s="88" t="s">
        <v>6016</v>
      </c>
      <c r="G18" s="42">
        <f>G17</f>
        <v>45364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86" t="s">
        <v>6017</v>
      </c>
      <c r="E19" s="107" t="s">
        <v>6030</v>
      </c>
      <c r="F19" s="96" t="s">
        <v>6031</v>
      </c>
      <c r="G19" s="42">
        <f>G21</f>
        <v>45363</v>
      </c>
      <c r="H19" s="164"/>
      <c r="I19" s="36"/>
      <c r="J19" s="36"/>
      <c r="K19" s="36"/>
      <c r="L19" s="36"/>
    </row>
    <row r="20" spans="2:12" s="1" customFormat="1" ht="13.5" customHeight="1" x14ac:dyDescent="0.3">
      <c r="B20" s="245"/>
      <c r="C20" s="95" t="s">
        <v>7</v>
      </c>
      <c r="D20" s="86" t="s">
        <v>6033</v>
      </c>
      <c r="E20" s="101" t="s">
        <v>6032</v>
      </c>
      <c r="F20" s="114" t="s">
        <v>6034</v>
      </c>
      <c r="G20" s="42">
        <f>G21</f>
        <v>45363</v>
      </c>
      <c r="H20" s="313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5</v>
      </c>
      <c r="D21" s="86" t="s">
        <v>6063</v>
      </c>
      <c r="E21" s="101" t="s">
        <v>6032</v>
      </c>
      <c r="F21" s="114" t="s">
        <v>6062</v>
      </c>
      <c r="G21" s="42">
        <f>G15+3</f>
        <v>45363</v>
      </c>
      <c r="H21" s="164" t="s">
        <v>6025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USD@JPY148.97-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RMB@JPY20.62-</v>
      </c>
      <c r="C23" s="93" t="s">
        <v>14</v>
      </c>
      <c r="D23" s="94" t="s">
        <v>2486</v>
      </c>
      <c r="E23" s="55"/>
      <c r="F23" s="57"/>
      <c r="G23" s="34">
        <f>G15+7</f>
        <v>45367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4" t="s">
        <v>10192</v>
      </c>
      <c r="E26" s="149" t="s">
        <v>10193</v>
      </c>
      <c r="F26" s="250" t="s">
        <v>10194</v>
      </c>
      <c r="G26" s="42">
        <v>45356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5832</v>
      </c>
      <c r="C27" s="104" t="s">
        <v>16</v>
      </c>
      <c r="D27" s="85" t="s">
        <v>10195</v>
      </c>
      <c r="E27" s="101" t="s">
        <v>392</v>
      </c>
      <c r="F27" s="102" t="s">
        <v>10196</v>
      </c>
      <c r="G27" s="42">
        <f>+G26+2</f>
        <v>45358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3859</v>
      </c>
      <c r="E28" s="101" t="s">
        <v>10197</v>
      </c>
      <c r="F28" s="102" t="s">
        <v>10198</v>
      </c>
      <c r="G28" s="42">
        <f>G27+2</f>
        <v>45360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1426</v>
      </c>
      <c r="E30" s="107" t="s">
        <v>739</v>
      </c>
      <c r="F30" s="96" t="s">
        <v>6004</v>
      </c>
      <c r="G30" s="42">
        <f>+G28+1</f>
        <v>45361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6011</v>
      </c>
      <c r="E31" s="107" t="s">
        <v>6005</v>
      </c>
      <c r="F31" s="96" t="s">
        <v>6012</v>
      </c>
      <c r="G31" s="42">
        <f>G30+1</f>
        <v>45362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6006</v>
      </c>
      <c r="E32" s="107" t="s">
        <v>6009</v>
      </c>
      <c r="F32" s="96" t="s">
        <v>6007</v>
      </c>
      <c r="G32" s="42">
        <f>G31+1</f>
        <v>45363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6008</v>
      </c>
      <c r="E33" s="107" t="s">
        <v>925</v>
      </c>
      <c r="F33" s="96" t="s">
        <v>6021</v>
      </c>
      <c r="G33" s="42">
        <f>G32</f>
        <v>45363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1185</v>
      </c>
      <c r="E34" s="101" t="s">
        <v>6018</v>
      </c>
      <c r="F34" s="96" t="s">
        <v>6035</v>
      </c>
      <c r="G34" s="42">
        <f>G32+1</f>
        <v>45364</v>
      </c>
      <c r="H34" s="168" t="s">
        <v>5653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6055</v>
      </c>
      <c r="E35" s="230" t="s">
        <v>6054</v>
      </c>
      <c r="F35" s="96" t="s">
        <v>6070</v>
      </c>
      <c r="G35" s="42">
        <f>G34+1</f>
        <v>45365</v>
      </c>
      <c r="H35" s="332" t="s">
        <v>6053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6083</v>
      </c>
      <c r="E37" s="129"/>
      <c r="F37" s="130"/>
      <c r="G37" s="131">
        <f>G38-1</f>
        <v>45370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USD@JPY148.97-</v>
      </c>
      <c r="C38" s="50" t="s">
        <v>16</v>
      </c>
      <c r="D38" s="61"/>
      <c r="E38" s="41"/>
      <c r="F38" s="58"/>
      <c r="G38" s="42">
        <f>G34+7</f>
        <v>45371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RMB@JPY20.62-</v>
      </c>
      <c r="C39" s="45" t="s">
        <v>9</v>
      </c>
      <c r="D39" s="46"/>
      <c r="E39" s="47"/>
      <c r="F39" s="48"/>
      <c r="G39" s="76">
        <f>G38+3</f>
        <v>45374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65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sheetPr codeName="Sheet4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8" t="s">
        <v>0</v>
      </c>
      <c r="C1" s="658"/>
      <c r="D1" s="9"/>
      <c r="E1" s="9"/>
      <c r="F1" s="659">
        <v>45365.354166666664</v>
      </c>
      <c r="G1" s="659"/>
      <c r="H1" s="14"/>
      <c r="I1" s="15"/>
      <c r="J1" s="15"/>
      <c r="K1" s="16"/>
      <c r="L1" s="12"/>
    </row>
    <row r="2" spans="2:12" s="1" customFormat="1" ht="13.5" customHeight="1" x14ac:dyDescent="0.25">
      <c r="B2" s="660" t="s">
        <v>5828</v>
      </c>
      <c r="C2" s="66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10199</v>
      </c>
      <c r="E5" s="83" t="s">
        <v>10200</v>
      </c>
      <c r="F5" s="84" t="s">
        <v>10201</v>
      </c>
      <c r="G5" s="33">
        <v>45356</v>
      </c>
      <c r="H5" s="262" t="s">
        <v>5958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5829</v>
      </c>
      <c r="C7" s="85" t="s">
        <v>10</v>
      </c>
      <c r="D7" s="86" t="s">
        <v>1920</v>
      </c>
      <c r="E7" s="87" t="s">
        <v>5981</v>
      </c>
      <c r="F7" s="88" t="s">
        <v>5994</v>
      </c>
      <c r="G7" s="42">
        <f>G5+2</f>
        <v>45358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244</v>
      </c>
      <c r="D8" s="90" t="s">
        <v>5995</v>
      </c>
      <c r="E8" s="91" t="s">
        <v>30</v>
      </c>
      <c r="F8" s="92" t="s">
        <v>5996</v>
      </c>
      <c r="G8" s="42">
        <f>G11</f>
        <v>45360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90" t="s">
        <v>5997</v>
      </c>
      <c r="E9" s="91" t="s">
        <v>30</v>
      </c>
      <c r="F9" s="92" t="s">
        <v>2246</v>
      </c>
      <c r="G9" s="42">
        <f>G7+1</f>
        <v>45359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90" t="s">
        <v>5998</v>
      </c>
      <c r="E10" s="91" t="s">
        <v>5988</v>
      </c>
      <c r="F10" s="92" t="s">
        <v>5999</v>
      </c>
      <c r="G10" s="42">
        <f>G9</f>
        <v>45359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5989</v>
      </c>
      <c r="E11" s="91" t="s">
        <v>6002</v>
      </c>
      <c r="F11" s="92" t="s">
        <v>6003</v>
      </c>
      <c r="G11" s="42">
        <f>G10+1</f>
        <v>45360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5921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5922</v>
      </c>
      <c r="C13" s="94" t="s">
        <v>481</v>
      </c>
      <c r="D13" s="110" t="s">
        <v>511</v>
      </c>
      <c r="E13" s="94" t="s">
        <v>6010</v>
      </c>
      <c r="F13" s="370" t="s">
        <v>6022</v>
      </c>
      <c r="G13" s="34">
        <f>G5+7</f>
        <v>45363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10202</v>
      </c>
      <c r="E15" s="81" t="s">
        <v>10203</v>
      </c>
      <c r="F15" s="103" t="s">
        <v>10204</v>
      </c>
      <c r="G15" s="33">
        <v>45353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5830</v>
      </c>
      <c r="C17" s="85" t="s">
        <v>7</v>
      </c>
      <c r="D17" s="86" t="s">
        <v>5928</v>
      </c>
      <c r="E17" s="101" t="s">
        <v>5950</v>
      </c>
      <c r="F17" s="114" t="s">
        <v>5951</v>
      </c>
      <c r="G17" s="42">
        <f>G15+3</f>
        <v>45356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1705</v>
      </c>
      <c r="D18" s="86" t="s">
        <v>5946</v>
      </c>
      <c r="E18" s="107" t="s">
        <v>4066</v>
      </c>
      <c r="F18" s="96" t="s">
        <v>5977</v>
      </c>
      <c r="G18" s="42">
        <f>G17</f>
        <v>45356</v>
      </c>
      <c r="H18" s="164" t="s">
        <v>5976</v>
      </c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1703</v>
      </c>
      <c r="D19" s="86" t="s">
        <v>5974</v>
      </c>
      <c r="E19" s="101" t="s">
        <v>5984</v>
      </c>
      <c r="F19" s="114" t="s">
        <v>5985</v>
      </c>
      <c r="G19" s="42">
        <f>G17</f>
        <v>45356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86" t="s">
        <v>680</v>
      </c>
      <c r="E20" s="87" t="s">
        <v>5986</v>
      </c>
      <c r="F20" s="88" t="s">
        <v>5980</v>
      </c>
      <c r="G20" s="42">
        <f>G21</f>
        <v>45357</v>
      </c>
      <c r="H20" s="164"/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6</v>
      </c>
      <c r="D21" s="86" t="s">
        <v>6000</v>
      </c>
      <c r="E21" s="87" t="s">
        <v>5981</v>
      </c>
      <c r="F21" s="96" t="s">
        <v>6001</v>
      </c>
      <c r="G21" s="42">
        <f>G17+1</f>
        <v>45357</v>
      </c>
      <c r="H21" s="161" t="s">
        <v>5975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USD@JPY150.76-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RMB@JPY20.86-</v>
      </c>
      <c r="C23" s="93" t="s">
        <v>14</v>
      </c>
      <c r="D23" s="94" t="s">
        <v>5990</v>
      </c>
      <c r="E23" s="94" t="s">
        <v>5993</v>
      </c>
      <c r="F23" s="111" t="s">
        <v>181</v>
      </c>
      <c r="G23" s="34">
        <f>G15+7</f>
        <v>45360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68" t="s">
        <v>3842</v>
      </c>
      <c r="E26" s="149" t="s">
        <v>10205</v>
      </c>
      <c r="F26" s="250" t="s">
        <v>10206</v>
      </c>
      <c r="G26" s="42">
        <v>45349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3430</v>
      </c>
      <c r="C27" s="104" t="s">
        <v>16</v>
      </c>
      <c r="D27" s="85" t="s">
        <v>10207</v>
      </c>
      <c r="E27" s="101" t="s">
        <v>392</v>
      </c>
      <c r="F27" s="102" t="s">
        <v>10208</v>
      </c>
      <c r="G27" s="42">
        <f>+G26+2</f>
        <v>45351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10209</v>
      </c>
      <c r="E28" s="101" t="s">
        <v>5941</v>
      </c>
      <c r="F28" s="102" t="s">
        <v>5942</v>
      </c>
      <c r="G28" s="42">
        <f>G27+2</f>
        <v>45353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5927</v>
      </c>
      <c r="E30" s="107" t="s">
        <v>5939</v>
      </c>
      <c r="F30" s="96" t="s">
        <v>5940</v>
      </c>
      <c r="G30" s="42">
        <f>+G28+1</f>
        <v>45354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5949</v>
      </c>
      <c r="E31" s="107" t="s">
        <v>30</v>
      </c>
      <c r="F31" s="96" t="s">
        <v>5947</v>
      </c>
      <c r="G31" s="42">
        <f>G30+1</f>
        <v>45355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5948</v>
      </c>
      <c r="E32" s="107" t="s">
        <v>5953</v>
      </c>
      <c r="F32" s="96" t="s">
        <v>5952</v>
      </c>
      <c r="G32" s="42">
        <f>G31+1</f>
        <v>45356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3731</v>
      </c>
      <c r="E33" s="107" t="s">
        <v>5954</v>
      </c>
      <c r="F33" s="96" t="s">
        <v>5957</v>
      </c>
      <c r="G33" s="42">
        <f>G32</f>
        <v>45356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5956</v>
      </c>
      <c r="E34" s="101" t="s">
        <v>5955</v>
      </c>
      <c r="F34" s="96" t="s">
        <v>5965</v>
      </c>
      <c r="G34" s="42">
        <f>G32+1</f>
        <v>45357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5964</v>
      </c>
      <c r="E35" s="230" t="s">
        <v>5966</v>
      </c>
      <c r="F35" s="96" t="s">
        <v>5967</v>
      </c>
      <c r="G35" s="42">
        <f>G34+1</f>
        <v>45358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5987</v>
      </c>
      <c r="E37" s="149" t="s">
        <v>6019</v>
      </c>
      <c r="F37" s="150" t="s">
        <v>6024</v>
      </c>
      <c r="G37" s="131">
        <f>G38-1</f>
        <v>45363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USD@JPY150.76-</v>
      </c>
      <c r="C38" s="85" t="s">
        <v>16</v>
      </c>
      <c r="D38" s="106" t="s">
        <v>6023</v>
      </c>
      <c r="E38" s="101" t="s">
        <v>6029</v>
      </c>
      <c r="F38" s="96" t="s">
        <v>6043</v>
      </c>
      <c r="G38" s="42">
        <f>G34+7</f>
        <v>45364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RMB@JPY20.86-</v>
      </c>
      <c r="C39" s="45" t="s">
        <v>9</v>
      </c>
      <c r="D39" s="387" t="s">
        <v>6042</v>
      </c>
      <c r="E39" s="384" t="s">
        <v>6056</v>
      </c>
      <c r="F39" s="48" t="s">
        <v>6057</v>
      </c>
      <c r="G39" s="76">
        <f>G38+3</f>
        <v>45367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6600-000000000000}">
      <formula1>$B$40:$B$42</formula1>
    </dataValidation>
  </dataValidations>
  <pageMargins left="0.47" right="0.27" top="1" bottom="1" header="0.51200000000000001" footer="0.51200000000000001"/>
  <pageSetup paperSize="9" scale="73" orientation="portrait" horizontalDpi="300" verticalDpi="300" r:id="rId1"/>
  <headerFooter alignWithMargins="0"/>
  <drawing r:id="rId2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sheetPr codeName="Sheet5">
    <pageSetUpPr fitToPage="1"/>
  </sheetPr>
  <dimension ref="A1:AU7689"/>
  <sheetViews>
    <sheetView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24" s="1" customFormat="1" ht="13.5" customHeight="1" x14ac:dyDescent="0.25">
      <c r="B1" s="658" t="s">
        <v>0</v>
      </c>
      <c r="C1" s="658"/>
      <c r="D1" s="9"/>
      <c r="E1" s="9"/>
      <c r="F1" s="659">
        <v>45362.354166666664</v>
      </c>
      <c r="G1" s="659"/>
      <c r="H1" s="14"/>
      <c r="I1" s="15"/>
      <c r="J1" s="15"/>
      <c r="K1" s="16"/>
      <c r="L1" s="12"/>
    </row>
    <row r="2" spans="2:24" s="1" customFormat="1" ht="13.5" customHeight="1" x14ac:dyDescent="0.25">
      <c r="B2" s="660" t="s">
        <v>536</v>
      </c>
      <c r="C2" s="66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24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24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24" s="1" customFormat="1" ht="13.5" customHeight="1" x14ac:dyDescent="0.25">
      <c r="B5" s="20" t="s">
        <v>22</v>
      </c>
      <c r="C5" s="81" t="s">
        <v>14</v>
      </c>
      <c r="D5" s="97" t="s">
        <v>10210</v>
      </c>
      <c r="E5" s="83" t="s">
        <v>10211</v>
      </c>
      <c r="F5" s="84" t="s">
        <v>10212</v>
      </c>
      <c r="G5" s="33">
        <v>45349</v>
      </c>
      <c r="H5" s="262"/>
      <c r="I5" s="36"/>
      <c r="J5" s="36"/>
      <c r="K5" s="36"/>
      <c r="L5" s="36"/>
    </row>
    <row r="6" spans="2:24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24" s="1" customFormat="1" ht="13.5" customHeight="1" x14ac:dyDescent="0.25">
      <c r="B7" s="26" t="s">
        <v>5700</v>
      </c>
      <c r="C7" s="85" t="s">
        <v>10</v>
      </c>
      <c r="D7" s="86" t="s">
        <v>2264</v>
      </c>
      <c r="E7" s="87" t="s">
        <v>2264</v>
      </c>
      <c r="F7" s="88" t="s">
        <v>1105</v>
      </c>
      <c r="G7" s="42">
        <f>G5+2</f>
        <v>45351</v>
      </c>
      <c r="H7" s="271"/>
      <c r="I7" s="36"/>
      <c r="J7" s="36"/>
      <c r="K7" s="36"/>
      <c r="L7" s="36"/>
    </row>
    <row r="8" spans="2:24" s="1" customFormat="1" ht="13.5" customHeight="1" x14ac:dyDescent="0.25">
      <c r="B8" s="245"/>
      <c r="C8" s="89" t="s">
        <v>5</v>
      </c>
      <c r="D8" s="90" t="s">
        <v>2239</v>
      </c>
      <c r="E8" s="91" t="s">
        <v>5925</v>
      </c>
      <c r="F8" s="92" t="s">
        <v>5926</v>
      </c>
      <c r="G8" s="42">
        <f>G7+1</f>
        <v>45352</v>
      </c>
      <c r="H8" s="161"/>
      <c r="I8" s="36"/>
      <c r="J8" s="36"/>
      <c r="K8" s="36"/>
      <c r="L8" s="36"/>
    </row>
    <row r="9" spans="2:24" s="1" customFormat="1" ht="13.5" customHeight="1" x14ac:dyDescent="0.25">
      <c r="B9" s="245"/>
      <c r="C9" s="89" t="s">
        <v>8</v>
      </c>
      <c r="D9" s="90" t="s">
        <v>5930</v>
      </c>
      <c r="E9" s="91" t="s">
        <v>5931</v>
      </c>
      <c r="F9" s="92" t="s">
        <v>5932</v>
      </c>
      <c r="G9" s="42">
        <f>G8</f>
        <v>45352</v>
      </c>
      <c r="H9" s="161"/>
      <c r="I9" s="36"/>
      <c r="J9" s="36"/>
      <c r="K9" s="36"/>
      <c r="L9" s="36"/>
    </row>
    <row r="10" spans="2:24" s="1" customFormat="1" ht="13.5" customHeight="1" x14ac:dyDescent="0.25">
      <c r="B10" s="245"/>
      <c r="C10" s="89" t="s">
        <v>244</v>
      </c>
      <c r="D10" s="90" t="s">
        <v>5222</v>
      </c>
      <c r="E10" s="91" t="s">
        <v>5933</v>
      </c>
      <c r="F10" s="92" t="s">
        <v>5934</v>
      </c>
      <c r="G10" s="42">
        <f>G11</f>
        <v>45353</v>
      </c>
      <c r="H10" s="161"/>
      <c r="I10" s="36"/>
      <c r="J10" s="36"/>
      <c r="K10" s="36"/>
      <c r="L10" s="36"/>
    </row>
    <row r="11" spans="2:24" s="1" customFormat="1" ht="13.4" customHeight="1" x14ac:dyDescent="0.25">
      <c r="B11" s="245"/>
      <c r="C11" s="89" t="s">
        <v>479</v>
      </c>
      <c r="D11" s="90" t="s">
        <v>5935</v>
      </c>
      <c r="E11" s="91" t="s">
        <v>5936</v>
      </c>
      <c r="F11" s="92" t="s">
        <v>5937</v>
      </c>
      <c r="G11" s="42">
        <f>G9+1</f>
        <v>45353</v>
      </c>
      <c r="H11" s="161"/>
      <c r="I11" s="36"/>
      <c r="J11" s="36"/>
      <c r="K11" s="36"/>
      <c r="L11" s="36"/>
    </row>
    <row r="12" spans="2:24" s="1" customFormat="1" ht="13.5" customHeight="1" x14ac:dyDescent="0.25">
      <c r="B12" s="245" t="s">
        <v>5861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24" s="1" customFormat="1" ht="13.5" customHeight="1" x14ac:dyDescent="0.25">
      <c r="B13" s="44" t="s">
        <v>5862</v>
      </c>
      <c r="C13" s="94" t="s">
        <v>481</v>
      </c>
      <c r="D13" s="110" t="s">
        <v>5945</v>
      </c>
      <c r="E13" s="94" t="s">
        <v>5978</v>
      </c>
      <c r="F13" s="111" t="s">
        <v>5979</v>
      </c>
      <c r="G13" s="34">
        <f>G5+7</f>
        <v>45356</v>
      </c>
      <c r="H13" s="162"/>
      <c r="I13" s="36"/>
      <c r="J13" s="36"/>
      <c r="K13" s="36"/>
      <c r="L13" s="36"/>
    </row>
    <row r="14" spans="2:24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  <c r="X14" s="1" t="s">
        <v>5907</v>
      </c>
    </row>
    <row r="15" spans="2:24" s="1" customFormat="1" ht="13.5" customHeight="1" x14ac:dyDescent="0.25">
      <c r="B15" s="23" t="s">
        <v>19</v>
      </c>
      <c r="C15" s="81" t="s">
        <v>14</v>
      </c>
      <c r="D15" s="314" t="s">
        <v>10213</v>
      </c>
      <c r="E15" s="81" t="s">
        <v>2534</v>
      </c>
      <c r="F15" s="103" t="s">
        <v>5881</v>
      </c>
      <c r="G15" s="33">
        <v>45346</v>
      </c>
      <c r="H15" s="262" t="s">
        <v>5855</v>
      </c>
      <c r="I15" s="36"/>
      <c r="J15" s="36"/>
      <c r="K15" s="36"/>
      <c r="L15" s="36"/>
    </row>
    <row r="16" spans="2:24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5701</v>
      </c>
      <c r="C17" s="95" t="s">
        <v>7</v>
      </c>
      <c r="D17" s="86" t="s">
        <v>5888</v>
      </c>
      <c r="E17" s="101" t="s">
        <v>58</v>
      </c>
      <c r="F17" s="114" t="s">
        <v>5889</v>
      </c>
      <c r="G17" s="42">
        <f>G19</f>
        <v>45349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 t="s">
        <v>5902</v>
      </c>
      <c r="E18" s="107" t="s">
        <v>5890</v>
      </c>
      <c r="F18" s="96" t="s">
        <v>4405</v>
      </c>
      <c r="G18" s="42">
        <f>G19</f>
        <v>45349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86" t="s">
        <v>5905</v>
      </c>
      <c r="E19" s="101" t="s">
        <v>5890</v>
      </c>
      <c r="F19" s="114" t="s">
        <v>5906</v>
      </c>
      <c r="G19" s="42">
        <f>G15+3</f>
        <v>45349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86" t="s">
        <v>5891</v>
      </c>
      <c r="E20" s="87" t="s">
        <v>5893</v>
      </c>
      <c r="F20" s="88" t="s">
        <v>5894</v>
      </c>
      <c r="G20" s="42">
        <f>G21</f>
        <v>45350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4885</v>
      </c>
      <c r="E21" s="87" t="s">
        <v>30</v>
      </c>
      <c r="F21" s="96" t="s">
        <v>5915</v>
      </c>
      <c r="G21" s="42">
        <f>G19+1</f>
        <v>45350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USD@JPY151.39-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RMB@JPY20.97-</v>
      </c>
      <c r="C23" s="93" t="s">
        <v>14</v>
      </c>
      <c r="D23" s="94" t="s">
        <v>5920</v>
      </c>
      <c r="E23" s="94" t="s">
        <v>5938</v>
      </c>
      <c r="F23" s="111" t="s">
        <v>5919</v>
      </c>
      <c r="G23" s="34">
        <f>G15+7</f>
        <v>45353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4" t="s">
        <v>10214</v>
      </c>
      <c r="E26" s="149" t="s">
        <v>10215</v>
      </c>
      <c r="F26" s="250" t="s">
        <v>10216</v>
      </c>
      <c r="G26" s="42">
        <v>45342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5512</v>
      </c>
      <c r="C27" s="104" t="s">
        <v>16</v>
      </c>
      <c r="D27" s="85" t="s">
        <v>10217</v>
      </c>
      <c r="E27" s="101" t="s">
        <v>10218</v>
      </c>
      <c r="F27" s="102" t="s">
        <v>10219</v>
      </c>
      <c r="G27" s="42">
        <f>+G26+2</f>
        <v>45344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10220</v>
      </c>
      <c r="E28" s="101" t="s">
        <v>10221</v>
      </c>
      <c r="F28" s="102" t="s">
        <v>10222</v>
      </c>
      <c r="G28" s="42">
        <f>G27+2</f>
        <v>45346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5882</v>
      </c>
      <c r="E30" s="107" t="s">
        <v>5883</v>
      </c>
      <c r="F30" s="96" t="s">
        <v>5887</v>
      </c>
      <c r="G30" s="42">
        <f>+G28+1</f>
        <v>45347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5897</v>
      </c>
      <c r="E31" s="107" t="s">
        <v>5898</v>
      </c>
      <c r="F31" s="96" t="s">
        <v>5899</v>
      </c>
      <c r="G31" s="42">
        <f>G32</f>
        <v>45349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5908</v>
      </c>
      <c r="E32" s="107" t="s">
        <v>5909</v>
      </c>
      <c r="F32" s="96" t="s">
        <v>5895</v>
      </c>
      <c r="G32" s="42">
        <f>G33+1</f>
        <v>45349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351</v>
      </c>
      <c r="E33" s="107" t="s">
        <v>5916</v>
      </c>
      <c r="F33" s="96" t="s">
        <v>5917</v>
      </c>
      <c r="G33" s="42">
        <f>G30+1</f>
        <v>45348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5900</v>
      </c>
      <c r="E34" s="101" t="s">
        <v>5901</v>
      </c>
      <c r="F34" s="96" t="s">
        <v>5918</v>
      </c>
      <c r="G34" s="42">
        <f>G32+1</f>
        <v>45350</v>
      </c>
      <c r="H34" s="272" t="s">
        <v>5912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5923</v>
      </c>
      <c r="E35" s="230" t="s">
        <v>5924</v>
      </c>
      <c r="F35" s="96" t="s">
        <v>5929</v>
      </c>
      <c r="G35" s="42">
        <f>G34+1</f>
        <v>45351</v>
      </c>
      <c r="H35" s="249" t="s">
        <v>5910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5944</v>
      </c>
      <c r="E37" s="149" t="s">
        <v>5959</v>
      </c>
      <c r="F37" s="150" t="s">
        <v>5960</v>
      </c>
      <c r="G37" s="131">
        <f>G38-1</f>
        <v>45356</v>
      </c>
      <c r="H37" s="161" t="s">
        <v>5943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USD@JPY151.39-</v>
      </c>
      <c r="C38" s="85" t="s">
        <v>16</v>
      </c>
      <c r="D38" s="106" t="s">
        <v>5961</v>
      </c>
      <c r="E38" s="101" t="s">
        <v>5962</v>
      </c>
      <c r="F38" s="96" t="s">
        <v>5963</v>
      </c>
      <c r="G38" s="42">
        <f>G34+7</f>
        <v>45357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RMB@JPY20.97-</v>
      </c>
      <c r="C39" s="238" t="s">
        <v>9</v>
      </c>
      <c r="D39" s="237" t="s">
        <v>2393</v>
      </c>
      <c r="E39" s="239" t="s">
        <v>5991</v>
      </c>
      <c r="F39" s="240" t="s">
        <v>5992</v>
      </c>
      <c r="G39" s="76">
        <f>G38+3</f>
        <v>45360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67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sheetPr codeName="Sheet6">
    <pageSetUpPr fitToPage="1"/>
  </sheetPr>
  <dimension ref="A1:AU7689"/>
  <sheetViews>
    <sheetView zoomScale="80" zoomScaleNormal="80" workbookViewId="0">
      <selection activeCell="O9" sqref="O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8" t="s">
        <v>0</v>
      </c>
      <c r="C1" s="658"/>
      <c r="D1" s="9"/>
      <c r="E1" s="9"/>
      <c r="F1" s="659">
        <v>45349.354166666664</v>
      </c>
      <c r="G1" s="659"/>
      <c r="H1" s="14"/>
      <c r="I1" s="15"/>
      <c r="J1" s="15"/>
      <c r="K1" s="16"/>
      <c r="L1" s="12"/>
    </row>
    <row r="2" spans="2:12" s="1" customFormat="1" ht="13.5" customHeight="1" x14ac:dyDescent="0.25">
      <c r="B2" s="660" t="s">
        <v>474</v>
      </c>
      <c r="C2" s="66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10223</v>
      </c>
      <c r="E5" s="83" t="s">
        <v>5847</v>
      </c>
      <c r="F5" s="84" t="s">
        <v>5848</v>
      </c>
      <c r="G5" s="33">
        <v>45342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196</v>
      </c>
      <c r="C7" s="85" t="s">
        <v>10</v>
      </c>
      <c r="D7" s="86" t="s">
        <v>5853</v>
      </c>
      <c r="E7" s="87" t="s">
        <v>5863</v>
      </c>
      <c r="F7" s="88" t="s">
        <v>5864</v>
      </c>
      <c r="G7" s="42">
        <f>G5+2</f>
        <v>45344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150</v>
      </c>
      <c r="D8" s="90" t="s">
        <v>5865</v>
      </c>
      <c r="E8" s="91" t="s">
        <v>5866</v>
      </c>
      <c r="F8" s="92" t="s">
        <v>812</v>
      </c>
      <c r="G8" s="42">
        <f>G7+1</f>
        <v>45345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1705</v>
      </c>
      <c r="D9" s="90" t="s">
        <v>5867</v>
      </c>
      <c r="E9" s="91" t="s">
        <v>409</v>
      </c>
      <c r="F9" s="92" t="s">
        <v>5868</v>
      </c>
      <c r="G9" s="42">
        <f>G8</f>
        <v>45345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90" t="s">
        <v>5869</v>
      </c>
      <c r="E10" s="91" t="s">
        <v>5870</v>
      </c>
      <c r="F10" s="92" t="s">
        <v>5871</v>
      </c>
      <c r="G10" s="42">
        <f>G11</f>
        <v>45346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5872</v>
      </c>
      <c r="E11" s="91" t="s">
        <v>5873</v>
      </c>
      <c r="F11" s="92" t="s">
        <v>5874</v>
      </c>
      <c r="G11" s="42">
        <f>G9+1</f>
        <v>45346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5834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5833</v>
      </c>
      <c r="C13" s="94" t="s">
        <v>481</v>
      </c>
      <c r="D13" s="110" t="s">
        <v>5886</v>
      </c>
      <c r="E13" s="94" t="s">
        <v>5892</v>
      </c>
      <c r="F13" s="369" t="s">
        <v>5896</v>
      </c>
      <c r="G13" s="34">
        <f>G5+7</f>
        <v>45349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/>
      <c r="E15" s="81"/>
      <c r="F15" s="103"/>
      <c r="G15" s="138" t="s">
        <v>23</v>
      </c>
      <c r="H15" s="262" t="s">
        <v>5694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85"/>
      <c r="D16" s="85"/>
      <c r="E16" s="101"/>
      <c r="F16" s="96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5693</v>
      </c>
      <c r="C17" s="85" t="s">
        <v>5</v>
      </c>
      <c r="D17" s="86"/>
      <c r="E17" s="101"/>
      <c r="F17" s="114"/>
      <c r="G17" s="127" t="str">
        <f>G15</f>
        <v>SKIP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/>
      <c r="E18" s="107"/>
      <c r="F18" s="96"/>
      <c r="G18" s="127" t="str">
        <f>G17</f>
        <v>SKIP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86"/>
      <c r="E19" s="101"/>
      <c r="F19" s="114"/>
      <c r="G19" s="127" t="str">
        <f>G17</f>
        <v>SKIP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86"/>
      <c r="E20" s="87"/>
      <c r="F20" s="96"/>
      <c r="G20" s="127" t="str">
        <f>G17</f>
        <v>SKIP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/>
      <c r="E21" s="87"/>
      <c r="F21" s="88"/>
      <c r="G21" s="127" t="str">
        <f>G20</f>
        <v>SKIP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USD@JPY150.99-</v>
      </c>
      <c r="C22" s="100"/>
      <c r="D22" s="100"/>
      <c r="E22" s="87"/>
      <c r="F22" s="87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RMB@JPY20.87-</v>
      </c>
      <c r="C23" s="93" t="s">
        <v>14</v>
      </c>
      <c r="D23" s="94"/>
      <c r="E23" s="94"/>
      <c r="F23" s="111"/>
      <c r="G23" s="139" t="str">
        <f>G15</f>
        <v>SKIP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62" t="s">
        <v>5696</v>
      </c>
      <c r="I25" s="36"/>
      <c r="J25" s="36"/>
      <c r="K25" s="36"/>
      <c r="L25" s="36"/>
    </row>
    <row r="26" spans="2:12" s="1" customFormat="1" ht="13.5" customHeight="1" x14ac:dyDescent="0.25">
      <c r="B26" s="172" t="s">
        <v>5695</v>
      </c>
      <c r="C26" s="133" t="s">
        <v>24</v>
      </c>
      <c r="D26" s="134"/>
      <c r="E26" s="149"/>
      <c r="F26" s="250"/>
      <c r="G26" s="127" t="s">
        <v>23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/>
      <c r="C27" s="104" t="s">
        <v>16</v>
      </c>
      <c r="D27" s="85"/>
      <c r="E27" s="101"/>
      <c r="F27" s="102"/>
      <c r="G27" s="127" t="str">
        <f>+G26</f>
        <v>SKIP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/>
      <c r="E28" s="101"/>
      <c r="F28" s="102"/>
      <c r="G28" s="127" t="str">
        <f>G27</f>
        <v>SKIP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85"/>
      <c r="D29" s="105"/>
      <c r="E29" s="230"/>
      <c r="F29" s="9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/>
      <c r="E30" s="107"/>
      <c r="F30" s="96"/>
      <c r="G30" s="127" t="str">
        <f>+G28</f>
        <v>SKIP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/>
      <c r="E31" s="107"/>
      <c r="F31" s="96"/>
      <c r="G31" s="127" t="str">
        <f>G30</f>
        <v>SKIP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/>
      <c r="E32" s="107"/>
      <c r="F32" s="96"/>
      <c r="G32" s="127" t="str">
        <f>G31</f>
        <v>SKIP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/>
      <c r="E33" s="107"/>
      <c r="F33" s="96"/>
      <c r="G33" s="127" t="str">
        <f>G32</f>
        <v>SKIP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/>
      <c r="E34" s="101"/>
      <c r="F34" s="96"/>
      <c r="G34" s="127" t="str">
        <f>G32</f>
        <v>SKIP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230"/>
      <c r="F35" s="96"/>
      <c r="G35" s="127" t="str">
        <f>G34</f>
        <v>SKIP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C36" s="230"/>
      <c r="D36" s="100"/>
      <c r="E36" s="87"/>
      <c r="F36" s="230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252" t="str">
        <f>G38</f>
        <v>SKIP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USD@JPY150.99-</v>
      </c>
      <c r="C38" s="85" t="s">
        <v>16</v>
      </c>
      <c r="D38" s="106"/>
      <c r="E38" s="101"/>
      <c r="F38" s="96"/>
      <c r="G38" s="127" t="str">
        <f>G34</f>
        <v>SKIP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RMB@JPY20.87-</v>
      </c>
      <c r="C39" s="238" t="s">
        <v>9</v>
      </c>
      <c r="D39" s="237"/>
      <c r="E39" s="239"/>
      <c r="F39" s="240"/>
      <c r="G39" s="267" t="str">
        <f>G38</f>
        <v>SKIP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891</v>
      </c>
      <c r="I43" s="36"/>
      <c r="J43" s="36"/>
      <c r="K43" s="36"/>
      <c r="L43" s="36"/>
    </row>
    <row r="44" spans="2:23" s="1" customFormat="1" ht="13.5" customHeight="1" x14ac:dyDescent="0.25">
      <c r="B44" s="63"/>
      <c r="I44" s="36"/>
      <c r="J44" s="36"/>
      <c r="K44" s="36"/>
      <c r="L44" s="36"/>
    </row>
    <row r="45" spans="2:23" s="1" customFormat="1" ht="13.5" customHeight="1" x14ac:dyDescent="0.25">
      <c r="B45" s="365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6800-000000000000}">
      <formula1>$B$40:$B$43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sheetPr codeName="Sheet7">
    <pageSetUpPr fitToPage="1"/>
  </sheetPr>
  <dimension ref="A1:AU7689"/>
  <sheetViews>
    <sheetView zoomScale="80" zoomScaleNormal="80" workbookViewId="0">
      <selection activeCell="I1" sqref="I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8" t="s">
        <v>0</v>
      </c>
      <c r="C1" s="658"/>
      <c r="D1" s="9"/>
      <c r="E1" s="9"/>
      <c r="F1" s="659">
        <v>45352.354166666664</v>
      </c>
      <c r="G1" s="659"/>
      <c r="H1" s="14"/>
      <c r="I1" s="15"/>
      <c r="J1" s="15"/>
      <c r="K1" s="16"/>
      <c r="L1" s="12"/>
    </row>
    <row r="2" spans="2:12" s="1" customFormat="1" ht="13.5" customHeight="1" x14ac:dyDescent="0.25">
      <c r="B2" s="660" t="s">
        <v>5689</v>
      </c>
      <c r="C2" s="66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/>
      <c r="E5" s="83"/>
      <c r="F5" s="84"/>
      <c r="G5" s="138" t="s">
        <v>23</v>
      </c>
      <c r="H5" s="262" t="s">
        <v>5690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85"/>
      <c r="D6" s="97"/>
      <c r="E6" s="101"/>
      <c r="F6" s="114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142</v>
      </c>
      <c r="C7" s="85" t="s">
        <v>10</v>
      </c>
      <c r="D7" s="86"/>
      <c r="E7" s="87"/>
      <c r="F7" s="88"/>
      <c r="G7" s="127" t="str">
        <f>G5</f>
        <v>SKIP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/>
      <c r="E8" s="91"/>
      <c r="F8" s="92"/>
      <c r="G8" s="127" t="str">
        <f>G7</f>
        <v>SKIP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90"/>
      <c r="E9" s="91"/>
      <c r="F9" s="92"/>
      <c r="G9" s="127" t="str">
        <f>G8</f>
        <v>SKIP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90"/>
      <c r="E10" s="91"/>
      <c r="F10" s="92"/>
      <c r="G10" s="127" t="str">
        <f>G11</f>
        <v>SKIP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/>
      <c r="E11" s="91"/>
      <c r="F11" s="92"/>
      <c r="G11" s="127" t="str">
        <f>G9</f>
        <v>SKIP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5785</v>
      </c>
      <c r="C12" s="89"/>
      <c r="D12" s="90"/>
      <c r="E12" s="91"/>
      <c r="F12" s="9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5784</v>
      </c>
      <c r="C13" s="94" t="s">
        <v>481</v>
      </c>
      <c r="D13" s="110"/>
      <c r="E13" s="94"/>
      <c r="F13" s="111"/>
      <c r="G13" s="139" t="str">
        <f>G5</f>
        <v>SKIP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10224</v>
      </c>
      <c r="E15" s="81" t="s">
        <v>10225</v>
      </c>
      <c r="F15" s="103" t="s">
        <v>10226</v>
      </c>
      <c r="G15" s="33">
        <v>45332</v>
      </c>
      <c r="H15" s="262" t="s">
        <v>5794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5691</v>
      </c>
      <c r="C17" s="85" t="s">
        <v>6</v>
      </c>
      <c r="D17" s="86" t="s">
        <v>5820</v>
      </c>
      <c r="E17" s="87" t="s">
        <v>5821</v>
      </c>
      <c r="F17" s="96" t="s">
        <v>5822</v>
      </c>
      <c r="G17" s="42">
        <f>G19+1</f>
        <v>45336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86" t="s">
        <v>5825</v>
      </c>
      <c r="E18" s="87" t="s">
        <v>5826</v>
      </c>
      <c r="F18" s="88" t="s">
        <v>5827</v>
      </c>
      <c r="G18" s="42">
        <f>G17</f>
        <v>45336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1705</v>
      </c>
      <c r="D19" s="86" t="s">
        <v>5836</v>
      </c>
      <c r="E19" s="101" t="s">
        <v>5837</v>
      </c>
      <c r="F19" s="114" t="s">
        <v>5838</v>
      </c>
      <c r="G19" s="42">
        <f>G15+3</f>
        <v>45335</v>
      </c>
      <c r="H19" s="164"/>
      <c r="I19" s="36"/>
      <c r="J19" s="36"/>
      <c r="K19" s="36"/>
      <c r="L19" s="36"/>
    </row>
    <row r="20" spans="2:12" s="1" customFormat="1" ht="13.4" customHeight="1" x14ac:dyDescent="0.25">
      <c r="B20" s="26"/>
      <c r="C20" s="85" t="s">
        <v>8</v>
      </c>
      <c r="D20" s="86" t="s">
        <v>5843</v>
      </c>
      <c r="E20" s="107" t="s">
        <v>5844</v>
      </c>
      <c r="F20" s="96" t="s">
        <v>5570</v>
      </c>
      <c r="G20" s="42">
        <f>G19</f>
        <v>45335</v>
      </c>
      <c r="H20" s="164"/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1707</v>
      </c>
      <c r="D21" s="86" t="s">
        <v>516</v>
      </c>
      <c r="E21" s="101" t="s">
        <v>5845</v>
      </c>
      <c r="F21" s="114" t="s">
        <v>1741</v>
      </c>
      <c r="G21" s="42">
        <f>G19</f>
        <v>45335</v>
      </c>
      <c r="H21" s="366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USD@JPY150.39-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RMB@JPY20.79-</v>
      </c>
      <c r="C23" s="93" t="s">
        <v>14</v>
      </c>
      <c r="D23" s="94" t="s">
        <v>5846</v>
      </c>
      <c r="E23" s="94" t="s">
        <v>5849</v>
      </c>
      <c r="F23" s="111" t="s">
        <v>5850</v>
      </c>
      <c r="G23" s="139">
        <f>G15+7+3</f>
        <v>45342</v>
      </c>
      <c r="H23" s="259" t="s">
        <v>5851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10227</v>
      </c>
      <c r="E26" s="149" t="s">
        <v>10228</v>
      </c>
      <c r="F26" s="250" t="s">
        <v>10229</v>
      </c>
      <c r="G26" s="42">
        <v>45328</v>
      </c>
      <c r="H26" s="161" t="s">
        <v>5783</v>
      </c>
      <c r="I26" s="36"/>
      <c r="J26" s="36"/>
      <c r="K26" s="36"/>
      <c r="L26" s="36"/>
    </row>
    <row r="27" spans="2:12" s="1" customFormat="1" ht="13.5" customHeight="1" x14ac:dyDescent="0.25">
      <c r="B27" s="26" t="s">
        <v>5692</v>
      </c>
      <c r="C27" s="104" t="s">
        <v>16</v>
      </c>
      <c r="D27" s="85" t="s">
        <v>10230</v>
      </c>
      <c r="E27" s="101" t="s">
        <v>392</v>
      </c>
      <c r="F27" s="102" t="s">
        <v>10231</v>
      </c>
      <c r="G27" s="42">
        <f>+G26+2</f>
        <v>45330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10232</v>
      </c>
      <c r="E28" s="101" t="s">
        <v>392</v>
      </c>
      <c r="F28" s="102" t="s">
        <v>10233</v>
      </c>
      <c r="G28" s="42">
        <f>G27+2</f>
        <v>45332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1176</v>
      </c>
      <c r="E30" s="107" t="s">
        <v>1180</v>
      </c>
      <c r="F30" s="96" t="s">
        <v>5801</v>
      </c>
      <c r="G30" s="42">
        <f>+G28+1</f>
        <v>45333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5806</v>
      </c>
      <c r="D31" s="106" t="s">
        <v>5038</v>
      </c>
      <c r="E31" s="107" t="s">
        <v>757</v>
      </c>
      <c r="F31" s="96" t="s">
        <v>5814</v>
      </c>
      <c r="G31" s="42">
        <v>45335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5815</v>
      </c>
      <c r="E32" s="107" t="s">
        <v>5816</v>
      </c>
      <c r="F32" s="96" t="s">
        <v>5817</v>
      </c>
      <c r="G32" s="42">
        <v>45335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367" t="s">
        <v>5807</v>
      </c>
      <c r="D33" s="106" t="s">
        <v>5818</v>
      </c>
      <c r="E33" s="107" t="s">
        <v>5813</v>
      </c>
      <c r="F33" s="96" t="s">
        <v>5835</v>
      </c>
      <c r="G33" s="42">
        <v>45334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5839</v>
      </c>
      <c r="E34" s="101" t="s">
        <v>5840</v>
      </c>
      <c r="F34" s="96" t="s">
        <v>5841</v>
      </c>
      <c r="G34" s="42">
        <f>G32+1</f>
        <v>45336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5842</v>
      </c>
      <c r="E35" s="230" t="s">
        <v>95</v>
      </c>
      <c r="F35" s="96" t="s">
        <v>5819</v>
      </c>
      <c r="G35" s="42">
        <f>G34+1</f>
        <v>45337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249" t="s">
        <v>5884</v>
      </c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68" t="s">
        <v>2836</v>
      </c>
      <c r="E37" s="149" t="s">
        <v>5903</v>
      </c>
      <c r="F37" s="150" t="s">
        <v>5904</v>
      </c>
      <c r="G37" s="252">
        <f>G38-1</f>
        <v>45349</v>
      </c>
      <c r="H37" s="249" t="s">
        <v>5885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USD@JPY150.39-</v>
      </c>
      <c r="C38" s="85" t="s">
        <v>16</v>
      </c>
      <c r="D38" s="106" t="s">
        <v>2607</v>
      </c>
      <c r="E38" s="101" t="s">
        <v>5911</v>
      </c>
      <c r="F38" s="96" t="s">
        <v>5914</v>
      </c>
      <c r="G38" s="127">
        <f>G34+7+7</f>
        <v>45350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RMB@JPY20.79-</v>
      </c>
      <c r="C39" s="238" t="s">
        <v>9</v>
      </c>
      <c r="D39" s="237" t="s">
        <v>5913</v>
      </c>
      <c r="E39" s="47"/>
      <c r="F39" s="48"/>
      <c r="G39" s="267">
        <f>G38+3</f>
        <v>45353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69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sheetPr codeName="Sheet8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8" t="s">
        <v>5776</v>
      </c>
      <c r="C1" s="658"/>
      <c r="D1" s="9"/>
      <c r="E1" s="9"/>
      <c r="F1" s="659">
        <v>45348.354166666664</v>
      </c>
      <c r="G1" s="659"/>
      <c r="H1" s="14"/>
      <c r="I1" s="15"/>
      <c r="J1" s="15"/>
      <c r="K1" s="16"/>
      <c r="L1" s="12"/>
    </row>
    <row r="2" spans="2:12" s="1" customFormat="1" ht="13.5" customHeight="1" x14ac:dyDescent="0.25">
      <c r="B2" s="660" t="s">
        <v>5522</v>
      </c>
      <c r="C2" s="66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10234</v>
      </c>
      <c r="E5" s="83" t="s">
        <v>10235</v>
      </c>
      <c r="F5" s="84" t="s">
        <v>10236</v>
      </c>
      <c r="G5" s="33">
        <v>45328</v>
      </c>
      <c r="H5" s="262" t="s">
        <v>5726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5523</v>
      </c>
      <c r="C7" s="85" t="s">
        <v>6</v>
      </c>
      <c r="D7" s="86" t="s">
        <v>1174</v>
      </c>
      <c r="E7" s="87" t="s">
        <v>5791</v>
      </c>
      <c r="F7" s="88" t="s">
        <v>471</v>
      </c>
      <c r="G7" s="42">
        <v>45332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5802</v>
      </c>
      <c r="E8" s="91" t="s">
        <v>5792</v>
      </c>
      <c r="F8" s="92" t="s">
        <v>5803</v>
      </c>
      <c r="G8" s="42">
        <v>45331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90" t="s">
        <v>5805</v>
      </c>
      <c r="E9" s="91" t="s">
        <v>5811</v>
      </c>
      <c r="F9" s="92" t="s">
        <v>5812</v>
      </c>
      <c r="G9" s="42">
        <v>45332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8</v>
      </c>
      <c r="D10" s="90" t="s">
        <v>5808</v>
      </c>
      <c r="E10" s="91" t="s">
        <v>5809</v>
      </c>
      <c r="F10" s="92" t="s">
        <v>1471</v>
      </c>
      <c r="G10" s="42">
        <v>45331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5786</v>
      </c>
      <c r="D11" s="90" t="s">
        <v>5823</v>
      </c>
      <c r="E11" s="91" t="s">
        <v>5824</v>
      </c>
      <c r="F11" s="92" t="s">
        <v>1474</v>
      </c>
      <c r="G11" s="42">
        <v>45330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5725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5724</v>
      </c>
      <c r="C13" s="94" t="s">
        <v>481</v>
      </c>
      <c r="D13" s="110" t="s">
        <v>4791</v>
      </c>
      <c r="E13" s="55"/>
      <c r="F13" s="57"/>
      <c r="G13" s="139">
        <f>G5+7+6</f>
        <v>45341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10237</v>
      </c>
      <c r="E15" s="81" t="s">
        <v>10238</v>
      </c>
      <c r="F15" s="103" t="s">
        <v>10239</v>
      </c>
      <c r="G15" s="33">
        <v>45325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5524</v>
      </c>
      <c r="C17" s="85" t="s">
        <v>5</v>
      </c>
      <c r="D17" s="86" t="s">
        <v>5757</v>
      </c>
      <c r="E17" s="101" t="s">
        <v>5758</v>
      </c>
      <c r="F17" s="114" t="s">
        <v>5759</v>
      </c>
      <c r="G17" s="42">
        <f>G15+3</f>
        <v>45328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 t="s">
        <v>5760</v>
      </c>
      <c r="E18" s="107" t="s">
        <v>5750</v>
      </c>
      <c r="F18" s="96" t="s">
        <v>5752</v>
      </c>
      <c r="G18" s="42">
        <f>G17</f>
        <v>45328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86" t="s">
        <v>5766</v>
      </c>
      <c r="E19" s="101" t="s">
        <v>5751</v>
      </c>
      <c r="F19" s="114" t="s">
        <v>5767</v>
      </c>
      <c r="G19" s="42">
        <f>G17</f>
        <v>45328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86" t="s">
        <v>5772</v>
      </c>
      <c r="E20" s="87" t="s">
        <v>1656</v>
      </c>
      <c r="F20" s="96" t="s">
        <v>5773</v>
      </c>
      <c r="G20" s="42">
        <f>G17+1</f>
        <v>45329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5777</v>
      </c>
      <c r="E21" s="87" t="s">
        <v>30</v>
      </c>
      <c r="F21" s="88" t="s">
        <v>5778</v>
      </c>
      <c r="G21" s="42">
        <f>G20</f>
        <v>45329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USD@JPY147.49-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RMB@JPY20.46-</v>
      </c>
      <c r="C23" s="93" t="s">
        <v>14</v>
      </c>
      <c r="D23" s="94" t="s">
        <v>5779</v>
      </c>
      <c r="E23" s="94" t="s">
        <v>5810</v>
      </c>
      <c r="F23" s="111" t="s">
        <v>5804</v>
      </c>
      <c r="G23" s="34">
        <f>G15+7</f>
        <v>45332</v>
      </c>
      <c r="H23" s="259" t="s">
        <v>5793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4" t="s">
        <v>10240</v>
      </c>
      <c r="E26" s="149" t="s">
        <v>10241</v>
      </c>
      <c r="F26" s="250" t="s">
        <v>10242</v>
      </c>
      <c r="G26" s="42">
        <v>45321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5526</v>
      </c>
      <c r="C27" s="104" t="s">
        <v>16</v>
      </c>
      <c r="D27" s="85" t="s">
        <v>10243</v>
      </c>
      <c r="E27" s="101" t="s">
        <v>10244</v>
      </c>
      <c r="F27" s="102" t="s">
        <v>10245</v>
      </c>
      <c r="G27" s="42">
        <f>+G26+2</f>
        <v>45323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10246</v>
      </c>
      <c r="E28" s="101" t="s">
        <v>5732</v>
      </c>
      <c r="F28" s="102" t="s">
        <v>5733</v>
      </c>
      <c r="G28" s="42">
        <f>G27+2</f>
        <v>45325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5744</v>
      </c>
      <c r="E30" s="107" t="s">
        <v>5736</v>
      </c>
      <c r="F30" s="96" t="s">
        <v>5754</v>
      </c>
      <c r="G30" s="42">
        <f>+G28+1</f>
        <v>45326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5762</v>
      </c>
      <c r="E31" s="107" t="s">
        <v>5763</v>
      </c>
      <c r="F31" s="96" t="s">
        <v>3456</v>
      </c>
      <c r="G31" s="42">
        <f>G33</f>
        <v>45327</v>
      </c>
      <c r="H31" s="249" t="s">
        <v>5761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2250</v>
      </c>
      <c r="E32" s="107" t="s">
        <v>5770</v>
      </c>
      <c r="F32" s="96" t="s">
        <v>5771</v>
      </c>
      <c r="G32" s="42">
        <v>45328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2393</v>
      </c>
      <c r="E33" s="107" t="s">
        <v>5780</v>
      </c>
      <c r="F33" s="96" t="s">
        <v>2677</v>
      </c>
      <c r="G33" s="42">
        <v>45327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944</v>
      </c>
      <c r="E34" s="101" t="s">
        <v>5787</v>
      </c>
      <c r="F34" s="96" t="s">
        <v>5788</v>
      </c>
      <c r="G34" s="42">
        <v>45329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5509</v>
      </c>
      <c r="E35" s="230" t="s">
        <v>30</v>
      </c>
      <c r="F35" s="96" t="s">
        <v>5795</v>
      </c>
      <c r="G35" s="42">
        <f>G34+1</f>
        <v>45330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5796</v>
      </c>
      <c r="E37" s="149" t="s">
        <v>5852</v>
      </c>
      <c r="F37" s="150" t="s">
        <v>3991</v>
      </c>
      <c r="G37" s="252">
        <f>G38-1</f>
        <v>45342</v>
      </c>
      <c r="H37" s="249" t="s">
        <v>5854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USD@JPY147.49-</v>
      </c>
      <c r="C38" s="85" t="s">
        <v>16</v>
      </c>
      <c r="D38" s="106" t="s">
        <v>5878</v>
      </c>
      <c r="E38" s="101" t="s">
        <v>5879</v>
      </c>
      <c r="F38" s="96" t="s">
        <v>5880</v>
      </c>
      <c r="G38" s="127">
        <f>G34+7+7</f>
        <v>45343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RMB@JPY20.46-</v>
      </c>
      <c r="C39" s="238" t="s">
        <v>9</v>
      </c>
      <c r="D39" s="237" t="s">
        <v>5875</v>
      </c>
      <c r="E39" s="239" t="s">
        <v>5876</v>
      </c>
      <c r="F39" s="240" t="s">
        <v>5877</v>
      </c>
      <c r="G39" s="267">
        <f>G38+3</f>
        <v>45346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6A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8" t="s">
        <v>0</v>
      </c>
      <c r="C1" s="658"/>
      <c r="D1" s="9"/>
      <c r="E1" s="9"/>
      <c r="F1" s="9"/>
      <c r="G1" s="9"/>
      <c r="H1" s="9"/>
      <c r="I1" s="659">
        <v>46020.354166666664</v>
      </c>
      <c r="J1" s="659"/>
      <c r="K1" s="14"/>
      <c r="L1" s="15"/>
      <c r="M1" s="15"/>
      <c r="N1" s="16"/>
      <c r="O1" s="12"/>
    </row>
    <row r="2" spans="2:15" s="1" customFormat="1" ht="13.5" customHeight="1" x14ac:dyDescent="0.25">
      <c r="B2" s="660" t="s">
        <v>53</v>
      </c>
      <c r="C2" s="66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1" t="s">
        <v>12</v>
      </c>
      <c r="E4" s="662"/>
      <c r="F4" s="661" t="s">
        <v>13</v>
      </c>
      <c r="G4" s="662"/>
      <c r="H4" s="663" t="s">
        <v>2</v>
      </c>
      <c r="I4" s="66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390" t="s">
        <v>11167</v>
      </c>
      <c r="E5" s="502">
        <v>46012</v>
      </c>
      <c r="F5" s="390" t="s">
        <v>11162</v>
      </c>
      <c r="G5" s="502">
        <v>46013</v>
      </c>
      <c r="H5" s="390" t="s">
        <v>11168</v>
      </c>
      <c r="I5" s="539">
        <v>46014</v>
      </c>
      <c r="J5" s="33">
        <v>46014</v>
      </c>
      <c r="K5" s="614"/>
      <c r="L5" s="36"/>
      <c r="M5" s="36"/>
      <c r="N5" s="36"/>
      <c r="O5" s="36"/>
    </row>
    <row r="6" spans="2:15" s="1" customFormat="1" ht="1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615"/>
      <c r="L6" s="36"/>
      <c r="M6" s="36"/>
      <c r="N6" s="36"/>
      <c r="O6" s="36"/>
    </row>
    <row r="7" spans="2:15" s="1" customFormat="1" ht="15" customHeight="1" x14ac:dyDescent="0.25">
      <c r="B7" s="26" t="s">
        <v>11147</v>
      </c>
      <c r="C7" s="50"/>
      <c r="D7" s="375"/>
      <c r="E7" s="484"/>
      <c r="F7" s="375"/>
      <c r="G7" s="483"/>
      <c r="H7" s="372"/>
      <c r="I7" s="483"/>
      <c r="J7" s="42"/>
      <c r="K7" s="616"/>
      <c r="L7" s="36"/>
      <c r="M7" s="36"/>
      <c r="N7" s="36"/>
      <c r="O7" s="36"/>
    </row>
    <row r="8" spans="2:15" s="1" customFormat="1" ht="15" customHeight="1" x14ac:dyDescent="0.25">
      <c r="B8" s="26"/>
      <c r="C8" s="85" t="s">
        <v>10</v>
      </c>
      <c r="D8" s="385" t="s">
        <v>9201</v>
      </c>
      <c r="E8" s="504">
        <v>46016</v>
      </c>
      <c r="F8" s="385" t="s">
        <v>9698</v>
      </c>
      <c r="G8" s="505">
        <v>46016</v>
      </c>
      <c r="H8" s="386" t="s">
        <v>9615</v>
      </c>
      <c r="I8" s="504">
        <v>46016</v>
      </c>
      <c r="J8" s="42">
        <f>J5+2</f>
        <v>46016</v>
      </c>
      <c r="K8" s="617"/>
      <c r="L8" s="36"/>
      <c r="M8" s="36"/>
      <c r="N8" s="36"/>
      <c r="O8" s="36"/>
    </row>
    <row r="9" spans="2:15" s="1" customFormat="1" ht="15" customHeight="1" x14ac:dyDescent="0.25">
      <c r="B9" s="537"/>
      <c r="C9" s="85" t="s">
        <v>5</v>
      </c>
      <c r="D9" s="385" t="s">
        <v>9422</v>
      </c>
      <c r="E9" s="522">
        <v>46016</v>
      </c>
      <c r="F9" s="385" t="s">
        <v>9351</v>
      </c>
      <c r="G9" s="505">
        <v>46017</v>
      </c>
      <c r="H9" s="386" t="s">
        <v>10826</v>
      </c>
      <c r="I9" s="522">
        <v>46017</v>
      </c>
      <c r="J9" s="42">
        <f>J10</f>
        <v>46017</v>
      </c>
      <c r="K9" s="618"/>
      <c r="L9" s="36"/>
      <c r="M9" s="36"/>
      <c r="N9" s="36"/>
      <c r="O9" s="36"/>
    </row>
    <row r="10" spans="2:15" s="1" customFormat="1" ht="15" customHeight="1" x14ac:dyDescent="0.25">
      <c r="B10" s="26"/>
      <c r="C10" s="95" t="s">
        <v>8</v>
      </c>
      <c r="D10" s="385" t="s">
        <v>9361</v>
      </c>
      <c r="E10" s="522">
        <v>46017</v>
      </c>
      <c r="F10" s="385" t="s">
        <v>9611</v>
      </c>
      <c r="G10" s="522">
        <v>46017</v>
      </c>
      <c r="H10" s="386" t="s">
        <v>11169</v>
      </c>
      <c r="I10" s="522">
        <v>46017</v>
      </c>
      <c r="J10" s="42">
        <f>J5+3</f>
        <v>46017</v>
      </c>
      <c r="K10" s="617" t="s">
        <v>6157</v>
      </c>
      <c r="L10" s="36"/>
      <c r="M10" s="36"/>
      <c r="N10" s="36"/>
      <c r="O10" s="36"/>
    </row>
    <row r="11" spans="2:15" s="1" customFormat="1" ht="15" customHeight="1" x14ac:dyDescent="0.25">
      <c r="B11" s="537"/>
      <c r="C11" s="85" t="s">
        <v>7</v>
      </c>
      <c r="D11" s="385" t="s">
        <v>9262</v>
      </c>
      <c r="E11" s="510">
        <v>46017</v>
      </c>
      <c r="F11" s="385" t="s">
        <v>9591</v>
      </c>
      <c r="G11" s="522">
        <v>46018</v>
      </c>
      <c r="H11" s="386" t="s">
        <v>9771</v>
      </c>
      <c r="I11" s="522">
        <v>46018</v>
      </c>
      <c r="J11" s="42">
        <f>J9</f>
        <v>46017</v>
      </c>
      <c r="K11" s="619" t="s">
        <v>11148</v>
      </c>
      <c r="L11" s="36"/>
      <c r="M11" s="36"/>
      <c r="N11" s="36"/>
      <c r="O11" s="36"/>
    </row>
    <row r="12" spans="2:15" s="1" customFormat="1" ht="15" customHeight="1" x14ac:dyDescent="0.25">
      <c r="B12" s="537"/>
      <c r="C12" s="85" t="s">
        <v>244</v>
      </c>
      <c r="D12" s="385" t="s">
        <v>9131</v>
      </c>
      <c r="E12" s="510">
        <v>46018</v>
      </c>
      <c r="F12" s="385" t="s">
        <v>9236</v>
      </c>
      <c r="G12" s="522">
        <v>46018</v>
      </c>
      <c r="H12" s="386" t="s">
        <v>9286</v>
      </c>
      <c r="I12" s="504">
        <v>46018</v>
      </c>
      <c r="J12" s="42">
        <f>J10+1</f>
        <v>46018</v>
      </c>
      <c r="K12" s="618"/>
      <c r="L12" s="36"/>
      <c r="M12" s="36"/>
      <c r="N12" s="36"/>
      <c r="O12" s="36"/>
    </row>
    <row r="13" spans="2:15" s="1" customFormat="1" ht="15" customHeight="1" x14ac:dyDescent="0.25">
      <c r="B13" s="26"/>
      <c r="C13" s="85" t="s">
        <v>26</v>
      </c>
      <c r="D13" s="385" t="s">
        <v>10334</v>
      </c>
      <c r="E13" s="510">
        <v>46018</v>
      </c>
      <c r="F13" s="385" t="s">
        <v>9591</v>
      </c>
      <c r="G13" s="505">
        <v>46019</v>
      </c>
      <c r="H13" s="386" t="s">
        <v>9542</v>
      </c>
      <c r="I13" s="522">
        <v>46019</v>
      </c>
      <c r="J13" s="42">
        <f>J9+1</f>
        <v>46018</v>
      </c>
      <c r="K13" s="618" t="s">
        <v>11148</v>
      </c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85" t="s">
        <v>6</v>
      </c>
      <c r="D14" s="385" t="s">
        <v>9393</v>
      </c>
      <c r="E14" s="510">
        <v>46019</v>
      </c>
      <c r="F14" s="385" t="s">
        <v>10931</v>
      </c>
      <c r="G14" s="505">
        <v>46019</v>
      </c>
      <c r="H14" s="386" t="s">
        <v>11035</v>
      </c>
      <c r="I14" s="504">
        <v>46019</v>
      </c>
      <c r="J14" s="42">
        <f>J13</f>
        <v>46018</v>
      </c>
      <c r="K14" s="618"/>
      <c r="L14" s="36"/>
      <c r="M14" s="36"/>
      <c r="N14" s="36"/>
      <c r="O14" s="36"/>
    </row>
    <row r="15" spans="2:15" s="1" customFormat="1" ht="22.5" customHeight="1" x14ac:dyDescent="0.25">
      <c r="B15" s="610" t="s">
        <v>11151</v>
      </c>
      <c r="C15" s="227"/>
      <c r="D15" s="467"/>
      <c r="E15" s="491"/>
      <c r="F15" s="375"/>
      <c r="G15" s="486"/>
      <c r="H15" s="468"/>
      <c r="I15" s="490"/>
      <c r="J15" s="42"/>
      <c r="K15" s="619"/>
      <c r="L15" s="36"/>
      <c r="M15" s="36"/>
      <c r="N15" s="36"/>
      <c r="O15" s="36"/>
    </row>
    <row r="16" spans="2:15" s="1" customFormat="1" ht="15" customHeight="1" x14ac:dyDescent="0.25">
      <c r="B16" s="396" t="s">
        <v>11152</v>
      </c>
      <c r="C16" s="49"/>
      <c r="D16" s="375"/>
      <c r="E16" s="484"/>
      <c r="F16" s="375"/>
      <c r="G16" s="483"/>
      <c r="H16" s="372"/>
      <c r="I16" s="483"/>
      <c r="J16" s="42"/>
      <c r="K16" s="620"/>
      <c r="L16" s="36"/>
      <c r="M16" s="36"/>
      <c r="N16" s="36"/>
      <c r="O16" s="36"/>
    </row>
    <row r="17" spans="2:15" s="1" customFormat="1" ht="15" customHeight="1" x14ac:dyDescent="0.25">
      <c r="B17" s="400" t="s">
        <v>11153</v>
      </c>
      <c r="C17" s="55" t="s">
        <v>481</v>
      </c>
      <c r="D17" s="513" t="s">
        <v>11181</v>
      </c>
      <c r="E17" s="514">
        <v>46021</v>
      </c>
      <c r="F17" s="513"/>
      <c r="G17" s="515"/>
      <c r="H17" s="384"/>
      <c r="I17" s="516"/>
      <c r="J17" s="34">
        <f>J13+3</f>
        <v>46021</v>
      </c>
      <c r="K17" s="621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61" t="s">
        <v>12</v>
      </c>
      <c r="E19" s="662"/>
      <c r="F19" s="661" t="s">
        <v>13</v>
      </c>
      <c r="G19" s="662"/>
      <c r="H19" s="663" t="s">
        <v>2</v>
      </c>
      <c r="I19" s="664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224" t="s">
        <v>14</v>
      </c>
      <c r="D20" s="371"/>
      <c r="E20" s="494"/>
      <c r="F20" s="589"/>
      <c r="G20" s="496"/>
      <c r="H20" s="591"/>
      <c r="I20" s="590"/>
      <c r="J20" s="33"/>
      <c r="K20" s="614"/>
      <c r="L20" s="36"/>
      <c r="M20" s="36"/>
      <c r="N20" s="36"/>
      <c r="O20" s="36"/>
    </row>
    <row r="21" spans="2:15" s="1" customFormat="1" ht="15" customHeight="1" x14ac:dyDescent="0.25">
      <c r="B21" s="644" t="s">
        <v>23</v>
      </c>
      <c r="C21" s="50"/>
      <c r="D21" s="371"/>
      <c r="E21" s="494"/>
      <c r="F21" s="375"/>
      <c r="G21" s="483"/>
      <c r="H21" s="372"/>
      <c r="I21" s="483"/>
      <c r="J21" s="42"/>
      <c r="K21" s="622"/>
      <c r="L21" s="36"/>
      <c r="M21" s="36"/>
      <c r="N21" s="36"/>
      <c r="O21" s="36"/>
    </row>
    <row r="22" spans="2:15" s="1" customFormat="1" ht="15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622"/>
      <c r="L22" s="36"/>
      <c r="M22" s="36"/>
      <c r="N22" s="36"/>
      <c r="O22" s="36"/>
    </row>
    <row r="23" spans="2:15" s="1" customFormat="1" ht="15" customHeight="1" x14ac:dyDescent="0.25">
      <c r="B23" s="245"/>
      <c r="C23" s="49" t="s">
        <v>5</v>
      </c>
      <c r="D23" s="375"/>
      <c r="E23" s="484"/>
      <c r="F23" s="375"/>
      <c r="G23" s="484"/>
      <c r="H23" s="375"/>
      <c r="I23" s="484"/>
      <c r="J23" s="42"/>
      <c r="K23" s="617"/>
      <c r="L23" s="36"/>
      <c r="M23" s="36"/>
      <c r="N23" s="36"/>
      <c r="O23" s="36"/>
    </row>
    <row r="24" spans="2:15" s="1" customFormat="1" ht="15" customHeight="1" x14ac:dyDescent="0.25">
      <c r="B24" s="245"/>
      <c r="C24" s="49" t="s">
        <v>8</v>
      </c>
      <c r="D24" s="467"/>
      <c r="E24" s="484"/>
      <c r="F24" s="375"/>
      <c r="G24" s="484"/>
      <c r="H24" s="375"/>
      <c r="I24" s="484"/>
      <c r="J24" s="42"/>
      <c r="K24" s="623"/>
      <c r="L24" s="36"/>
      <c r="M24" s="36"/>
      <c r="N24" s="36"/>
      <c r="O24" s="36"/>
    </row>
    <row r="25" spans="2:15" s="1" customFormat="1" ht="15" customHeight="1" x14ac:dyDescent="0.25">
      <c r="B25" s="245"/>
      <c r="C25" s="227" t="s">
        <v>7</v>
      </c>
      <c r="D25" s="467"/>
      <c r="E25" s="484"/>
      <c r="F25" s="467"/>
      <c r="G25" s="484"/>
      <c r="H25" s="467"/>
      <c r="I25" s="484"/>
      <c r="J25" s="42"/>
      <c r="K25" s="615"/>
      <c r="L25" s="36"/>
      <c r="M25" s="36"/>
      <c r="N25" s="36"/>
      <c r="O25" s="36"/>
    </row>
    <row r="26" spans="2:15" s="1" customFormat="1" ht="15" customHeight="1" x14ac:dyDescent="0.25">
      <c r="B26" s="459"/>
      <c r="C26" s="49" t="s">
        <v>6</v>
      </c>
      <c r="D26" s="467"/>
      <c r="E26" s="484"/>
      <c r="F26" s="467"/>
      <c r="G26" s="484"/>
      <c r="H26" s="467"/>
      <c r="I26" s="484"/>
      <c r="J26" s="42"/>
      <c r="K26" s="622"/>
      <c r="L26" s="36"/>
      <c r="M26" s="36"/>
      <c r="N26" s="36"/>
      <c r="O26" s="36"/>
    </row>
    <row r="27" spans="2:15" s="1" customFormat="1" ht="15" customHeight="1" x14ac:dyDescent="0.25">
      <c r="B27" s="26"/>
      <c r="C27" s="50" t="s">
        <v>26</v>
      </c>
      <c r="D27" s="375"/>
      <c r="E27" s="484"/>
      <c r="F27" s="375"/>
      <c r="G27" s="484"/>
      <c r="H27" s="375"/>
      <c r="I27" s="484"/>
      <c r="J27" s="42"/>
      <c r="K27" s="623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619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615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615"/>
      <c r="L30" s="36"/>
      <c r="M30" s="36"/>
      <c r="N30" s="36"/>
      <c r="O30" s="36"/>
    </row>
    <row r="31" spans="2:15" s="1" customFormat="1" ht="15" customHeight="1" x14ac:dyDescent="0.25">
      <c r="B31" s="645" t="str">
        <f>$B$16</f>
        <v>USD: JPY156.61-</v>
      </c>
      <c r="C31" s="52"/>
      <c r="D31" s="375"/>
      <c r="E31" s="487"/>
      <c r="F31" s="375"/>
      <c r="G31" s="486"/>
      <c r="H31" s="375"/>
      <c r="I31" s="486"/>
      <c r="J31" s="42"/>
      <c r="K31" s="624"/>
      <c r="L31" s="36"/>
      <c r="M31" s="36"/>
      <c r="N31" s="36"/>
      <c r="O31" s="36"/>
    </row>
    <row r="32" spans="2:15" s="1" customFormat="1" ht="15" customHeight="1" x14ac:dyDescent="0.25">
      <c r="B32" s="646" t="str">
        <f>$B$17</f>
        <v>RMB: JPY22.41-</v>
      </c>
      <c r="C32" s="44" t="s">
        <v>14</v>
      </c>
      <c r="D32" s="376"/>
      <c r="E32" s="600"/>
      <c r="F32" s="518"/>
      <c r="G32" s="519"/>
      <c r="H32" s="376"/>
      <c r="I32" s="519"/>
      <c r="J32" s="34"/>
      <c r="K32" s="625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61" t="s">
        <v>12</v>
      </c>
      <c r="E34" s="662"/>
      <c r="F34" s="661" t="s">
        <v>13</v>
      </c>
      <c r="G34" s="662"/>
      <c r="H34" s="663" t="s">
        <v>2</v>
      </c>
      <c r="I34" s="664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626"/>
      <c r="L35" s="36"/>
      <c r="M35" s="36"/>
      <c r="N35" s="36"/>
      <c r="O35" s="36"/>
    </row>
    <row r="36" spans="2:15" s="1" customFormat="1" ht="15" customHeight="1" x14ac:dyDescent="0.25">
      <c r="B36" s="71" t="s">
        <v>6394</v>
      </c>
      <c r="C36" s="133" t="s">
        <v>539</v>
      </c>
      <c r="D36" s="379" t="s">
        <v>9926</v>
      </c>
      <c r="E36" s="501">
        <v>46006</v>
      </c>
      <c r="F36" s="379" t="s">
        <v>9252</v>
      </c>
      <c r="G36" s="503">
        <v>46007</v>
      </c>
      <c r="H36" s="380" t="s">
        <v>11149</v>
      </c>
      <c r="I36" s="501">
        <v>46008</v>
      </c>
      <c r="J36" s="42">
        <v>46007</v>
      </c>
      <c r="K36" s="619"/>
      <c r="L36" s="36"/>
      <c r="M36" s="36"/>
      <c r="N36" s="36"/>
      <c r="O36" s="36"/>
    </row>
    <row r="37" spans="2:15" s="1" customFormat="1" ht="15" customHeight="1" x14ac:dyDescent="0.25">
      <c r="B37" s="26" t="s">
        <v>10725</v>
      </c>
      <c r="C37" s="104" t="s">
        <v>540</v>
      </c>
      <c r="D37" s="385" t="s">
        <v>9339</v>
      </c>
      <c r="E37" s="504">
        <v>46008</v>
      </c>
      <c r="F37" s="385" t="s">
        <v>11150</v>
      </c>
      <c r="G37" s="505">
        <v>46008</v>
      </c>
      <c r="H37" s="386" t="s">
        <v>10954</v>
      </c>
      <c r="I37" s="504">
        <v>46009</v>
      </c>
      <c r="J37" s="42">
        <f>J36+2</f>
        <v>46009</v>
      </c>
      <c r="K37" s="617"/>
      <c r="L37" s="36"/>
      <c r="M37" s="36"/>
      <c r="N37" s="36"/>
      <c r="O37" s="36"/>
    </row>
    <row r="38" spans="2:15" s="1" customFormat="1" ht="15" customHeight="1" x14ac:dyDescent="0.25">
      <c r="B38" s="26"/>
      <c r="C38" s="85" t="s">
        <v>541</v>
      </c>
      <c r="D38" s="385" t="s">
        <v>11159</v>
      </c>
      <c r="E38" s="504">
        <v>46010</v>
      </c>
      <c r="F38" s="385" t="s">
        <v>11158</v>
      </c>
      <c r="G38" s="505">
        <v>46010</v>
      </c>
      <c r="H38" s="386" t="s">
        <v>11160</v>
      </c>
      <c r="I38" s="504">
        <v>46010</v>
      </c>
      <c r="J38" s="42">
        <f>J37+2</f>
        <v>46011</v>
      </c>
      <c r="K38" s="627"/>
      <c r="L38" s="36"/>
      <c r="M38" s="36"/>
      <c r="N38" s="36"/>
      <c r="O38" s="36"/>
    </row>
    <row r="39" spans="2:15" s="1" customFormat="1" ht="1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627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628"/>
      <c r="L40" s="36"/>
      <c r="M40" s="36"/>
      <c r="N40" s="36"/>
      <c r="O40" s="36"/>
    </row>
    <row r="41" spans="2:15" s="1" customFormat="1" ht="15" customHeight="1" x14ac:dyDescent="0.25">
      <c r="B41" s="245"/>
      <c r="C41" s="85" t="s">
        <v>7862</v>
      </c>
      <c r="D41" s="385" t="s">
        <v>9445</v>
      </c>
      <c r="E41" s="504">
        <v>46012</v>
      </c>
      <c r="F41" s="385" t="s">
        <v>9443</v>
      </c>
      <c r="G41" s="505">
        <v>46013</v>
      </c>
      <c r="H41" s="386" t="s">
        <v>11161</v>
      </c>
      <c r="I41" s="504">
        <v>46013</v>
      </c>
      <c r="J41" s="42">
        <f>J38+1</f>
        <v>46012</v>
      </c>
      <c r="K41" s="617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1313</v>
      </c>
      <c r="D42" s="385" t="s">
        <v>9193</v>
      </c>
      <c r="E42" s="504">
        <v>46014</v>
      </c>
      <c r="F42" s="385" t="s">
        <v>9306</v>
      </c>
      <c r="G42" s="505">
        <v>46014</v>
      </c>
      <c r="H42" s="386" t="s">
        <v>9413</v>
      </c>
      <c r="I42" s="504">
        <v>46014</v>
      </c>
      <c r="J42" s="42">
        <f>J44</f>
        <v>46014</v>
      </c>
      <c r="K42" s="629"/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477</v>
      </c>
      <c r="D43" s="385" t="s">
        <v>9111</v>
      </c>
      <c r="E43" s="504">
        <v>46014</v>
      </c>
      <c r="F43" s="385" t="s">
        <v>9678</v>
      </c>
      <c r="G43" s="505">
        <v>46014</v>
      </c>
      <c r="H43" s="386" t="s">
        <v>9881</v>
      </c>
      <c r="I43" s="504">
        <v>3</v>
      </c>
      <c r="J43" s="42">
        <f>J41+1</f>
        <v>46013</v>
      </c>
      <c r="K43" s="619" t="s">
        <v>7903</v>
      </c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42</v>
      </c>
      <c r="D44" s="385" t="s">
        <v>10033</v>
      </c>
      <c r="E44" s="504">
        <v>46014</v>
      </c>
      <c r="F44" s="385" t="s">
        <v>9195</v>
      </c>
      <c r="G44" s="505">
        <v>46015</v>
      </c>
      <c r="H44" s="386" t="s">
        <v>9185</v>
      </c>
      <c r="I44" s="510">
        <v>46015</v>
      </c>
      <c r="J44" s="42">
        <f>J43+1</f>
        <v>46014</v>
      </c>
      <c r="K44" s="617"/>
      <c r="L44" s="36"/>
      <c r="M44" s="36"/>
      <c r="N44" s="36"/>
      <c r="O44" s="36"/>
    </row>
    <row r="45" spans="2:15" s="1" customFormat="1" ht="15" customHeight="1" x14ac:dyDescent="0.25">
      <c r="B45" s="24"/>
      <c r="C45" s="108" t="s">
        <v>479</v>
      </c>
      <c r="D45" s="410" t="s">
        <v>10334</v>
      </c>
      <c r="E45" s="510">
        <v>46015</v>
      </c>
      <c r="F45" s="410" t="s">
        <v>9128</v>
      </c>
      <c r="G45" s="522">
        <v>46016</v>
      </c>
      <c r="H45" s="386" t="s">
        <v>9084</v>
      </c>
      <c r="I45" s="510">
        <v>46016</v>
      </c>
      <c r="J45" s="42">
        <f>J42+1</f>
        <v>46015</v>
      </c>
      <c r="K45" s="628"/>
      <c r="L45" s="36"/>
      <c r="M45" s="36"/>
      <c r="N45" s="36"/>
      <c r="O45" s="36"/>
    </row>
    <row r="46" spans="2:15" s="1" customFormat="1" ht="15" customHeight="1" x14ac:dyDescent="0.25">
      <c r="B46" s="24"/>
      <c r="C46" s="50" t="s">
        <v>476</v>
      </c>
      <c r="D46" s="385" t="s">
        <v>9284</v>
      </c>
      <c r="E46" s="510">
        <v>46016</v>
      </c>
      <c r="F46" s="395" t="s">
        <v>9195</v>
      </c>
      <c r="G46" s="522">
        <v>46017</v>
      </c>
      <c r="H46" s="386" t="s">
        <v>9292</v>
      </c>
      <c r="I46" s="510">
        <v>46017</v>
      </c>
      <c r="J46" s="42">
        <f>J45+1</f>
        <v>46016</v>
      </c>
      <c r="K46" s="618"/>
      <c r="L46" s="36"/>
      <c r="M46" s="36"/>
      <c r="N46" s="36"/>
      <c r="O46" s="36"/>
    </row>
    <row r="47" spans="2:15" s="1" customFormat="1" ht="15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617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618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618"/>
      <c r="L49" s="36"/>
      <c r="M49" s="36"/>
      <c r="N49" s="36"/>
      <c r="O49" s="36"/>
    </row>
    <row r="50" spans="2:26" s="1" customFormat="1" ht="15" customHeight="1" x14ac:dyDescent="0.25">
      <c r="B50" s="24"/>
      <c r="C50" s="1" t="s">
        <v>24</v>
      </c>
      <c r="D50" s="375"/>
      <c r="E50" s="487"/>
      <c r="F50" s="375"/>
      <c r="G50" s="486"/>
      <c r="H50" s="375"/>
      <c r="I50" s="486"/>
      <c r="J50" s="604">
        <f>J46+5</f>
        <v>46021</v>
      </c>
      <c r="K50" s="617"/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6" t="s">
        <v>16</v>
      </c>
      <c r="D51" s="553"/>
      <c r="E51" s="554"/>
      <c r="F51" s="551"/>
      <c r="G51" s="552"/>
      <c r="H51" s="382"/>
      <c r="I51" s="552"/>
      <c r="J51" s="131">
        <f>J46+6</f>
        <v>46022</v>
      </c>
      <c r="K51" s="619"/>
      <c r="L51" s="36"/>
      <c r="M51" s="36"/>
      <c r="N51" s="36"/>
      <c r="O51" s="36"/>
    </row>
    <row r="52" spans="2:26" s="1" customFormat="1" ht="15" customHeight="1" x14ac:dyDescent="0.25">
      <c r="B52" s="396" t="str">
        <f>$B$16</f>
        <v>USD: JPY156.61-</v>
      </c>
      <c r="C52" s="50" t="s">
        <v>9</v>
      </c>
      <c r="D52" s="375"/>
      <c r="E52" s="484"/>
      <c r="F52" s="375"/>
      <c r="G52" s="483"/>
      <c r="H52" s="372"/>
      <c r="I52" s="483"/>
      <c r="J52" s="42">
        <f>J51+3</f>
        <v>46025</v>
      </c>
      <c r="K52" s="619"/>
      <c r="L52" s="36"/>
      <c r="M52" s="36"/>
      <c r="N52" s="36"/>
      <c r="O52" s="36"/>
    </row>
    <row r="53" spans="2:26" s="1" customFormat="1" ht="15" customHeight="1" x14ac:dyDescent="0.25">
      <c r="B53" s="44" t="str">
        <f>$B$17</f>
        <v>RMB: JPY22.41-</v>
      </c>
      <c r="C53" s="45"/>
      <c r="D53" s="383"/>
      <c r="E53" s="555"/>
      <c r="F53" s="383"/>
      <c r="G53" s="516"/>
      <c r="H53" s="384"/>
      <c r="I53" s="516"/>
      <c r="J53" s="76"/>
      <c r="K53" s="621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800-000000000000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sheetPr codeName="Sheet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8" t="s">
        <v>0</v>
      </c>
      <c r="C1" s="658"/>
      <c r="D1" s="9"/>
      <c r="E1" s="9"/>
      <c r="F1" s="659">
        <v>45335.354166666664</v>
      </c>
      <c r="G1" s="659"/>
      <c r="H1" s="14"/>
      <c r="I1" s="15"/>
      <c r="J1" s="15"/>
      <c r="K1" s="16"/>
      <c r="L1" s="12"/>
    </row>
    <row r="2" spans="2:12" s="1" customFormat="1" ht="13.5" customHeight="1" x14ac:dyDescent="0.25">
      <c r="B2" s="660" t="s">
        <v>382</v>
      </c>
      <c r="C2" s="66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10247</v>
      </c>
      <c r="E5" s="83" t="s">
        <v>5718</v>
      </c>
      <c r="F5" s="84" t="s">
        <v>5719</v>
      </c>
      <c r="G5" s="33">
        <v>45321</v>
      </c>
      <c r="H5" s="262" t="s">
        <v>5723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5511</v>
      </c>
      <c r="C7" s="85" t="s">
        <v>244</v>
      </c>
      <c r="D7" s="86" t="s">
        <v>5738</v>
      </c>
      <c r="E7" s="87" t="s">
        <v>1275</v>
      </c>
      <c r="F7" s="88" t="s">
        <v>5739</v>
      </c>
      <c r="G7" s="42">
        <v>45325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479</v>
      </c>
      <c r="D8" s="90" t="s">
        <v>5728</v>
      </c>
      <c r="E8" s="91" t="s">
        <v>5756</v>
      </c>
      <c r="F8" s="92" t="s">
        <v>5729</v>
      </c>
      <c r="G8" s="42">
        <v>45325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90" t="s">
        <v>5755</v>
      </c>
      <c r="E9" s="91" t="s">
        <v>5228</v>
      </c>
      <c r="F9" s="92" t="s">
        <v>5753</v>
      </c>
      <c r="G9" s="42">
        <v>45324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5730</v>
      </c>
      <c r="D10" s="90" t="s">
        <v>3176</v>
      </c>
      <c r="E10" s="91" t="s">
        <v>5764</v>
      </c>
      <c r="F10" s="92" t="s">
        <v>5765</v>
      </c>
      <c r="G10" s="42">
        <v>45324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5731</v>
      </c>
      <c r="D11" s="90" t="s">
        <v>5768</v>
      </c>
      <c r="E11" s="91" t="s">
        <v>5769</v>
      </c>
      <c r="F11" s="92" t="s">
        <v>5749</v>
      </c>
      <c r="G11" s="42">
        <v>45323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5656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5657</v>
      </c>
      <c r="C13" s="94" t="s">
        <v>481</v>
      </c>
      <c r="D13" s="110" t="s">
        <v>5775</v>
      </c>
      <c r="E13" s="94" t="s">
        <v>5789</v>
      </c>
      <c r="F13" s="111" t="s">
        <v>5790</v>
      </c>
      <c r="G13" s="34">
        <f>G5+7</f>
        <v>45328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10248</v>
      </c>
      <c r="E15" s="81" t="s">
        <v>10249</v>
      </c>
      <c r="F15" s="103" t="s">
        <v>10250</v>
      </c>
      <c r="G15" s="33">
        <v>45318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5512</v>
      </c>
      <c r="C17" s="85" t="s">
        <v>5</v>
      </c>
      <c r="D17" s="86" t="s">
        <v>5686</v>
      </c>
      <c r="E17" s="101" t="s">
        <v>5687</v>
      </c>
      <c r="F17" s="114" t="s">
        <v>5688</v>
      </c>
      <c r="G17" s="42">
        <f>G15+3</f>
        <v>45321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 t="s">
        <v>3674</v>
      </c>
      <c r="E18" s="107" t="s">
        <v>5682</v>
      </c>
      <c r="F18" s="96" t="s">
        <v>5699</v>
      </c>
      <c r="G18" s="42">
        <f>G17</f>
        <v>45321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/>
      <c r="C19" s="95" t="s">
        <v>7</v>
      </c>
      <c r="D19" s="86" t="s">
        <v>5698</v>
      </c>
      <c r="E19" s="101" t="s">
        <v>5683</v>
      </c>
      <c r="F19" s="114" t="s">
        <v>1079</v>
      </c>
      <c r="G19" s="42">
        <f>G17</f>
        <v>45321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152</v>
      </c>
      <c r="D20" s="86" t="s">
        <v>5702</v>
      </c>
      <c r="E20" s="87" t="s">
        <v>5703</v>
      </c>
      <c r="F20" s="96" t="s">
        <v>5704</v>
      </c>
      <c r="G20" s="42">
        <f>G17+1</f>
        <v>45322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5709</v>
      </c>
      <c r="E21" s="87" t="s">
        <v>5710</v>
      </c>
      <c r="F21" s="88" t="s">
        <v>5708</v>
      </c>
      <c r="G21" s="42">
        <f>G20</f>
        <v>45322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USD@JPY148.58-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RMB@JPY20.63-</v>
      </c>
      <c r="C23" s="93" t="s">
        <v>14</v>
      </c>
      <c r="D23" s="94" t="s">
        <v>4444</v>
      </c>
      <c r="E23" s="94" t="s">
        <v>5740</v>
      </c>
      <c r="F23" s="111" t="s">
        <v>5741</v>
      </c>
      <c r="G23" s="34">
        <f>G15+7</f>
        <v>45325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10251</v>
      </c>
      <c r="E26" s="149" t="s">
        <v>5659</v>
      </c>
      <c r="F26" s="250" t="s">
        <v>5660</v>
      </c>
      <c r="G26" s="42">
        <v>45314</v>
      </c>
      <c r="H26" s="161" t="s">
        <v>5655</v>
      </c>
      <c r="I26" s="36"/>
      <c r="J26" s="36"/>
      <c r="K26" s="36"/>
      <c r="L26" s="36"/>
    </row>
    <row r="27" spans="2:12" s="1" customFormat="1" ht="13.5" customHeight="1" x14ac:dyDescent="0.25">
      <c r="B27" s="26" t="s">
        <v>3330</v>
      </c>
      <c r="C27" s="104" t="s">
        <v>16</v>
      </c>
      <c r="D27" s="85" t="s">
        <v>3841</v>
      </c>
      <c r="E27" s="101" t="s">
        <v>10252</v>
      </c>
      <c r="F27" s="102" t="s">
        <v>10253</v>
      </c>
      <c r="G27" s="42">
        <f>+G26+2</f>
        <v>45316</v>
      </c>
      <c r="H27" s="18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10254</v>
      </c>
      <c r="E28" s="101" t="s">
        <v>10255</v>
      </c>
      <c r="F28" s="102" t="s">
        <v>3815</v>
      </c>
      <c r="G28" s="42">
        <f>G27+2</f>
        <v>45318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2124</v>
      </c>
      <c r="E30" s="107" t="s">
        <v>5697</v>
      </c>
      <c r="F30" s="96" t="s">
        <v>5711</v>
      </c>
      <c r="G30" s="42">
        <f>+G28+1</f>
        <v>45319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10</v>
      </c>
      <c r="D31" s="85" t="s">
        <v>5707</v>
      </c>
      <c r="E31" s="230" t="s">
        <v>5720</v>
      </c>
      <c r="F31" s="96" t="s">
        <v>5721</v>
      </c>
      <c r="G31" s="42">
        <f>G35+1</f>
        <v>45323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5722</v>
      </c>
      <c r="E32" s="107" t="s">
        <v>5734</v>
      </c>
      <c r="F32" s="96" t="s">
        <v>5735</v>
      </c>
      <c r="G32" s="42">
        <f>G33</f>
        <v>45321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106" t="s">
        <v>5716</v>
      </c>
      <c r="E33" s="107" t="s">
        <v>5745</v>
      </c>
      <c r="F33" s="96" t="s">
        <v>5746</v>
      </c>
      <c r="G33" s="42">
        <f>G34+1</f>
        <v>45321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106" t="s">
        <v>2163</v>
      </c>
      <c r="E34" s="107" t="s">
        <v>5747</v>
      </c>
      <c r="F34" s="96" t="s">
        <v>5737</v>
      </c>
      <c r="G34" s="42">
        <f>G30+1</f>
        <v>45320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550</v>
      </c>
      <c r="D35" s="106" t="s">
        <v>2646</v>
      </c>
      <c r="E35" s="101" t="s">
        <v>5727</v>
      </c>
      <c r="F35" s="96" t="s">
        <v>5748</v>
      </c>
      <c r="G35" s="42">
        <f>G33+1</f>
        <v>45322</v>
      </c>
      <c r="H35" s="272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5229</v>
      </c>
      <c r="E37" s="149" t="s">
        <v>5774</v>
      </c>
      <c r="F37" s="150" t="s">
        <v>5782</v>
      </c>
      <c r="G37" s="131">
        <f>G38-1</f>
        <v>45328</v>
      </c>
      <c r="H37" s="161" t="s">
        <v>5783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USD@JPY148.58-</v>
      </c>
      <c r="C38" s="85" t="s">
        <v>16</v>
      </c>
      <c r="D38" s="106" t="s">
        <v>5781</v>
      </c>
      <c r="E38" s="101" t="s">
        <v>5797</v>
      </c>
      <c r="F38" s="96" t="s">
        <v>5798</v>
      </c>
      <c r="G38" s="42">
        <f>G35+7</f>
        <v>45329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RMB@JPY20.63-</v>
      </c>
      <c r="C39" s="238" t="s">
        <v>9</v>
      </c>
      <c r="D39" s="237" t="s">
        <v>2198</v>
      </c>
      <c r="E39" s="239" t="s">
        <v>5799</v>
      </c>
      <c r="F39" s="240" t="s">
        <v>5800</v>
      </c>
      <c r="G39" s="76">
        <f>G38+3</f>
        <v>45332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sheetPr codeName="Sheet10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8" t="s">
        <v>0</v>
      </c>
      <c r="C1" s="658"/>
      <c r="D1" s="9"/>
      <c r="E1" s="9"/>
      <c r="F1" s="659">
        <v>45327.354166666664</v>
      </c>
      <c r="G1" s="659"/>
      <c r="H1" s="14"/>
      <c r="I1" s="15"/>
      <c r="J1" s="15"/>
      <c r="K1" s="16"/>
      <c r="L1" s="12"/>
    </row>
    <row r="2" spans="2:12" s="1" customFormat="1" ht="13.5" customHeight="1" x14ac:dyDescent="0.25">
      <c r="B2" s="660" t="s">
        <v>213</v>
      </c>
      <c r="C2" s="660"/>
      <c r="D2" s="11"/>
      <c r="E2" s="11"/>
      <c r="F2" s="340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337" t="s">
        <v>14</v>
      </c>
      <c r="D5" s="341" t="s">
        <v>10256</v>
      </c>
      <c r="E5" s="342" t="s">
        <v>5645</v>
      </c>
      <c r="F5" s="343" t="s">
        <v>2285</v>
      </c>
      <c r="G5" s="33">
        <v>45314</v>
      </c>
      <c r="H5" s="163" t="s">
        <v>5652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255" t="s">
        <v>5648</v>
      </c>
      <c r="I6" s="36"/>
      <c r="J6" s="36"/>
      <c r="K6" s="36"/>
      <c r="L6" s="36"/>
    </row>
    <row r="7" spans="2:12" s="1" customFormat="1" ht="13.5" customHeight="1" x14ac:dyDescent="0.25">
      <c r="B7" s="26" t="s">
        <v>1569</v>
      </c>
      <c r="C7" s="270" t="s">
        <v>10</v>
      </c>
      <c r="D7" s="334" t="s">
        <v>5680</v>
      </c>
      <c r="E7" s="352" t="s">
        <v>5681</v>
      </c>
      <c r="F7" s="269" t="s">
        <v>5661</v>
      </c>
      <c r="G7" s="42">
        <f>G5+2</f>
        <v>45316</v>
      </c>
      <c r="H7" s="255"/>
      <c r="I7" s="36"/>
      <c r="J7" s="36"/>
      <c r="K7" s="36"/>
      <c r="L7" s="36"/>
    </row>
    <row r="8" spans="2:12" s="1" customFormat="1" ht="13.5" customHeight="1" x14ac:dyDescent="0.25">
      <c r="B8" s="245"/>
      <c r="C8" s="276" t="s">
        <v>5646</v>
      </c>
      <c r="D8" s="354" t="s">
        <v>5662</v>
      </c>
      <c r="E8" s="355" t="s">
        <v>5663</v>
      </c>
      <c r="F8" s="275" t="s">
        <v>5664</v>
      </c>
      <c r="G8" s="42">
        <v>45318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276" t="s">
        <v>5</v>
      </c>
      <c r="D9" s="354" t="s">
        <v>5665</v>
      </c>
      <c r="E9" s="355" t="s">
        <v>68</v>
      </c>
      <c r="F9" s="275" t="s">
        <v>5666</v>
      </c>
      <c r="G9" s="42">
        <v>45317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276" t="s">
        <v>5647</v>
      </c>
      <c r="D10" s="354" t="s">
        <v>5667</v>
      </c>
      <c r="E10" s="355" t="s">
        <v>68</v>
      </c>
      <c r="F10" s="275" t="s">
        <v>5668</v>
      </c>
      <c r="G10" s="42">
        <v>45317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276" t="s">
        <v>479</v>
      </c>
      <c r="D11" s="354" t="s">
        <v>2599</v>
      </c>
      <c r="E11" s="355" t="s">
        <v>5658</v>
      </c>
      <c r="F11" s="275" t="s">
        <v>5669</v>
      </c>
      <c r="G11" s="42">
        <f>G9+1</f>
        <v>45318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5594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5593</v>
      </c>
      <c r="C13" s="356" t="s">
        <v>481</v>
      </c>
      <c r="D13" s="357" t="s">
        <v>5717</v>
      </c>
      <c r="E13" s="55"/>
      <c r="F13" s="57"/>
      <c r="G13" s="34">
        <f>G5+7</f>
        <v>45321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37" t="s">
        <v>14</v>
      </c>
      <c r="D15" s="338" t="s">
        <v>10257</v>
      </c>
      <c r="E15" s="337" t="s">
        <v>5607</v>
      </c>
      <c r="F15" s="339" t="s">
        <v>5608</v>
      </c>
      <c r="G15" s="33">
        <v>45311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5442</v>
      </c>
      <c r="C17" s="270" t="s">
        <v>5618</v>
      </c>
      <c r="D17" s="334" t="s">
        <v>5627</v>
      </c>
      <c r="E17" s="335" t="s">
        <v>5628</v>
      </c>
      <c r="F17" s="336" t="s">
        <v>5629</v>
      </c>
      <c r="G17" s="42">
        <f>G15+3</f>
        <v>45314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70" t="s">
        <v>1705</v>
      </c>
      <c r="D18" s="334" t="s">
        <v>5633</v>
      </c>
      <c r="E18" s="273" t="s">
        <v>5633</v>
      </c>
      <c r="F18" s="274" t="s">
        <v>5634</v>
      </c>
      <c r="G18" s="42">
        <f>G17</f>
        <v>45314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333" t="s">
        <v>7</v>
      </c>
      <c r="D19" s="334" t="s">
        <v>5637</v>
      </c>
      <c r="E19" s="335" t="s">
        <v>5638</v>
      </c>
      <c r="F19" s="336" t="s">
        <v>5635</v>
      </c>
      <c r="G19" s="42">
        <f>G17</f>
        <v>45314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270" t="s">
        <v>26</v>
      </c>
      <c r="D20" s="334" t="s">
        <v>5636</v>
      </c>
      <c r="E20" s="352" t="s">
        <v>5625</v>
      </c>
      <c r="F20" s="274" t="s">
        <v>5626</v>
      </c>
      <c r="G20" s="42">
        <f>G17+1</f>
        <v>45315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270" t="s">
        <v>5624</v>
      </c>
      <c r="D21" s="334" t="s">
        <v>5643</v>
      </c>
      <c r="E21" s="352" t="s">
        <v>5632</v>
      </c>
      <c r="F21" s="269" t="s">
        <v>5642</v>
      </c>
      <c r="G21" s="42">
        <f>G20</f>
        <v>45315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USD@JPY149.20-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RMB@JPY20.64-</v>
      </c>
      <c r="C23" s="358" t="s">
        <v>14</v>
      </c>
      <c r="D23" s="356" t="s">
        <v>5670</v>
      </c>
      <c r="E23" s="356" t="s">
        <v>5671</v>
      </c>
      <c r="F23" s="359" t="s">
        <v>5672</v>
      </c>
      <c r="G23" s="34">
        <f>G15+7</f>
        <v>45318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344" t="s">
        <v>24</v>
      </c>
      <c r="D26" s="345" t="s">
        <v>10258</v>
      </c>
      <c r="E26" s="346" t="s">
        <v>10259</v>
      </c>
      <c r="F26" s="347" t="s">
        <v>10260</v>
      </c>
      <c r="G26" s="42">
        <v>45307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5443</v>
      </c>
      <c r="C27" s="348" t="s">
        <v>16</v>
      </c>
      <c r="D27" s="270" t="s">
        <v>10261</v>
      </c>
      <c r="E27" s="335" t="s">
        <v>392</v>
      </c>
      <c r="F27" s="349" t="s">
        <v>10262</v>
      </c>
      <c r="G27" s="42">
        <f>+G26+2</f>
        <v>45309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270" t="s">
        <v>9</v>
      </c>
      <c r="D28" s="270" t="s">
        <v>10263</v>
      </c>
      <c r="E28" s="335" t="s">
        <v>10264</v>
      </c>
      <c r="F28" s="349" t="s">
        <v>10265</v>
      </c>
      <c r="G28" s="42">
        <f>G27+2</f>
        <v>45311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270" t="s">
        <v>17</v>
      </c>
      <c r="D30" s="350" t="s">
        <v>5603</v>
      </c>
      <c r="E30" s="273" t="s">
        <v>5604</v>
      </c>
      <c r="F30" s="274" t="s">
        <v>5605</v>
      </c>
      <c r="G30" s="42">
        <f>+G28+1</f>
        <v>45312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270" t="s">
        <v>5</v>
      </c>
      <c r="D31" s="350" t="s">
        <v>5622</v>
      </c>
      <c r="E31" s="273" t="s">
        <v>30</v>
      </c>
      <c r="F31" s="274" t="s">
        <v>5623</v>
      </c>
      <c r="G31" s="42">
        <f>G30+1</f>
        <v>45313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270" t="s">
        <v>1707</v>
      </c>
      <c r="D32" s="350" t="s">
        <v>5630</v>
      </c>
      <c r="E32" s="273" t="s">
        <v>5619</v>
      </c>
      <c r="F32" s="274" t="s">
        <v>5631</v>
      </c>
      <c r="G32" s="42">
        <f>G31+1</f>
        <v>45314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270" t="s">
        <v>5618</v>
      </c>
      <c r="D33" s="350" t="s">
        <v>57</v>
      </c>
      <c r="E33" s="273" t="s">
        <v>68</v>
      </c>
      <c r="F33" s="274" t="s">
        <v>3069</v>
      </c>
      <c r="G33" s="42">
        <f>G32</f>
        <v>45314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351" t="s">
        <v>550</v>
      </c>
      <c r="D34" s="350" t="s">
        <v>5639</v>
      </c>
      <c r="E34" s="335" t="s">
        <v>5640</v>
      </c>
      <c r="F34" s="274" t="s">
        <v>5641</v>
      </c>
      <c r="G34" s="42">
        <f>G32+1</f>
        <v>45315</v>
      </c>
      <c r="H34" s="168" t="s">
        <v>5653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270" t="s">
        <v>10</v>
      </c>
      <c r="D35" s="270" t="s">
        <v>5649</v>
      </c>
      <c r="E35" s="353" t="s">
        <v>30</v>
      </c>
      <c r="F35" s="274" t="s">
        <v>5650</v>
      </c>
      <c r="G35" s="42">
        <f>G34+1</f>
        <v>45316</v>
      </c>
      <c r="H35" s="332" t="s">
        <v>5654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344" t="s">
        <v>24</v>
      </c>
      <c r="D37" s="345" t="s">
        <v>5651</v>
      </c>
      <c r="E37" s="346" t="s">
        <v>5705</v>
      </c>
      <c r="F37" s="360" t="s">
        <v>5706</v>
      </c>
      <c r="G37" s="131">
        <f>G38-1</f>
        <v>45321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USD@JPY149.20-</v>
      </c>
      <c r="C38" s="270" t="s">
        <v>16</v>
      </c>
      <c r="D38" s="350" t="s">
        <v>5712</v>
      </c>
      <c r="E38" s="335" t="s">
        <v>5713</v>
      </c>
      <c r="F38" s="274" t="s">
        <v>5714</v>
      </c>
      <c r="G38" s="42">
        <f>G34+7</f>
        <v>45322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RMB@JPY20.64-</v>
      </c>
      <c r="C39" s="361" t="s">
        <v>9</v>
      </c>
      <c r="D39" s="362" t="s">
        <v>5715</v>
      </c>
      <c r="E39" s="363" t="s">
        <v>5742</v>
      </c>
      <c r="F39" s="364" t="s">
        <v>5743</v>
      </c>
      <c r="G39" s="76">
        <f>G38+3</f>
        <v>45325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sheetPr codeName="Sheet1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8" t="s">
        <v>0</v>
      </c>
      <c r="C1" s="658"/>
      <c r="D1" s="9"/>
      <c r="E1" s="9"/>
      <c r="F1" s="659">
        <v>45321.354166666664</v>
      </c>
      <c r="G1" s="659"/>
      <c r="H1" s="14"/>
      <c r="I1" s="15"/>
      <c r="J1" s="15"/>
      <c r="K1" s="16"/>
      <c r="L1" s="12"/>
    </row>
    <row r="2" spans="2:12" s="1" customFormat="1" ht="13.5" customHeight="1" x14ac:dyDescent="0.25">
      <c r="B2" s="660" t="s">
        <v>189</v>
      </c>
      <c r="C2" s="660"/>
      <c r="D2" s="11"/>
      <c r="E2" s="11"/>
      <c r="F2" s="340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337" t="s">
        <v>14</v>
      </c>
      <c r="D5" s="341" t="s">
        <v>10266</v>
      </c>
      <c r="E5" s="342" t="s">
        <v>5569</v>
      </c>
      <c r="F5" s="343" t="s">
        <v>5567</v>
      </c>
      <c r="G5" s="33">
        <v>45307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1436</v>
      </c>
      <c r="C7" s="270" t="s">
        <v>10</v>
      </c>
      <c r="D7" s="334" t="s">
        <v>3589</v>
      </c>
      <c r="E7" s="352" t="s">
        <v>30</v>
      </c>
      <c r="F7" s="269" t="s">
        <v>5595</v>
      </c>
      <c r="G7" s="42">
        <f>G5+2</f>
        <v>45309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276" t="s">
        <v>5590</v>
      </c>
      <c r="D8" s="354" t="s">
        <v>5600</v>
      </c>
      <c r="E8" s="355" t="s">
        <v>5601</v>
      </c>
      <c r="F8" s="275" t="s">
        <v>5602</v>
      </c>
      <c r="G8" s="42">
        <f>G7+1</f>
        <v>45310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276" t="s">
        <v>5591</v>
      </c>
      <c r="D9" s="354" t="s">
        <v>5616</v>
      </c>
      <c r="E9" s="355" t="s">
        <v>30</v>
      </c>
      <c r="F9" s="275" t="s">
        <v>4185</v>
      </c>
      <c r="G9" s="42">
        <f>G8</f>
        <v>45310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276" t="s">
        <v>244</v>
      </c>
      <c r="D10" s="354" t="s">
        <v>5614</v>
      </c>
      <c r="E10" s="355" t="s">
        <v>5596</v>
      </c>
      <c r="F10" s="275" t="s">
        <v>5615</v>
      </c>
      <c r="G10" s="42">
        <f>G11</f>
        <v>45311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276" t="s">
        <v>479</v>
      </c>
      <c r="D11" s="354" t="s">
        <v>5611</v>
      </c>
      <c r="E11" s="355" t="s">
        <v>5612</v>
      </c>
      <c r="F11" s="275" t="s">
        <v>5613</v>
      </c>
      <c r="G11" s="42">
        <f>G9+1</f>
        <v>45311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5531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1611</v>
      </c>
      <c r="C13" s="356" t="s">
        <v>481</v>
      </c>
      <c r="D13" s="357" t="s">
        <v>5644</v>
      </c>
      <c r="E13" s="55"/>
      <c r="F13" s="57"/>
      <c r="G13" s="34">
        <f>G5+7</f>
        <v>45314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37" t="s">
        <v>14</v>
      </c>
      <c r="D15" s="338" t="s">
        <v>10267</v>
      </c>
      <c r="E15" s="337" t="s">
        <v>5544</v>
      </c>
      <c r="F15" s="339" t="s">
        <v>5546</v>
      </c>
      <c r="G15" s="33">
        <v>45304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5434</v>
      </c>
      <c r="C17" s="270" t="s">
        <v>5</v>
      </c>
      <c r="D17" s="334" t="s">
        <v>5556</v>
      </c>
      <c r="E17" s="335" t="s">
        <v>5563</v>
      </c>
      <c r="F17" s="336" t="s">
        <v>5564</v>
      </c>
      <c r="G17" s="42">
        <f>G15+3</f>
        <v>45307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45"/>
      <c r="C18" s="333" t="s">
        <v>7</v>
      </c>
      <c r="D18" s="334" t="s">
        <v>5561</v>
      </c>
      <c r="E18" s="335" t="s">
        <v>5555</v>
      </c>
      <c r="F18" s="336" t="s">
        <v>5570</v>
      </c>
      <c r="G18" s="42">
        <f>G17</f>
        <v>45307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45"/>
      <c r="C19" s="270" t="s">
        <v>8</v>
      </c>
      <c r="D19" s="334" t="s">
        <v>5581</v>
      </c>
      <c r="E19" s="273" t="s">
        <v>2000</v>
      </c>
      <c r="F19" s="274" t="s">
        <v>4594</v>
      </c>
      <c r="G19" s="42">
        <f>G17</f>
        <v>45307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270" t="s">
        <v>6</v>
      </c>
      <c r="D20" s="334" t="s">
        <v>5584</v>
      </c>
      <c r="E20" s="352" t="s">
        <v>5586</v>
      </c>
      <c r="F20" s="274" t="s">
        <v>5585</v>
      </c>
      <c r="G20" s="42">
        <f>G17+1</f>
        <v>45308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270" t="s">
        <v>26</v>
      </c>
      <c r="D21" s="334" t="s">
        <v>5562</v>
      </c>
      <c r="E21" s="352" t="s">
        <v>2002</v>
      </c>
      <c r="F21" s="269" t="s">
        <v>5588</v>
      </c>
      <c r="G21" s="42">
        <f>G20</f>
        <v>45308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USD@JPY146.09-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RMB@JPY20.34-</v>
      </c>
      <c r="C23" s="358" t="s">
        <v>14</v>
      </c>
      <c r="D23" s="356" t="s">
        <v>5606</v>
      </c>
      <c r="E23" s="55"/>
      <c r="F23" s="57"/>
      <c r="G23" s="34">
        <f>G15+7</f>
        <v>45311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344" t="s">
        <v>24</v>
      </c>
      <c r="D26" s="345" t="s">
        <v>10268</v>
      </c>
      <c r="E26" s="346" t="s">
        <v>10269</v>
      </c>
      <c r="F26" s="347" t="s">
        <v>10270</v>
      </c>
      <c r="G26" s="42">
        <v>45300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3263</v>
      </c>
      <c r="C27" s="348" t="s">
        <v>16</v>
      </c>
      <c r="D27" s="270" t="s">
        <v>10271</v>
      </c>
      <c r="E27" s="335" t="s">
        <v>10272</v>
      </c>
      <c r="F27" s="349" t="s">
        <v>10273</v>
      </c>
      <c r="G27" s="42">
        <f>+G26+2</f>
        <v>45302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270" t="s">
        <v>9</v>
      </c>
      <c r="D28" s="270" t="s">
        <v>10274</v>
      </c>
      <c r="E28" s="335" t="s">
        <v>392</v>
      </c>
      <c r="F28" s="349" t="s">
        <v>10275</v>
      </c>
      <c r="G28" s="42">
        <f>G27+2</f>
        <v>45304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4" customHeight="1" x14ac:dyDescent="0.25">
      <c r="B30" s="245"/>
      <c r="C30" s="270" t="s">
        <v>17</v>
      </c>
      <c r="D30" s="350" t="s">
        <v>5547</v>
      </c>
      <c r="E30" s="273" t="s">
        <v>30</v>
      </c>
      <c r="F30" s="274" t="s">
        <v>5557</v>
      </c>
      <c r="G30" s="42">
        <f>+G28+1</f>
        <v>45305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270" t="s">
        <v>7</v>
      </c>
      <c r="D31" s="350" t="s">
        <v>5558</v>
      </c>
      <c r="E31" s="273" t="s">
        <v>5565</v>
      </c>
      <c r="F31" s="274" t="s">
        <v>5566</v>
      </c>
      <c r="G31" s="42">
        <f>G32</f>
        <v>45307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270" t="s">
        <v>8</v>
      </c>
      <c r="D32" s="350" t="s">
        <v>5571</v>
      </c>
      <c r="E32" s="273" t="s">
        <v>5555</v>
      </c>
      <c r="F32" s="274" t="s">
        <v>5572</v>
      </c>
      <c r="G32" s="42">
        <f>G33+1</f>
        <v>45307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270" t="s">
        <v>5</v>
      </c>
      <c r="D33" s="350" t="s">
        <v>5587</v>
      </c>
      <c r="E33" s="273" t="s">
        <v>5583</v>
      </c>
      <c r="F33" s="274" t="s">
        <v>5584</v>
      </c>
      <c r="G33" s="42">
        <f>G30+1</f>
        <v>45306</v>
      </c>
      <c r="H33" s="161" t="s">
        <v>5559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351" t="s">
        <v>5560</v>
      </c>
      <c r="D34" s="350" t="s">
        <v>5582</v>
      </c>
      <c r="E34" s="335" t="s">
        <v>5579</v>
      </c>
      <c r="F34" s="274" t="s">
        <v>5589</v>
      </c>
      <c r="G34" s="42">
        <f>G32+1</f>
        <v>45308</v>
      </c>
      <c r="H34" s="331" t="s">
        <v>5592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270" t="s">
        <v>10</v>
      </c>
      <c r="D35" s="270" t="s">
        <v>5597</v>
      </c>
      <c r="E35" s="353" t="s">
        <v>5597</v>
      </c>
      <c r="F35" s="274" t="s">
        <v>5598</v>
      </c>
      <c r="G35" s="42">
        <f>G34+1</f>
        <v>45309</v>
      </c>
      <c r="H35" s="249" t="s">
        <v>5599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332" t="s">
        <v>5617</v>
      </c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344" t="s">
        <v>24</v>
      </c>
      <c r="D37" s="345" t="s">
        <v>5677</v>
      </c>
      <c r="E37" s="346" t="s">
        <v>5678</v>
      </c>
      <c r="F37" s="360" t="s">
        <v>5679</v>
      </c>
      <c r="G37" s="131">
        <f>G38-1</f>
        <v>45314</v>
      </c>
      <c r="H37" s="161" t="s">
        <v>5620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USD@JPY146.09-</v>
      </c>
      <c r="C38" s="270" t="s">
        <v>16</v>
      </c>
      <c r="D38" s="350" t="s">
        <v>5673</v>
      </c>
      <c r="E38" s="335" t="s">
        <v>5674</v>
      </c>
      <c r="F38" s="274" t="s">
        <v>5675</v>
      </c>
      <c r="G38" s="42">
        <f>G34+7</f>
        <v>45315</v>
      </c>
      <c r="H38" s="188" t="s">
        <v>5621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RMB@JPY20.34-</v>
      </c>
      <c r="C39" s="361" t="s">
        <v>9</v>
      </c>
      <c r="D39" s="362" t="s">
        <v>5676</v>
      </c>
      <c r="E39" s="363" t="s">
        <v>5685</v>
      </c>
      <c r="F39" s="364" t="s">
        <v>5684</v>
      </c>
      <c r="G39" s="76">
        <f>G38+3</f>
        <v>45318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sheetPr codeName="Sheet1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8" t="s">
        <v>0</v>
      </c>
      <c r="C1" s="658"/>
      <c r="D1" s="9"/>
      <c r="E1" s="9"/>
      <c r="F1" s="659">
        <v>45313.354166666664</v>
      </c>
      <c r="G1" s="659"/>
      <c r="H1" s="14"/>
      <c r="I1" s="15"/>
      <c r="J1" s="15"/>
      <c r="K1" s="16"/>
      <c r="L1" s="12"/>
    </row>
    <row r="2" spans="2:12" s="1" customFormat="1" ht="13.5" customHeight="1" x14ac:dyDescent="0.25">
      <c r="B2" s="660" t="s">
        <v>65</v>
      </c>
      <c r="C2" s="66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10276</v>
      </c>
      <c r="E5" s="83" t="s">
        <v>5487</v>
      </c>
      <c r="F5" s="84" t="s">
        <v>5508</v>
      </c>
      <c r="G5" s="33">
        <v>45300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1315</v>
      </c>
      <c r="C7" s="85" t="s">
        <v>10</v>
      </c>
      <c r="D7" s="86" t="s">
        <v>5518</v>
      </c>
      <c r="E7" s="87" t="s">
        <v>5513</v>
      </c>
      <c r="F7" s="88" t="s">
        <v>5519</v>
      </c>
      <c r="G7" s="42">
        <f>G5+2</f>
        <v>45302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150</v>
      </c>
      <c r="D8" s="90" t="s">
        <v>3525</v>
      </c>
      <c r="E8" s="91" t="s">
        <v>5538</v>
      </c>
      <c r="F8" s="92" t="s">
        <v>5539</v>
      </c>
      <c r="G8" s="42">
        <f>G9</f>
        <v>45303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5465</v>
      </c>
      <c r="C9" s="89" t="s">
        <v>5530</v>
      </c>
      <c r="D9" s="90" t="s">
        <v>5552</v>
      </c>
      <c r="E9" s="91" t="s">
        <v>30</v>
      </c>
      <c r="F9" s="92" t="s">
        <v>5553</v>
      </c>
      <c r="G9" s="42">
        <f>G7+1</f>
        <v>45303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5466</v>
      </c>
      <c r="C10" s="89" t="s">
        <v>244</v>
      </c>
      <c r="D10" s="90" t="s">
        <v>5542</v>
      </c>
      <c r="E10" s="91" t="s">
        <v>4776</v>
      </c>
      <c r="F10" s="92" t="s">
        <v>5554</v>
      </c>
      <c r="G10" s="42">
        <f>G11</f>
        <v>45304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5550</v>
      </c>
      <c r="E11" s="91" t="s">
        <v>30</v>
      </c>
      <c r="F11" s="92" t="s">
        <v>5551</v>
      </c>
      <c r="G11" s="42">
        <f>G8+1</f>
        <v>45304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5568</v>
      </c>
      <c r="E13" s="55"/>
      <c r="F13" s="57"/>
      <c r="G13" s="34">
        <f>G5+7</f>
        <v>45307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5496</v>
      </c>
      <c r="E15" s="81" t="s">
        <v>5494</v>
      </c>
      <c r="F15" s="103" t="s">
        <v>5495</v>
      </c>
      <c r="G15" s="33">
        <v>45297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5431</v>
      </c>
      <c r="C17" s="85" t="s">
        <v>8</v>
      </c>
      <c r="D17" s="86" t="s">
        <v>453</v>
      </c>
      <c r="E17" s="107" t="s">
        <v>5497</v>
      </c>
      <c r="F17" s="96" t="s">
        <v>156</v>
      </c>
      <c r="G17" s="42">
        <f>G18</f>
        <v>45300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5</v>
      </c>
      <c r="D18" s="86" t="s">
        <v>5506</v>
      </c>
      <c r="E18" s="101" t="s">
        <v>5477</v>
      </c>
      <c r="F18" s="114" t="s">
        <v>5509</v>
      </c>
      <c r="G18" s="42">
        <f>G15+3</f>
        <v>45300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USD@JPY145.68-</v>
      </c>
      <c r="C19" s="95" t="s">
        <v>7</v>
      </c>
      <c r="D19" s="86" t="s">
        <v>5498</v>
      </c>
      <c r="E19" s="101" t="s">
        <v>5501</v>
      </c>
      <c r="F19" s="114" t="s">
        <v>5514</v>
      </c>
      <c r="G19" s="42">
        <f>G18</f>
        <v>45300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RMB@JPY20.25-</v>
      </c>
      <c r="C20" s="85" t="s">
        <v>26</v>
      </c>
      <c r="D20" s="86" t="s">
        <v>5505</v>
      </c>
      <c r="E20" s="87" t="s">
        <v>700</v>
      </c>
      <c r="F20" s="88" t="s">
        <v>5520</v>
      </c>
      <c r="G20" s="42">
        <f>G21</f>
        <v>45301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6</v>
      </c>
      <c r="D21" s="86" t="s">
        <v>5528</v>
      </c>
      <c r="E21" s="87" t="s">
        <v>5529</v>
      </c>
      <c r="F21" s="96" t="s">
        <v>5527</v>
      </c>
      <c r="G21" s="42">
        <f>G18+1</f>
        <v>45301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5540</v>
      </c>
      <c r="E23" s="94" t="s">
        <v>5543</v>
      </c>
      <c r="F23" s="111" t="s">
        <v>5545</v>
      </c>
      <c r="G23" s="34">
        <f>G15+7</f>
        <v>45304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5432</v>
      </c>
      <c r="C26" s="133" t="s">
        <v>24</v>
      </c>
      <c r="D26" s="134" t="s">
        <v>10277</v>
      </c>
      <c r="E26" s="149" t="s">
        <v>10278</v>
      </c>
      <c r="F26" s="250" t="s">
        <v>10279</v>
      </c>
      <c r="G26" s="42">
        <v>45293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5433</v>
      </c>
      <c r="C27" s="104" t="s">
        <v>16</v>
      </c>
      <c r="D27" s="85" t="s">
        <v>10280</v>
      </c>
      <c r="E27" s="101" t="s">
        <v>392</v>
      </c>
      <c r="F27" s="102" t="s">
        <v>10281</v>
      </c>
      <c r="G27" s="42">
        <f>+G26+2</f>
        <v>45295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5472</v>
      </c>
      <c r="E28" s="101" t="s">
        <v>5473</v>
      </c>
      <c r="F28" s="102" t="s">
        <v>5500</v>
      </c>
      <c r="G28" s="42">
        <f>G27+2</f>
        <v>45297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USD@JPY145.68-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RMB@JPY20.25-</v>
      </c>
      <c r="C30" s="85" t="s">
        <v>17</v>
      </c>
      <c r="D30" s="106" t="s">
        <v>2382</v>
      </c>
      <c r="E30" s="107" t="s">
        <v>68</v>
      </c>
      <c r="F30" s="96" t="s">
        <v>5499</v>
      </c>
      <c r="G30" s="42">
        <f>+G28+1</f>
        <v>45298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2406</v>
      </c>
      <c r="E31" s="107" t="s">
        <v>5502</v>
      </c>
      <c r="F31" s="96" t="s">
        <v>5503</v>
      </c>
      <c r="G31" s="42">
        <f>G32</f>
        <v>45300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458</v>
      </c>
      <c r="E32" s="107" t="s">
        <v>5478</v>
      </c>
      <c r="F32" s="96" t="s">
        <v>5510</v>
      </c>
      <c r="G32" s="42">
        <f>G33+1</f>
        <v>45300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5479</v>
      </c>
      <c r="E33" s="107" t="s">
        <v>5507</v>
      </c>
      <c r="F33" s="96" t="s">
        <v>736</v>
      </c>
      <c r="G33" s="42">
        <f>G30+1</f>
        <v>45299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3765</v>
      </c>
      <c r="E34" s="101" t="s">
        <v>30</v>
      </c>
      <c r="F34" s="96" t="s">
        <v>5521</v>
      </c>
      <c r="G34" s="42">
        <f>G32+1</f>
        <v>45301</v>
      </c>
      <c r="H34" s="272" t="s">
        <v>5580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5535</v>
      </c>
      <c r="E35" s="87" t="s">
        <v>5536</v>
      </c>
      <c r="F35" s="321" t="s">
        <v>5537</v>
      </c>
      <c r="G35" s="42">
        <f>G34+1</f>
        <v>45302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5573</v>
      </c>
      <c r="E37" s="149" t="s">
        <v>5574</v>
      </c>
      <c r="F37" s="150" t="s">
        <v>5575</v>
      </c>
      <c r="G37" s="131">
        <f>G38-1</f>
        <v>45307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5576</v>
      </c>
      <c r="E38" s="101" t="s">
        <v>5577</v>
      </c>
      <c r="F38" s="96" t="s">
        <v>5578</v>
      </c>
      <c r="G38" s="42">
        <f>G34+7</f>
        <v>45308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2281</v>
      </c>
      <c r="E39" s="239" t="s">
        <v>5609</v>
      </c>
      <c r="F39" s="240" t="s">
        <v>5610</v>
      </c>
      <c r="G39" s="76">
        <f>G38+3</f>
        <v>45311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sheetPr codeName="Sheet13">
    <pageSetUpPr fitToPage="1"/>
  </sheetPr>
  <dimension ref="A1:AU7689"/>
  <sheetViews>
    <sheetView zoomScale="80" zoomScaleNormal="80" workbookViewId="0">
      <selection activeCell="M35" sqref="M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8" t="s">
        <v>0</v>
      </c>
      <c r="C1" s="658"/>
      <c r="D1" s="9"/>
      <c r="E1" s="9"/>
      <c r="F1" s="659">
        <v>45306.354166666664</v>
      </c>
      <c r="G1" s="659"/>
      <c r="H1" s="14"/>
      <c r="I1" s="15"/>
      <c r="J1" s="15"/>
      <c r="K1" s="16"/>
      <c r="L1" s="12"/>
    </row>
    <row r="2" spans="2:12" s="1" customFormat="1" ht="13.5" customHeight="1" x14ac:dyDescent="0.25">
      <c r="B2" s="660" t="s">
        <v>2332</v>
      </c>
      <c r="C2" s="66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4546</v>
      </c>
      <c r="E5" s="83" t="s">
        <v>881</v>
      </c>
      <c r="F5" s="84" t="s">
        <v>5455</v>
      </c>
      <c r="G5" s="33">
        <v>45293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5388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5389</v>
      </c>
      <c r="C7" s="85" t="s">
        <v>10</v>
      </c>
      <c r="D7" s="86"/>
      <c r="E7" s="87"/>
      <c r="F7" s="88"/>
      <c r="G7" s="127" t="s">
        <v>5392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5470</v>
      </c>
      <c r="E8" s="91" t="s">
        <v>5216</v>
      </c>
      <c r="F8" s="92" t="s">
        <v>5468</v>
      </c>
      <c r="G8" s="42">
        <f>G5+3</f>
        <v>45296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5419</v>
      </c>
      <c r="C9" s="89" t="s">
        <v>5</v>
      </c>
      <c r="D9" s="90" t="s">
        <v>5471</v>
      </c>
      <c r="E9" s="91" t="s">
        <v>95</v>
      </c>
      <c r="F9" s="92" t="s">
        <v>5480</v>
      </c>
      <c r="G9" s="42">
        <f>G8</f>
        <v>45296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5420</v>
      </c>
      <c r="C10" s="89" t="s">
        <v>244</v>
      </c>
      <c r="D10" s="90" t="s">
        <v>5481</v>
      </c>
      <c r="E10" s="91" t="s">
        <v>5482</v>
      </c>
      <c r="F10" s="92" t="s">
        <v>5483</v>
      </c>
      <c r="G10" s="42">
        <f>G11</f>
        <v>45297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5484</v>
      </c>
      <c r="E11" s="91" t="s">
        <v>280</v>
      </c>
      <c r="F11" s="92" t="s">
        <v>5485</v>
      </c>
      <c r="G11" s="42">
        <f>G9+1</f>
        <v>45297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5486</v>
      </c>
      <c r="E13" s="55"/>
      <c r="F13" s="57"/>
      <c r="G13" s="34">
        <f>G5+7</f>
        <v>45300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3868</v>
      </c>
      <c r="E15" s="81"/>
      <c r="F15" s="103"/>
      <c r="G15" s="138" t="s">
        <v>5390</v>
      </c>
      <c r="H15" s="262" t="s">
        <v>5391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85"/>
      <c r="D16" s="85"/>
      <c r="E16" s="101"/>
      <c r="F16" s="96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5389</v>
      </c>
      <c r="C17" s="85" t="s">
        <v>5</v>
      </c>
      <c r="D17" s="86"/>
      <c r="E17" s="101"/>
      <c r="F17" s="114"/>
      <c r="G17" s="127" t="str">
        <f>G15</f>
        <v>SKIP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150</v>
      </c>
      <c r="D18" s="86"/>
      <c r="E18" s="107"/>
      <c r="F18" s="96"/>
      <c r="G18" s="127" t="str">
        <f>G17</f>
        <v>SKIP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USD@JPY142.75-</v>
      </c>
      <c r="C19" s="95" t="s">
        <v>151</v>
      </c>
      <c r="D19" s="86"/>
      <c r="E19" s="101"/>
      <c r="F19" s="114"/>
      <c r="G19" s="127" t="str">
        <f>G17</f>
        <v>SKIP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RMB@JPY19.89-</v>
      </c>
      <c r="C20" s="85" t="s">
        <v>6</v>
      </c>
      <c r="D20" s="86"/>
      <c r="E20" s="87"/>
      <c r="F20" s="96"/>
      <c r="G20" s="127" t="str">
        <f>G17</f>
        <v>SKIP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/>
      <c r="E21" s="87"/>
      <c r="F21" s="88"/>
      <c r="G21" s="127" t="str">
        <f>G20</f>
        <v>SKIP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100"/>
      <c r="D22" s="100"/>
      <c r="E22" s="87"/>
      <c r="F22" s="87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/>
      <c r="E23" s="94"/>
      <c r="F23" s="111"/>
      <c r="G23" s="139" t="str">
        <f>G15</f>
        <v>SKIP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 t="s">
        <v>5444</v>
      </c>
      <c r="I25" s="36"/>
      <c r="J25" s="36"/>
      <c r="K25" s="36"/>
      <c r="L25" s="36"/>
    </row>
    <row r="26" spans="2:12" s="1" customFormat="1" ht="13.5" customHeight="1" x14ac:dyDescent="0.25">
      <c r="B26" s="71" t="s">
        <v>2579</v>
      </c>
      <c r="C26" s="133" t="s">
        <v>24</v>
      </c>
      <c r="D26" s="134" t="s">
        <v>10282</v>
      </c>
      <c r="E26" s="149" t="s">
        <v>10283</v>
      </c>
      <c r="F26" s="250" t="s">
        <v>10284</v>
      </c>
      <c r="G26" s="42">
        <v>45286</v>
      </c>
      <c r="H26" s="329" t="s">
        <v>5445</v>
      </c>
      <c r="I26" s="36"/>
      <c r="J26" s="36"/>
      <c r="K26" s="36"/>
      <c r="L26" s="36"/>
    </row>
    <row r="27" spans="2:12" s="1" customFormat="1" ht="13.5" customHeight="1" x14ac:dyDescent="0.25">
      <c r="B27" s="26" t="s">
        <v>3191</v>
      </c>
      <c r="C27" s="104" t="s">
        <v>16</v>
      </c>
      <c r="D27" s="85" t="s">
        <v>10285</v>
      </c>
      <c r="E27" s="101" t="s">
        <v>5440</v>
      </c>
      <c r="F27" s="102" t="s">
        <v>5439</v>
      </c>
      <c r="G27" s="42">
        <f>+G26+2</f>
        <v>45288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4409</v>
      </c>
      <c r="E28" s="101" t="s">
        <v>5451</v>
      </c>
      <c r="F28" s="102" t="s">
        <v>5450</v>
      </c>
      <c r="G28" s="42">
        <f>G27+2</f>
        <v>45290</v>
      </c>
      <c r="H28" s="256" t="s">
        <v>5463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USD@JPY142.75-</v>
      </c>
      <c r="C29" s="50"/>
      <c r="D29" s="308"/>
      <c r="F29" s="309"/>
      <c r="G29" s="42"/>
      <c r="H29" s="329" t="s">
        <v>5464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RMB@JPY19.89-</v>
      </c>
      <c r="C30" s="85" t="s">
        <v>17</v>
      </c>
      <c r="D30" s="106" t="s">
        <v>3426</v>
      </c>
      <c r="E30" s="107" t="s">
        <v>30</v>
      </c>
      <c r="F30" s="96" t="s">
        <v>5452</v>
      </c>
      <c r="G30" s="42">
        <f>+G28+1</f>
        <v>45291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550</v>
      </c>
      <c r="D31" s="106" t="s">
        <v>5460</v>
      </c>
      <c r="E31" s="101" t="s">
        <v>5461</v>
      </c>
      <c r="F31" s="96" t="s">
        <v>416</v>
      </c>
      <c r="G31" s="127">
        <f>G33+1-2</f>
        <v>45295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2723</v>
      </c>
      <c r="D32" s="106" t="s">
        <v>418</v>
      </c>
      <c r="E32" s="107" t="s">
        <v>5462</v>
      </c>
      <c r="F32" s="321" t="s">
        <v>5469</v>
      </c>
      <c r="G32" s="127">
        <f>G30+1+4</f>
        <v>45296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150</v>
      </c>
      <c r="D33" s="106" t="s">
        <v>51</v>
      </c>
      <c r="E33" s="107" t="s">
        <v>5467</v>
      </c>
      <c r="F33" s="96" t="s">
        <v>5489</v>
      </c>
      <c r="G33" s="127">
        <f>G32+1-1</f>
        <v>45296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151</v>
      </c>
      <c r="D34" s="106" t="s">
        <v>123</v>
      </c>
      <c r="E34" s="107" t="s">
        <v>5490</v>
      </c>
      <c r="F34" s="96" t="s">
        <v>5491</v>
      </c>
      <c r="G34" s="127">
        <f>G33</f>
        <v>45296</v>
      </c>
      <c r="H34" s="249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3746</v>
      </c>
      <c r="E35" s="149" t="s">
        <v>5492</v>
      </c>
      <c r="F35" s="96" t="s">
        <v>5493</v>
      </c>
      <c r="G35" s="127">
        <f>G31+1+1</f>
        <v>45297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129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5515</v>
      </c>
      <c r="E37" s="149" t="s">
        <v>5516</v>
      </c>
      <c r="F37" s="150" t="s">
        <v>5517</v>
      </c>
      <c r="G37" s="131">
        <f>G38-1</f>
        <v>45300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5533</v>
      </c>
      <c r="E38" s="101" t="s">
        <v>5534</v>
      </c>
      <c r="F38" s="96" t="s">
        <v>5532</v>
      </c>
      <c r="G38" s="42">
        <f>G31+7-1</f>
        <v>45301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5548</v>
      </c>
      <c r="E39" s="239" t="s">
        <v>5541</v>
      </c>
      <c r="F39" s="240" t="s">
        <v>5549</v>
      </c>
      <c r="G39" s="76">
        <f>G38+3</f>
        <v>45304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sheetPr codeName="Sheet1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8" t="s">
        <v>0</v>
      </c>
      <c r="C1" s="658"/>
      <c r="D1" s="9"/>
      <c r="E1" s="9"/>
      <c r="F1" s="659">
        <v>45296.625</v>
      </c>
      <c r="G1" s="659"/>
      <c r="H1" s="14"/>
      <c r="I1" s="15"/>
      <c r="J1" s="15"/>
      <c r="K1" s="16"/>
      <c r="L1" s="12"/>
    </row>
    <row r="2" spans="2:12" s="1" customFormat="1" ht="13.5" customHeight="1" x14ac:dyDescent="0.25">
      <c r="B2" s="660" t="s">
        <v>5339</v>
      </c>
      <c r="C2" s="66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10286</v>
      </c>
      <c r="E5" s="83" t="s">
        <v>5405</v>
      </c>
      <c r="F5" s="84" t="s">
        <v>5404</v>
      </c>
      <c r="G5" s="33">
        <v>45286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5340</v>
      </c>
      <c r="C7" s="85" t="s">
        <v>10</v>
      </c>
      <c r="D7" s="86" t="s">
        <v>3385</v>
      </c>
      <c r="E7" s="87" t="s">
        <v>5411</v>
      </c>
      <c r="F7" s="88" t="s">
        <v>5435</v>
      </c>
      <c r="G7" s="42">
        <f>G5+2</f>
        <v>45288</v>
      </c>
      <c r="H7" s="271"/>
      <c r="I7" s="36"/>
      <c r="J7" s="36"/>
      <c r="K7" s="36"/>
      <c r="L7" s="36"/>
    </row>
    <row r="8" spans="2:12" s="1" customFormat="1" ht="13.5" customHeight="1" x14ac:dyDescent="0.25">
      <c r="B8" s="328"/>
      <c r="C8" s="89" t="s">
        <v>5</v>
      </c>
      <c r="D8" s="90" t="s">
        <v>5427</v>
      </c>
      <c r="E8" s="91" t="s">
        <v>5428</v>
      </c>
      <c r="F8" s="92" t="s">
        <v>5441</v>
      </c>
      <c r="G8" s="42">
        <f>G9</f>
        <v>45289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5361</v>
      </c>
      <c r="C9" s="89" t="s">
        <v>8</v>
      </c>
      <c r="D9" s="90" t="s">
        <v>5446</v>
      </c>
      <c r="E9" s="91" t="s">
        <v>5429</v>
      </c>
      <c r="F9" s="92" t="s">
        <v>1105</v>
      </c>
      <c r="G9" s="42">
        <f>G7+1</f>
        <v>45289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5362</v>
      </c>
      <c r="C10" s="89" t="s">
        <v>244</v>
      </c>
      <c r="D10" s="90"/>
      <c r="E10" s="91"/>
      <c r="F10" s="92"/>
      <c r="G10" s="127" t="s">
        <v>5341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5447</v>
      </c>
      <c r="E11" s="91" t="s">
        <v>5448</v>
      </c>
      <c r="F11" s="92" t="s">
        <v>5449</v>
      </c>
      <c r="G11" s="42">
        <f>G8+1</f>
        <v>45290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380</v>
      </c>
      <c r="E13" s="94" t="s">
        <v>5453</v>
      </c>
      <c r="F13" s="111" t="s">
        <v>5454</v>
      </c>
      <c r="G13" s="34">
        <f>G5+7</f>
        <v>45293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10287</v>
      </c>
      <c r="E15" s="81" t="s">
        <v>5373</v>
      </c>
      <c r="F15" s="103" t="s">
        <v>5374</v>
      </c>
      <c r="G15" s="33">
        <v>45283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5342</v>
      </c>
      <c r="C17" s="85" t="s">
        <v>1788</v>
      </c>
      <c r="D17" s="86" t="s">
        <v>5407</v>
      </c>
      <c r="E17" s="101" t="s">
        <v>5410</v>
      </c>
      <c r="F17" s="114" t="s">
        <v>5408</v>
      </c>
      <c r="G17" s="42">
        <f>G15+3</f>
        <v>45286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4778</v>
      </c>
      <c r="D18" s="86" t="s">
        <v>1579</v>
      </c>
      <c r="E18" s="107" t="s">
        <v>5400</v>
      </c>
      <c r="F18" s="96" t="s">
        <v>5412</v>
      </c>
      <c r="G18" s="42">
        <f>G17</f>
        <v>45286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USD@JPY143.25-</v>
      </c>
      <c r="C19" s="95" t="s">
        <v>5395</v>
      </c>
      <c r="D19" s="86" t="s">
        <v>5401</v>
      </c>
      <c r="E19" s="101" t="s">
        <v>5402</v>
      </c>
      <c r="F19" s="114" t="s">
        <v>5413</v>
      </c>
      <c r="G19" s="42">
        <f>G17</f>
        <v>45286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RMB@JPY19.98-</v>
      </c>
      <c r="C20" s="85" t="s">
        <v>26</v>
      </c>
      <c r="D20" s="86" t="s">
        <v>5421</v>
      </c>
      <c r="E20" s="87" t="s">
        <v>5422</v>
      </c>
      <c r="F20" s="88" t="s">
        <v>5423</v>
      </c>
      <c r="G20" s="42">
        <f>G19</f>
        <v>45286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2261</v>
      </c>
      <c r="E21" s="87" t="s">
        <v>5403</v>
      </c>
      <c r="F21" s="88" t="s">
        <v>5436</v>
      </c>
      <c r="G21" s="42">
        <f>G20</f>
        <v>45286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119</v>
      </c>
      <c r="E23" s="55"/>
      <c r="F23" s="57"/>
      <c r="G23" s="139">
        <f>G15+7+2</f>
        <v>45292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5343</v>
      </c>
      <c r="C26" s="133" t="s">
        <v>24</v>
      </c>
      <c r="D26" s="134" t="s">
        <v>5347</v>
      </c>
      <c r="E26" s="149" t="s">
        <v>5348</v>
      </c>
      <c r="F26" s="150" t="s">
        <v>5349</v>
      </c>
      <c r="G26" s="42">
        <v>45279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5344</v>
      </c>
      <c r="C27" s="104" t="s">
        <v>16</v>
      </c>
      <c r="D27" s="106" t="s">
        <v>4194</v>
      </c>
      <c r="E27" s="101" t="s">
        <v>5364</v>
      </c>
      <c r="F27" s="96" t="s">
        <v>5365</v>
      </c>
      <c r="G27" s="42">
        <f>+G26+2</f>
        <v>45281</v>
      </c>
      <c r="H27" s="249" t="s">
        <v>5353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5366</v>
      </c>
      <c r="E28" s="101" t="s">
        <v>5367</v>
      </c>
      <c r="F28" s="96" t="s">
        <v>5368</v>
      </c>
      <c r="G28" s="42">
        <f>G27+2</f>
        <v>45283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USD@JPY143.25-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RMB@JPY19.98-</v>
      </c>
      <c r="C30" s="85" t="s">
        <v>17</v>
      </c>
      <c r="D30" s="106" t="s">
        <v>5372</v>
      </c>
      <c r="E30" s="107" t="s">
        <v>5371</v>
      </c>
      <c r="F30" s="96" t="s">
        <v>5370</v>
      </c>
      <c r="G30" s="42">
        <f>+G28+1</f>
        <v>45284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4919</v>
      </c>
      <c r="D31" s="106" t="s">
        <v>5398</v>
      </c>
      <c r="E31" s="107" t="s">
        <v>317</v>
      </c>
      <c r="F31" s="96" t="s">
        <v>5399</v>
      </c>
      <c r="G31" s="42">
        <f>G33</f>
        <v>45286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5345</v>
      </c>
      <c r="D32" s="106" t="s">
        <v>5406</v>
      </c>
      <c r="E32" s="107" t="s">
        <v>5396</v>
      </c>
      <c r="F32" s="96" t="s">
        <v>5409</v>
      </c>
      <c r="G32" s="42">
        <f>G30+1</f>
        <v>45285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5346</v>
      </c>
      <c r="D33" s="106" t="s">
        <v>5397</v>
      </c>
      <c r="E33" s="107" t="s">
        <v>5417</v>
      </c>
      <c r="F33" s="96" t="s">
        <v>5418</v>
      </c>
      <c r="G33" s="42">
        <f>G32+1</f>
        <v>45286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5424</v>
      </c>
      <c r="E34" s="101" t="s">
        <v>5425</v>
      </c>
      <c r="F34" s="96" t="s">
        <v>5426</v>
      </c>
      <c r="G34" s="42">
        <f>G33+1</f>
        <v>45287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2853</v>
      </c>
      <c r="E35" s="230" t="s">
        <v>95</v>
      </c>
      <c r="F35" s="96" t="s">
        <v>5437</v>
      </c>
      <c r="G35" s="42">
        <f>G34+1</f>
        <v>45288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5438</v>
      </c>
      <c r="E37" s="149" t="s">
        <v>5456</v>
      </c>
      <c r="F37" s="150" t="s">
        <v>5457</v>
      </c>
      <c r="G37" s="131">
        <f>G38-1</f>
        <v>45293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5458</v>
      </c>
      <c r="E38" s="101" t="s">
        <v>5459</v>
      </c>
      <c r="F38" s="96" t="s">
        <v>3159</v>
      </c>
      <c r="G38" s="42">
        <f>G34+7</f>
        <v>45294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5474</v>
      </c>
      <c r="E39" s="239" t="s">
        <v>5475</v>
      </c>
      <c r="F39" s="48" t="s">
        <v>5476</v>
      </c>
      <c r="G39" s="76">
        <f>G38+3</f>
        <v>45297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sheetPr codeName="Sheet1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0.08984375" style="1" customWidth="1"/>
    <col min="5" max="5" width="12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8" t="s">
        <v>0</v>
      </c>
      <c r="C1" s="658"/>
      <c r="D1" s="9"/>
      <c r="E1" s="9"/>
      <c r="F1" s="659">
        <v>45288.354166666664</v>
      </c>
      <c r="G1" s="659"/>
      <c r="H1" s="14"/>
      <c r="I1" s="15"/>
      <c r="J1" s="15"/>
      <c r="K1" s="16"/>
      <c r="L1" s="12"/>
    </row>
    <row r="2" spans="2:12" s="1" customFormat="1" ht="13.5" customHeight="1" x14ac:dyDescent="0.25">
      <c r="B2" s="660" t="s">
        <v>5303</v>
      </c>
      <c r="C2" s="66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10288</v>
      </c>
      <c r="E5" s="83" t="s">
        <v>5328</v>
      </c>
      <c r="F5" s="84" t="s">
        <v>5332</v>
      </c>
      <c r="G5" s="33">
        <v>45279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5304</v>
      </c>
      <c r="C7" s="85" t="s">
        <v>10</v>
      </c>
      <c r="D7" s="86" t="s">
        <v>4201</v>
      </c>
      <c r="E7" s="87" t="s">
        <v>5350</v>
      </c>
      <c r="F7" s="88" t="s">
        <v>2794</v>
      </c>
      <c r="G7" s="42">
        <f>G5+2</f>
        <v>45281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2723</v>
      </c>
      <c r="D8" s="90" t="s">
        <v>5357</v>
      </c>
      <c r="E8" s="91" t="s">
        <v>5358</v>
      </c>
      <c r="F8" s="92" t="s">
        <v>5359</v>
      </c>
      <c r="G8" s="42">
        <f>G9</f>
        <v>45282</v>
      </c>
      <c r="H8" s="249"/>
      <c r="I8" s="36"/>
      <c r="J8" s="36"/>
      <c r="K8" s="36"/>
      <c r="L8" s="36"/>
    </row>
    <row r="9" spans="2:12" s="1" customFormat="1" ht="13.5" customHeight="1" x14ac:dyDescent="0.25">
      <c r="B9" s="245" t="s">
        <v>5306</v>
      </c>
      <c r="C9" s="89" t="s">
        <v>5351</v>
      </c>
      <c r="D9" s="90" t="s">
        <v>569</v>
      </c>
      <c r="E9" s="91" t="s">
        <v>95</v>
      </c>
      <c r="F9" s="92" t="s">
        <v>5360</v>
      </c>
      <c r="G9" s="42">
        <f>G7+1</f>
        <v>45282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2091</v>
      </c>
      <c r="C10" s="89" t="s">
        <v>244</v>
      </c>
      <c r="D10" s="90" t="s">
        <v>5382</v>
      </c>
      <c r="E10" s="91" t="s">
        <v>5383</v>
      </c>
      <c r="F10" s="92" t="s">
        <v>5384</v>
      </c>
      <c r="G10" s="42">
        <f>+G9+1</f>
        <v>45283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5380</v>
      </c>
      <c r="E11" s="91" t="s">
        <v>935</v>
      </c>
      <c r="F11" s="92" t="s">
        <v>5381</v>
      </c>
      <c r="G11" s="42">
        <f>+G10</f>
        <v>45283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5394</v>
      </c>
      <c r="E13" s="55"/>
      <c r="F13" s="57"/>
      <c r="G13" s="34">
        <f>G5+7</f>
        <v>45286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10289</v>
      </c>
      <c r="E15" s="81" t="s">
        <v>5307</v>
      </c>
      <c r="F15" s="103" t="s">
        <v>5308</v>
      </c>
      <c r="G15" s="33">
        <v>45276</v>
      </c>
      <c r="H15" s="262" t="s">
        <v>5352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5305</v>
      </c>
      <c r="C17" s="85" t="s">
        <v>5</v>
      </c>
      <c r="D17" s="86" t="s">
        <v>5321</v>
      </c>
      <c r="E17" s="101" t="s">
        <v>5322</v>
      </c>
      <c r="F17" s="114" t="s">
        <v>788</v>
      </c>
      <c r="G17" s="42">
        <f>G15+3</f>
        <v>45279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86" t="s">
        <v>5323</v>
      </c>
      <c r="E18" s="107" t="s">
        <v>5324</v>
      </c>
      <c r="F18" s="96" t="s">
        <v>5333</v>
      </c>
      <c r="G18" s="42">
        <f>+G19</f>
        <v>45279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USD@JPY143.21-</v>
      </c>
      <c r="C19" s="95" t="s">
        <v>8</v>
      </c>
      <c r="D19" s="86" t="s">
        <v>5325</v>
      </c>
      <c r="E19" s="101" t="s">
        <v>5326</v>
      </c>
      <c r="F19" s="114" t="s">
        <v>5327</v>
      </c>
      <c r="G19" s="42">
        <f>G17</f>
        <v>45279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RMB@JPY20.01-</v>
      </c>
      <c r="C20" s="85" t="s">
        <v>6</v>
      </c>
      <c r="D20" s="86" t="s">
        <v>5354</v>
      </c>
      <c r="E20" s="87" t="s">
        <v>5334</v>
      </c>
      <c r="F20" s="96" t="s">
        <v>5355</v>
      </c>
      <c r="G20" s="42">
        <f>G17+1</f>
        <v>45280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5335</v>
      </c>
      <c r="E21" s="87" t="s">
        <v>5336</v>
      </c>
      <c r="F21" s="88" t="s">
        <v>5337</v>
      </c>
      <c r="G21" s="42">
        <f>G20</f>
        <v>45280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2287</v>
      </c>
      <c r="E23" s="55"/>
      <c r="F23" s="57"/>
      <c r="G23" s="34">
        <f>G15+7</f>
        <v>45283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3534</v>
      </c>
      <c r="E26" s="149" t="s">
        <v>5318</v>
      </c>
      <c r="F26" s="150" t="s">
        <v>5319</v>
      </c>
      <c r="G26" s="42">
        <v>45272</v>
      </c>
      <c r="H26" s="170" t="s">
        <v>5338</v>
      </c>
      <c r="I26" s="36"/>
      <c r="J26" s="36"/>
      <c r="K26" s="36"/>
      <c r="L26" s="36"/>
    </row>
    <row r="27" spans="2:12" s="1" customFormat="1" ht="13.5" customHeight="1" x14ac:dyDescent="0.25">
      <c r="B27" s="26" t="s">
        <v>3128</v>
      </c>
      <c r="C27" s="104" t="s">
        <v>16</v>
      </c>
      <c r="D27" s="106" t="s">
        <v>5309</v>
      </c>
      <c r="E27" s="101" t="s">
        <v>5310</v>
      </c>
      <c r="F27" s="96" t="s">
        <v>5311</v>
      </c>
      <c r="G27" s="42">
        <f>+G26+2</f>
        <v>45274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263</v>
      </c>
      <c r="E28" s="101" t="s">
        <v>5320</v>
      </c>
      <c r="F28" s="96" t="s">
        <v>5329</v>
      </c>
      <c r="G28" s="42">
        <f>G27+2</f>
        <v>45276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USD@JPY143.21-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RMB@JPY20.01-</v>
      </c>
      <c r="C30" s="85" t="s">
        <v>17</v>
      </c>
      <c r="D30" s="106" t="s">
        <v>2511</v>
      </c>
      <c r="E30" s="107" t="s">
        <v>5330</v>
      </c>
      <c r="F30" s="96" t="s">
        <v>5331</v>
      </c>
      <c r="G30" s="42">
        <f>+G28+1</f>
        <v>45277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5356</v>
      </c>
      <c r="E31" s="107" t="s">
        <v>30</v>
      </c>
      <c r="F31" s="96" t="s">
        <v>5363</v>
      </c>
      <c r="G31" s="42">
        <f>+G30+1</f>
        <v>45278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5369</v>
      </c>
      <c r="E32" s="107" t="s">
        <v>935</v>
      </c>
      <c r="F32" s="96" t="s">
        <v>5387</v>
      </c>
      <c r="G32" s="42">
        <f>+G33</f>
        <v>45279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5385</v>
      </c>
      <c r="E33" s="107" t="s">
        <v>30</v>
      </c>
      <c r="F33" s="96" t="s">
        <v>5386</v>
      </c>
      <c r="G33" s="42">
        <f>+G31+1</f>
        <v>45279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2539</v>
      </c>
      <c r="E34" s="101" t="s">
        <v>5378</v>
      </c>
      <c r="F34" s="96" t="s">
        <v>5379</v>
      </c>
      <c r="G34" s="42">
        <f>G31+2</f>
        <v>45280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5375</v>
      </c>
      <c r="E35" s="230" t="s">
        <v>5376</v>
      </c>
      <c r="F35" s="96" t="s">
        <v>5377</v>
      </c>
      <c r="G35" s="42">
        <f>+G34+1</f>
        <v>45281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5393</v>
      </c>
      <c r="E37" s="149" t="s">
        <v>5414</v>
      </c>
      <c r="F37" s="150" t="s">
        <v>5416</v>
      </c>
      <c r="G37" s="131">
        <f>+G35+5</f>
        <v>45286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5415</v>
      </c>
      <c r="E38" s="41"/>
      <c r="F38" s="58"/>
      <c r="G38" s="42">
        <f>+G37+1</f>
        <v>45287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45290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sheetPr codeName="Sheet1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8" t="s">
        <v>0</v>
      </c>
      <c r="C1" s="658"/>
      <c r="D1" s="9"/>
      <c r="E1" s="9"/>
      <c r="F1" s="659">
        <v>45278.354166666664</v>
      </c>
      <c r="G1" s="659"/>
      <c r="H1" s="14"/>
      <c r="I1" s="15"/>
      <c r="J1" s="15"/>
      <c r="K1" s="16"/>
      <c r="L1" s="12"/>
    </row>
    <row r="2" spans="2:12" s="1" customFormat="1" ht="13.5" customHeight="1" x14ac:dyDescent="0.25">
      <c r="B2" s="660" t="s">
        <v>5249</v>
      </c>
      <c r="C2" s="66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10290</v>
      </c>
      <c r="E5" s="83" t="s">
        <v>5266</v>
      </c>
      <c r="F5" s="84" t="s">
        <v>5267</v>
      </c>
      <c r="G5" s="33">
        <v>45272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5245</v>
      </c>
      <c r="C7" s="85" t="s">
        <v>10</v>
      </c>
      <c r="D7" s="86" t="s">
        <v>5285</v>
      </c>
      <c r="E7" s="87" t="s">
        <v>5286</v>
      </c>
      <c r="F7" s="88" t="s">
        <v>5287</v>
      </c>
      <c r="G7" s="42">
        <f>G5+2</f>
        <v>45274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5</v>
      </c>
      <c r="D8" s="193" t="s">
        <v>5296</v>
      </c>
      <c r="E8" s="194" t="s">
        <v>5298</v>
      </c>
      <c r="F8" s="196" t="s">
        <v>5297</v>
      </c>
      <c r="G8" s="42">
        <f>G7+1</f>
        <v>45275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5243</v>
      </c>
      <c r="C9" s="195" t="s">
        <v>8</v>
      </c>
      <c r="D9" s="193" t="s">
        <v>5299</v>
      </c>
      <c r="E9" s="194" t="s">
        <v>5300</v>
      </c>
      <c r="F9" s="196" t="s">
        <v>5301</v>
      </c>
      <c r="G9" s="42">
        <f>G8</f>
        <v>45275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5244</v>
      </c>
      <c r="C10" s="195" t="s">
        <v>244</v>
      </c>
      <c r="D10" s="193" t="s">
        <v>5302</v>
      </c>
      <c r="E10" s="194" t="s">
        <v>5313</v>
      </c>
      <c r="F10" s="196" t="s">
        <v>5314</v>
      </c>
      <c r="G10" s="42">
        <f>+G8+1</f>
        <v>45276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5315</v>
      </c>
      <c r="E11" s="194" t="s">
        <v>5316</v>
      </c>
      <c r="F11" s="196" t="s">
        <v>5317</v>
      </c>
      <c r="G11" s="42">
        <f>+G10</f>
        <v>45276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5312</v>
      </c>
      <c r="E13" s="55"/>
      <c r="F13" s="57"/>
      <c r="G13" s="34">
        <f>G5+7</f>
        <v>45279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10291</v>
      </c>
      <c r="E15" s="185" t="s">
        <v>2190</v>
      </c>
      <c r="F15" s="192" t="s">
        <v>459</v>
      </c>
      <c r="G15" s="33">
        <v>45269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5246</v>
      </c>
      <c r="C17" s="319" t="s">
        <v>7</v>
      </c>
      <c r="D17" s="322" t="s">
        <v>5250</v>
      </c>
      <c r="E17" s="325" t="s">
        <v>5265</v>
      </c>
      <c r="F17" s="321" t="s">
        <v>5020</v>
      </c>
      <c r="G17" s="42">
        <f>+G18</f>
        <v>45272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324" t="s">
        <v>8</v>
      </c>
      <c r="D18" s="322" t="s">
        <v>5276</v>
      </c>
      <c r="E18" s="320" t="s">
        <v>5277</v>
      </c>
      <c r="F18" s="323" t="s">
        <v>5278</v>
      </c>
      <c r="G18" s="42">
        <f>G19</f>
        <v>45272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USD@JPY145.29-</v>
      </c>
      <c r="C19" s="319" t="s">
        <v>5</v>
      </c>
      <c r="D19" s="322" t="s">
        <v>5279</v>
      </c>
      <c r="E19" s="320" t="s">
        <v>5268</v>
      </c>
      <c r="F19" s="114" t="s">
        <v>5280</v>
      </c>
      <c r="G19" s="42">
        <f>G15+3</f>
        <v>45272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RMB@JPY20.23-</v>
      </c>
      <c r="C20" s="85" t="s">
        <v>5273</v>
      </c>
      <c r="D20" s="86" t="s">
        <v>5274</v>
      </c>
      <c r="E20" s="87" t="s">
        <v>5270</v>
      </c>
      <c r="F20" s="88" t="s">
        <v>5275</v>
      </c>
      <c r="G20" s="42">
        <f>G21</f>
        <v>45273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319" t="s">
        <v>5290</v>
      </c>
      <c r="D21" s="322" t="s">
        <v>5294</v>
      </c>
      <c r="E21" s="326" t="s">
        <v>5294</v>
      </c>
      <c r="F21" s="321" t="s">
        <v>5295</v>
      </c>
      <c r="G21" s="42">
        <f>G19+1</f>
        <v>45273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1981</v>
      </c>
      <c r="E23" s="55"/>
      <c r="F23" s="57"/>
      <c r="G23" s="34">
        <f>G15+7</f>
        <v>45276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5247</v>
      </c>
      <c r="C26" s="212" t="s">
        <v>24</v>
      </c>
      <c r="D26" s="213" t="s">
        <v>4956</v>
      </c>
      <c r="E26" s="214" t="s">
        <v>5256</v>
      </c>
      <c r="F26" s="215" t="s">
        <v>5257</v>
      </c>
      <c r="G26" s="42">
        <v>45265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5248</v>
      </c>
      <c r="C27" s="182" t="s">
        <v>16</v>
      </c>
      <c r="D27" s="144" t="s">
        <v>5255</v>
      </c>
      <c r="E27" s="145" t="s">
        <v>5258</v>
      </c>
      <c r="F27" s="146" t="s">
        <v>5259</v>
      </c>
      <c r="G27" s="42">
        <f>+G26+2</f>
        <v>45267</v>
      </c>
      <c r="H27" s="249" t="s">
        <v>5251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2186</v>
      </c>
      <c r="E28" s="145" t="s">
        <v>5260</v>
      </c>
      <c r="F28" s="146" t="s">
        <v>5261</v>
      </c>
      <c r="G28" s="42">
        <f>G27+2</f>
        <v>45269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USD@JPY145.29-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RMB@JPY20.23-</v>
      </c>
      <c r="C30" s="319" t="s">
        <v>17</v>
      </c>
      <c r="D30" s="327" t="s">
        <v>3783</v>
      </c>
      <c r="E30" s="325" t="s">
        <v>5262</v>
      </c>
      <c r="F30" s="321" t="s">
        <v>5263</v>
      </c>
      <c r="G30" s="42">
        <f>+G28+1</f>
        <v>45270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319" t="s">
        <v>5</v>
      </c>
      <c r="D31" s="327" t="s">
        <v>5270</v>
      </c>
      <c r="E31" s="325" t="s">
        <v>5271</v>
      </c>
      <c r="F31" s="321" t="s">
        <v>5272</v>
      </c>
      <c r="G31" s="42">
        <f>+G33</f>
        <v>45272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319" t="s">
        <v>5269</v>
      </c>
      <c r="D32" s="327" t="s">
        <v>5291</v>
      </c>
      <c r="E32" s="325" t="s">
        <v>5292</v>
      </c>
      <c r="F32" s="321" t="s">
        <v>5293</v>
      </c>
      <c r="G32" s="42">
        <f>+G30+1</f>
        <v>45271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4139</v>
      </c>
      <c r="E33" s="107" t="s">
        <v>5284</v>
      </c>
      <c r="F33" s="96" t="s">
        <v>199</v>
      </c>
      <c r="G33" s="42">
        <f>+G32+1</f>
        <v>45272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5283</v>
      </c>
      <c r="E34" s="145" t="s">
        <v>5281</v>
      </c>
      <c r="F34" s="146" t="s">
        <v>5282</v>
      </c>
      <c r="G34" s="42">
        <f>G32+2</f>
        <v>45273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2467</v>
      </c>
      <c r="E35" s="211" t="s">
        <v>5288</v>
      </c>
      <c r="F35" s="146" t="s">
        <v>5289</v>
      </c>
      <c r="G35" s="42">
        <f>+G34+1</f>
        <v>45274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131">
        <f>+G35+5</f>
        <v>45279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45280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45283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10" orientation="portrait" horizontalDpi="300" verticalDpi="300" r:id="rId1"/>
  <headerFooter alignWithMargins="0"/>
  <drawing r:id="rId2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sheetPr codeName="Sheet17">
    <pageSetUpPr fitToPage="1"/>
  </sheetPr>
  <dimension ref="A1:AU7689"/>
  <sheetViews>
    <sheetView zoomScale="80" zoomScaleNormal="80" workbookViewId="0">
      <selection activeCell="H35" sqref="H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8" t="s">
        <v>0</v>
      </c>
      <c r="C1" s="658"/>
      <c r="D1" s="9"/>
      <c r="E1" s="9"/>
      <c r="F1" s="659">
        <v>45271.354166666664</v>
      </c>
      <c r="G1" s="659"/>
      <c r="H1" s="14"/>
      <c r="I1" s="15"/>
      <c r="J1" s="15"/>
      <c r="K1" s="16"/>
      <c r="L1" s="12"/>
    </row>
    <row r="2" spans="2:12" s="1" customFormat="1" ht="13.5" customHeight="1" x14ac:dyDescent="0.25">
      <c r="B2" s="660" t="s">
        <v>5195</v>
      </c>
      <c r="C2" s="66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10292</v>
      </c>
      <c r="E5" s="83" t="s">
        <v>5208</v>
      </c>
      <c r="F5" s="84" t="s">
        <v>5209</v>
      </c>
      <c r="G5" s="33">
        <v>45265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5198</v>
      </c>
      <c r="C7" s="85" t="s">
        <v>10</v>
      </c>
      <c r="D7" s="86" t="s">
        <v>5221</v>
      </c>
      <c r="E7" s="87" t="s">
        <v>5229</v>
      </c>
      <c r="F7" s="88" t="s">
        <v>4080</v>
      </c>
      <c r="G7" s="42">
        <f>G5+2</f>
        <v>45267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3200</v>
      </c>
      <c r="E8" s="91" t="s">
        <v>5238</v>
      </c>
      <c r="F8" s="92" t="s">
        <v>5239</v>
      </c>
      <c r="G8" s="42">
        <f>G9</f>
        <v>45268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5196</v>
      </c>
      <c r="C9" s="195" t="s">
        <v>5207</v>
      </c>
      <c r="D9" s="193" t="s">
        <v>933</v>
      </c>
      <c r="E9" s="194" t="s">
        <v>5240</v>
      </c>
      <c r="F9" s="196" t="s">
        <v>5241</v>
      </c>
      <c r="G9" s="42">
        <f>G7+1</f>
        <v>45268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5009</v>
      </c>
      <c r="C10" s="195" t="s">
        <v>244</v>
      </c>
      <c r="D10" s="193" t="s">
        <v>2190</v>
      </c>
      <c r="E10" s="194" t="s">
        <v>3761</v>
      </c>
      <c r="F10" s="196" t="s">
        <v>5254</v>
      </c>
      <c r="G10" s="42">
        <f>+G9+1</f>
        <v>45269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2904</v>
      </c>
      <c r="E11" s="194" t="s">
        <v>5252</v>
      </c>
      <c r="F11" s="196" t="s">
        <v>5253</v>
      </c>
      <c r="G11" s="42">
        <f>+G10</f>
        <v>45269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5264</v>
      </c>
      <c r="E13" s="55"/>
      <c r="F13" s="57"/>
      <c r="G13" s="34">
        <f>G5+7</f>
        <v>45272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16" t="s">
        <v>14</v>
      </c>
      <c r="D15" s="317" t="s">
        <v>10293</v>
      </c>
      <c r="E15" s="316" t="s">
        <v>626</v>
      </c>
      <c r="F15" s="318" t="s">
        <v>2292</v>
      </c>
      <c r="G15" s="33">
        <v>45262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319"/>
      <c r="D16" s="319"/>
      <c r="E16" s="320"/>
      <c r="F16" s="321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777</v>
      </c>
      <c r="C17" s="319" t="s">
        <v>5</v>
      </c>
      <c r="D17" s="322" t="s">
        <v>5211</v>
      </c>
      <c r="E17" s="320" t="s">
        <v>5210</v>
      </c>
      <c r="F17" s="323" t="s">
        <v>5212</v>
      </c>
      <c r="G17" s="42">
        <f>G15+3</f>
        <v>45265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324" t="s">
        <v>8</v>
      </c>
      <c r="D18" s="322" t="s">
        <v>5215</v>
      </c>
      <c r="E18" s="320" t="s">
        <v>5214</v>
      </c>
      <c r="F18" s="323" t="s">
        <v>5213</v>
      </c>
      <c r="G18" s="42">
        <f>G17</f>
        <v>45265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USD@JPY149.14-</v>
      </c>
      <c r="C19" s="319" t="s">
        <v>7</v>
      </c>
      <c r="D19" s="322" t="s">
        <v>5227</v>
      </c>
      <c r="E19" s="325" t="s">
        <v>5228</v>
      </c>
      <c r="F19" s="321" t="s">
        <v>2377</v>
      </c>
      <c r="G19" s="42">
        <f>+G18</f>
        <v>45265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RMB@JPY20.83-</v>
      </c>
      <c r="C20" s="319" t="s">
        <v>6</v>
      </c>
      <c r="D20" s="322" t="s">
        <v>5231</v>
      </c>
      <c r="E20" s="326" t="s">
        <v>5232</v>
      </c>
      <c r="F20" s="321" t="s">
        <v>5233</v>
      </c>
      <c r="G20" s="42">
        <f>G17+1</f>
        <v>45266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5234</v>
      </c>
      <c r="E21" s="87" t="s">
        <v>5234</v>
      </c>
      <c r="F21" s="88" t="s">
        <v>950</v>
      </c>
      <c r="G21" s="42">
        <f>G20</f>
        <v>45266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5237</v>
      </c>
      <c r="E23" s="55"/>
      <c r="F23" s="57"/>
      <c r="G23" s="34">
        <f>G15+7</f>
        <v>45269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2599</v>
      </c>
      <c r="E26" s="149" t="s">
        <v>2261</v>
      </c>
      <c r="F26" s="150" t="s">
        <v>5202</v>
      </c>
      <c r="G26" s="42">
        <v>45258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3061</v>
      </c>
      <c r="C27" s="104" t="s">
        <v>16</v>
      </c>
      <c r="D27" s="106" t="s">
        <v>5199</v>
      </c>
      <c r="E27" s="101" t="s">
        <v>5200</v>
      </c>
      <c r="F27" s="96" t="s">
        <v>5201</v>
      </c>
      <c r="G27" s="42">
        <f>+G26+2</f>
        <v>45260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2613</v>
      </c>
      <c r="E28" s="101" t="s">
        <v>5222</v>
      </c>
      <c r="F28" s="96" t="s">
        <v>5223</v>
      </c>
      <c r="G28" s="42">
        <f>G27+2</f>
        <v>45262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USD@JPY149.14-</v>
      </c>
      <c r="C29" s="231"/>
      <c r="D29" s="304"/>
      <c r="E29" s="233"/>
      <c r="F29" s="305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RMB@JPY20.83-</v>
      </c>
      <c r="C30" s="85" t="s">
        <v>17</v>
      </c>
      <c r="D30" s="106" t="s">
        <v>2357</v>
      </c>
      <c r="E30" s="107" t="s">
        <v>4705</v>
      </c>
      <c r="F30" s="96" t="s">
        <v>5219</v>
      </c>
      <c r="G30" s="42">
        <f>+G28+1</f>
        <v>45263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437</v>
      </c>
      <c r="E31" s="107" t="s">
        <v>5216</v>
      </c>
      <c r="F31" s="96" t="s">
        <v>5217</v>
      </c>
      <c r="G31" s="42">
        <f>+G33</f>
        <v>45265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438</v>
      </c>
      <c r="E32" s="107" t="s">
        <v>5218</v>
      </c>
      <c r="F32" s="96" t="s">
        <v>123</v>
      </c>
      <c r="G32" s="42">
        <f>+G30+1</f>
        <v>45264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5220</v>
      </c>
      <c r="E33" s="107" t="s">
        <v>5226</v>
      </c>
      <c r="F33" s="96" t="s">
        <v>2662</v>
      </c>
      <c r="G33" s="42">
        <f>+G32+1</f>
        <v>45265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947</v>
      </c>
      <c r="E34" s="101" t="s">
        <v>5224</v>
      </c>
      <c r="F34" s="96" t="s">
        <v>5225</v>
      </c>
      <c r="G34" s="42">
        <f>G32+2</f>
        <v>45266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5235</v>
      </c>
      <c r="E35" s="230" t="s">
        <v>5236</v>
      </c>
      <c r="F35" s="96" t="s">
        <v>5230</v>
      </c>
      <c r="G35" s="42">
        <f>+G34+1</f>
        <v>45267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3534</v>
      </c>
      <c r="E37" s="129"/>
      <c r="F37" s="130"/>
      <c r="G37" s="131">
        <f>+G35+5</f>
        <v>45272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45273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45276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sheetPr codeName="Sheet1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8" t="s">
        <v>0</v>
      </c>
      <c r="C1" s="658"/>
      <c r="D1" s="9"/>
      <c r="E1" s="9"/>
      <c r="F1" s="659">
        <v>45265.354166666664</v>
      </c>
      <c r="G1" s="659"/>
      <c r="H1" s="14"/>
      <c r="I1" s="15"/>
      <c r="J1" s="15"/>
      <c r="K1" s="16"/>
      <c r="L1" s="12"/>
    </row>
    <row r="2" spans="2:12" s="1" customFormat="1" ht="13.5" customHeight="1" x14ac:dyDescent="0.25">
      <c r="B2" s="660" t="s">
        <v>5131</v>
      </c>
      <c r="C2" s="66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10283</v>
      </c>
      <c r="E5" s="83" t="s">
        <v>5161</v>
      </c>
      <c r="F5" s="84" t="s">
        <v>5162</v>
      </c>
      <c r="G5" s="33">
        <v>45258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5132</v>
      </c>
      <c r="C7" s="85" t="s">
        <v>10</v>
      </c>
      <c r="D7" s="86" t="s">
        <v>5178</v>
      </c>
      <c r="E7" s="87" t="s">
        <v>5179</v>
      </c>
      <c r="F7" s="88" t="s">
        <v>5185</v>
      </c>
      <c r="G7" s="42">
        <f>G5+2</f>
        <v>45260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479</v>
      </c>
      <c r="D8" s="90" t="s">
        <v>5186</v>
      </c>
      <c r="E8" s="91" t="s">
        <v>5182</v>
      </c>
      <c r="F8" s="92" t="s">
        <v>5183</v>
      </c>
      <c r="G8" s="42">
        <f>+G11</f>
        <v>45262</v>
      </c>
      <c r="H8" s="168" t="s">
        <v>5189</v>
      </c>
      <c r="I8" s="36"/>
      <c r="J8" s="36"/>
      <c r="K8" s="36"/>
      <c r="L8" s="36"/>
    </row>
    <row r="9" spans="2:12" s="1" customFormat="1" ht="13.5" customHeight="1" x14ac:dyDescent="0.25">
      <c r="B9" s="245" t="s">
        <v>5129</v>
      </c>
      <c r="C9" s="89" t="s">
        <v>5</v>
      </c>
      <c r="D9" s="90" t="s">
        <v>2861</v>
      </c>
      <c r="E9" s="91" t="s">
        <v>5188</v>
      </c>
      <c r="F9" s="92" t="s">
        <v>5187</v>
      </c>
      <c r="G9" s="42">
        <f>G7+1</f>
        <v>45261</v>
      </c>
      <c r="H9" s="168" t="s">
        <v>5190</v>
      </c>
      <c r="I9" s="36"/>
      <c r="J9" s="36"/>
      <c r="K9" s="36"/>
      <c r="L9" s="36"/>
    </row>
    <row r="10" spans="2:12" s="1" customFormat="1" ht="13.5" customHeight="1" x14ac:dyDescent="0.25">
      <c r="B10" s="245" t="s">
        <v>5130</v>
      </c>
      <c r="C10" s="89" t="s">
        <v>8</v>
      </c>
      <c r="D10" s="90" t="s">
        <v>5191</v>
      </c>
      <c r="E10" s="91" t="s">
        <v>5192</v>
      </c>
      <c r="F10" s="92" t="s">
        <v>5193</v>
      </c>
      <c r="G10" s="42">
        <f>G9</f>
        <v>45261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244</v>
      </c>
      <c r="D11" s="90" t="s">
        <v>5194</v>
      </c>
      <c r="E11" s="91" t="s">
        <v>5203</v>
      </c>
      <c r="F11" s="92" t="s">
        <v>5204</v>
      </c>
      <c r="G11" s="42">
        <f>+G9+1</f>
        <v>45262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5206</v>
      </c>
      <c r="E13" s="55"/>
      <c r="F13" s="57"/>
      <c r="G13" s="34">
        <f>G5+7</f>
        <v>45265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10294</v>
      </c>
      <c r="E15" s="81" t="s">
        <v>4240</v>
      </c>
      <c r="F15" s="103" t="s">
        <v>5150</v>
      </c>
      <c r="G15" s="33">
        <v>45255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5133</v>
      </c>
      <c r="C17" s="95" t="s">
        <v>7</v>
      </c>
      <c r="D17" s="86" t="s">
        <v>843</v>
      </c>
      <c r="E17" s="101" t="s">
        <v>5152</v>
      </c>
      <c r="F17" s="114" t="s">
        <v>5156</v>
      </c>
      <c r="G17" s="42">
        <f>G18</f>
        <v>45258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5</v>
      </c>
      <c r="D18" s="86" t="s">
        <v>5157</v>
      </c>
      <c r="E18" s="101" t="s">
        <v>5158</v>
      </c>
      <c r="F18" s="114" t="s">
        <v>5163</v>
      </c>
      <c r="G18" s="42">
        <f>G15+3</f>
        <v>45258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USD@JPY150.63-</v>
      </c>
      <c r="C19" s="85" t="s">
        <v>8</v>
      </c>
      <c r="D19" s="86" t="s">
        <v>5153</v>
      </c>
      <c r="E19" s="107" t="s">
        <v>5154</v>
      </c>
      <c r="F19" s="96" t="s">
        <v>5155</v>
      </c>
      <c r="G19" s="42">
        <f>+G17</f>
        <v>45258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RMB@JPY20.99-</v>
      </c>
      <c r="C20" s="85" t="s">
        <v>26</v>
      </c>
      <c r="D20" s="86" t="s">
        <v>5164</v>
      </c>
      <c r="E20" s="87" t="s">
        <v>5165</v>
      </c>
      <c r="F20" s="88" t="s">
        <v>5166</v>
      </c>
      <c r="G20" s="42">
        <f>G21</f>
        <v>45259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5167</v>
      </c>
      <c r="E21" s="87" t="s">
        <v>5168</v>
      </c>
      <c r="F21" s="96" t="s">
        <v>5169</v>
      </c>
      <c r="G21" s="42">
        <f>G18+1</f>
        <v>45259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5197</v>
      </c>
      <c r="E23" s="55"/>
      <c r="F23" s="57"/>
      <c r="G23" s="34">
        <f>G15+7</f>
        <v>45262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5134</v>
      </c>
      <c r="E26" s="149" t="s">
        <v>5142</v>
      </c>
      <c r="F26" s="150" t="s">
        <v>5143</v>
      </c>
      <c r="G26" s="42">
        <v>45251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5128</v>
      </c>
      <c r="C27" s="104" t="s">
        <v>16</v>
      </c>
      <c r="D27" s="106" t="s">
        <v>309</v>
      </c>
      <c r="E27" s="101" t="s">
        <v>5136</v>
      </c>
      <c r="F27" s="96" t="s">
        <v>5141</v>
      </c>
      <c r="G27" s="42">
        <f>+G26+2</f>
        <v>45253</v>
      </c>
      <c r="H27" s="249" t="s">
        <v>5135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5140</v>
      </c>
      <c r="E28" s="101" t="s">
        <v>5144</v>
      </c>
      <c r="F28" s="96" t="s">
        <v>5145</v>
      </c>
      <c r="G28" s="42">
        <f>G27+2</f>
        <v>45255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USD@JPY150.63-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RMB@JPY20.99-</v>
      </c>
      <c r="C30" s="85" t="s">
        <v>17</v>
      </c>
      <c r="D30" s="106" t="s">
        <v>5148</v>
      </c>
      <c r="E30" s="107" t="s">
        <v>5151</v>
      </c>
      <c r="F30" s="96" t="s">
        <v>314</v>
      </c>
      <c r="G30" s="42">
        <f>+G28+1</f>
        <v>45256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1308</v>
      </c>
      <c r="E31" s="107" t="s">
        <v>5159</v>
      </c>
      <c r="F31" s="96" t="s">
        <v>5177</v>
      </c>
      <c r="G31" s="42">
        <f>+G33+1</f>
        <v>45258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106" t="s">
        <v>5170</v>
      </c>
      <c r="E32" s="107" t="s">
        <v>5171</v>
      </c>
      <c r="F32" s="96" t="s">
        <v>5172</v>
      </c>
      <c r="G32" s="42">
        <f>G31</f>
        <v>45258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5173</v>
      </c>
      <c r="E33" s="107" t="s">
        <v>5174</v>
      </c>
      <c r="F33" s="96" t="s">
        <v>5175</v>
      </c>
      <c r="G33" s="42">
        <f>+G30+1</f>
        <v>45257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5176</v>
      </c>
      <c r="E34" s="101" t="s">
        <v>5184</v>
      </c>
      <c r="F34" s="96" t="s">
        <v>119</v>
      </c>
      <c r="G34" s="42">
        <f>G33+2</f>
        <v>45259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360</v>
      </c>
      <c r="E35" s="107" t="s">
        <v>5180</v>
      </c>
      <c r="F35" s="96" t="s">
        <v>5181</v>
      </c>
      <c r="G35" s="42">
        <f>+G34+1</f>
        <v>45260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5205</v>
      </c>
      <c r="E37" s="129"/>
      <c r="F37" s="130"/>
      <c r="G37" s="131">
        <f>+G35+5</f>
        <v>45265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45266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45269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AX7702"/>
  <sheetViews>
    <sheetView view="pageBreakPreview" zoomScale="73" zoomScaleNormal="100" zoomScaleSheetLayoutView="73" workbookViewId="0">
      <selection activeCell="D15" sqref="D15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8" t="s">
        <v>0</v>
      </c>
      <c r="C1" s="658"/>
      <c r="D1" s="9"/>
      <c r="E1" s="9"/>
      <c r="F1" s="9"/>
      <c r="G1" s="9"/>
      <c r="H1" s="9"/>
      <c r="I1" s="659">
        <v>46016.5625</v>
      </c>
      <c r="J1" s="659"/>
      <c r="K1" s="14"/>
      <c r="L1" s="15"/>
      <c r="M1" s="15"/>
      <c r="N1" s="16"/>
      <c r="O1" s="12"/>
    </row>
    <row r="2" spans="2:15" s="1" customFormat="1" ht="13.5" customHeight="1" x14ac:dyDescent="0.25">
      <c r="B2" s="660" t="s">
        <v>5303</v>
      </c>
      <c r="C2" s="66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1" t="s">
        <v>12</v>
      </c>
      <c r="E4" s="662"/>
      <c r="F4" s="661" t="s">
        <v>13</v>
      </c>
      <c r="G4" s="662"/>
      <c r="H4" s="663" t="s">
        <v>2</v>
      </c>
      <c r="I4" s="66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390" t="s">
        <v>11134</v>
      </c>
      <c r="E5" s="502">
        <v>46006</v>
      </c>
      <c r="F5" s="390" t="s">
        <v>9247</v>
      </c>
      <c r="G5" s="502">
        <v>46007</v>
      </c>
      <c r="H5" s="390" t="s">
        <v>9265</v>
      </c>
      <c r="I5" s="539">
        <v>46007</v>
      </c>
      <c r="J5" s="33">
        <v>46007</v>
      </c>
      <c r="K5" s="262"/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5" customHeight="1" x14ac:dyDescent="0.25">
      <c r="B7" s="26" t="s">
        <v>5198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5" customHeight="1" x14ac:dyDescent="0.25">
      <c r="B8" s="26"/>
      <c r="C8" s="85" t="s">
        <v>10</v>
      </c>
      <c r="D8" s="385" t="s">
        <v>9111</v>
      </c>
      <c r="E8" s="504">
        <v>46009</v>
      </c>
      <c r="F8" s="385" t="s">
        <v>11154</v>
      </c>
      <c r="G8" s="505">
        <v>46009</v>
      </c>
      <c r="H8" s="386" t="s">
        <v>9379</v>
      </c>
      <c r="I8" s="504">
        <v>46009</v>
      </c>
      <c r="J8" s="42">
        <f>J5+2</f>
        <v>46009</v>
      </c>
      <c r="K8" s="271"/>
      <c r="L8" s="36"/>
      <c r="M8" s="36"/>
      <c r="N8" s="36"/>
      <c r="O8" s="36"/>
    </row>
    <row r="9" spans="2:15" s="1" customFormat="1" ht="15" customHeight="1" x14ac:dyDescent="0.25">
      <c r="B9" s="26"/>
      <c r="C9" s="95" t="s">
        <v>8</v>
      </c>
      <c r="D9" s="385" t="s">
        <v>11061</v>
      </c>
      <c r="E9" s="522">
        <v>46010</v>
      </c>
      <c r="F9" s="385" t="s">
        <v>11155</v>
      </c>
      <c r="G9" s="522">
        <v>46010</v>
      </c>
      <c r="H9" s="386" t="s">
        <v>11138</v>
      </c>
      <c r="I9" s="522">
        <v>46010</v>
      </c>
      <c r="J9" s="42">
        <f>J8+1</f>
        <v>46010</v>
      </c>
      <c r="K9" s="249"/>
      <c r="L9" s="36"/>
      <c r="M9" s="36"/>
      <c r="N9" s="36"/>
      <c r="O9" s="36"/>
    </row>
    <row r="10" spans="2:15" s="1" customFormat="1" ht="15" customHeight="1" x14ac:dyDescent="0.25">
      <c r="B10" s="537"/>
      <c r="C10" s="85" t="s">
        <v>5</v>
      </c>
      <c r="D10" s="385" t="s">
        <v>9111</v>
      </c>
      <c r="E10" s="522">
        <v>46010</v>
      </c>
      <c r="F10" s="385" t="s">
        <v>9678</v>
      </c>
      <c r="G10" s="505">
        <v>46010</v>
      </c>
      <c r="H10" s="386" t="s">
        <v>9160</v>
      </c>
      <c r="I10" s="522">
        <v>46010</v>
      </c>
      <c r="J10" s="42">
        <f>J9</f>
        <v>46010</v>
      </c>
      <c r="K10" s="271"/>
      <c r="L10" s="36"/>
      <c r="M10" s="36"/>
      <c r="N10" s="36"/>
      <c r="O10" s="36"/>
    </row>
    <row r="11" spans="2:15" s="1" customFormat="1" ht="15" customHeight="1" x14ac:dyDescent="0.25">
      <c r="B11" s="537"/>
      <c r="C11" s="85" t="s">
        <v>244</v>
      </c>
      <c r="D11" s="385" t="s">
        <v>9683</v>
      </c>
      <c r="E11" s="510">
        <v>46010</v>
      </c>
      <c r="F11" s="385" t="s">
        <v>11156</v>
      </c>
      <c r="G11" s="522">
        <v>46011</v>
      </c>
      <c r="H11" s="386" t="s">
        <v>10013</v>
      </c>
      <c r="I11" s="504">
        <v>46011</v>
      </c>
      <c r="J11" s="42">
        <f>J10+1</f>
        <v>46011</v>
      </c>
      <c r="K11" s="271"/>
      <c r="L11" s="36"/>
      <c r="M11" s="36"/>
      <c r="N11" s="36"/>
      <c r="O11" s="36"/>
    </row>
    <row r="12" spans="2:15" s="1" customFormat="1" ht="15" customHeight="1" x14ac:dyDescent="0.25">
      <c r="B12" s="26"/>
      <c r="C12" s="85" t="s">
        <v>6</v>
      </c>
      <c r="D12" s="385" t="s">
        <v>9422</v>
      </c>
      <c r="E12" s="510">
        <v>46011</v>
      </c>
      <c r="F12" s="385" t="s">
        <v>9941</v>
      </c>
      <c r="G12" s="505">
        <v>46012</v>
      </c>
      <c r="H12" s="386" t="s">
        <v>9196</v>
      </c>
      <c r="I12" s="522">
        <v>46012</v>
      </c>
      <c r="J12" s="42">
        <f>J11</f>
        <v>46011</v>
      </c>
      <c r="K12" s="271"/>
      <c r="L12" s="36"/>
      <c r="M12" s="36"/>
      <c r="N12" s="36"/>
      <c r="O12" s="36"/>
    </row>
    <row r="13" spans="2:15" s="1" customFormat="1" ht="15" customHeight="1" x14ac:dyDescent="0.25">
      <c r="B13" s="537"/>
      <c r="C13" s="50"/>
      <c r="D13" s="375"/>
      <c r="E13" s="487"/>
      <c r="F13" s="375"/>
      <c r="G13" s="486"/>
      <c r="H13" s="372"/>
      <c r="I13" s="486"/>
      <c r="J13" s="42"/>
      <c r="K13" s="161"/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50"/>
      <c r="D14" s="375"/>
      <c r="E14" s="487"/>
      <c r="F14" s="375"/>
      <c r="G14" s="483"/>
      <c r="H14" s="372"/>
      <c r="I14" s="484"/>
      <c r="J14" s="42"/>
      <c r="K14" s="271"/>
      <c r="L14" s="36"/>
      <c r="M14" s="36"/>
      <c r="N14" s="36"/>
      <c r="O14" s="36"/>
    </row>
    <row r="15" spans="2:15" s="1" customFormat="1" ht="26.5" customHeight="1" x14ac:dyDescent="0.25">
      <c r="B15" s="610" t="s">
        <v>11125</v>
      </c>
      <c r="C15" s="227"/>
      <c r="D15" s="467"/>
      <c r="E15" s="491"/>
      <c r="F15" s="375"/>
      <c r="G15" s="486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5" customHeight="1" x14ac:dyDescent="0.25">
      <c r="B16" s="396" t="s">
        <v>11126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5" customHeight="1" x14ac:dyDescent="0.25">
      <c r="B17" s="400" t="s">
        <v>11127</v>
      </c>
      <c r="C17" s="55" t="s">
        <v>481</v>
      </c>
      <c r="D17" s="513" t="s">
        <v>11157</v>
      </c>
      <c r="E17" s="514">
        <v>46014</v>
      </c>
      <c r="F17" s="513" t="s">
        <v>9284</v>
      </c>
      <c r="G17" s="515">
        <v>46017</v>
      </c>
      <c r="H17" s="384" t="s">
        <v>9129</v>
      </c>
      <c r="I17" s="516">
        <v>46018</v>
      </c>
      <c r="J17" s="34">
        <f>J12+3</f>
        <v>46014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61" t="s">
        <v>12</v>
      </c>
      <c r="E19" s="662"/>
      <c r="F19" s="661" t="s">
        <v>13</v>
      </c>
      <c r="G19" s="662"/>
      <c r="H19" s="663" t="s">
        <v>2</v>
      </c>
      <c r="I19" s="664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81" t="s">
        <v>14</v>
      </c>
      <c r="D20" s="395" t="s">
        <v>11136</v>
      </c>
      <c r="E20" s="509">
        <v>46005</v>
      </c>
      <c r="F20" s="506" t="s">
        <v>9262</v>
      </c>
      <c r="G20" s="539">
        <v>46005</v>
      </c>
      <c r="H20" s="391" t="s">
        <v>9333</v>
      </c>
      <c r="I20" s="507">
        <v>46006</v>
      </c>
      <c r="J20" s="33">
        <v>46004</v>
      </c>
      <c r="K20" s="262"/>
      <c r="L20" s="36"/>
      <c r="M20" s="36"/>
      <c r="N20" s="36"/>
      <c r="O20" s="36"/>
    </row>
    <row r="21" spans="2:15" s="1" customFormat="1" ht="15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5" customHeight="1" x14ac:dyDescent="0.25">
      <c r="B22" s="26" t="s">
        <v>11124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5" customHeight="1" x14ac:dyDescent="0.25">
      <c r="B23" s="459"/>
      <c r="C23" s="89" t="s">
        <v>6</v>
      </c>
      <c r="D23" s="410" t="s">
        <v>9201</v>
      </c>
      <c r="E23" s="504">
        <v>46008</v>
      </c>
      <c r="F23" s="410" t="s">
        <v>10528</v>
      </c>
      <c r="G23" s="504">
        <v>46008</v>
      </c>
      <c r="H23" s="410" t="s">
        <v>9286</v>
      </c>
      <c r="I23" s="504">
        <v>46008</v>
      </c>
      <c r="J23" s="42">
        <f>J27+1</f>
        <v>46008</v>
      </c>
      <c r="K23" s="271" t="s">
        <v>11137</v>
      </c>
      <c r="L23" s="36"/>
      <c r="M23" s="36"/>
      <c r="N23" s="36"/>
      <c r="O23" s="36"/>
    </row>
    <row r="24" spans="2:15" s="1" customFormat="1" ht="15" customHeight="1" x14ac:dyDescent="0.25">
      <c r="B24" s="26"/>
      <c r="C24" s="85" t="s">
        <v>26</v>
      </c>
      <c r="D24" s="385" t="s">
        <v>9098</v>
      </c>
      <c r="E24" s="504">
        <v>46008</v>
      </c>
      <c r="F24" s="385" t="s">
        <v>9627</v>
      </c>
      <c r="G24" s="504">
        <v>46008</v>
      </c>
      <c r="H24" s="385" t="s">
        <v>11141</v>
      </c>
      <c r="I24" s="504">
        <v>46008</v>
      </c>
      <c r="J24" s="42">
        <f>J27+1</f>
        <v>46008</v>
      </c>
      <c r="K24" s="248"/>
      <c r="L24" s="36"/>
      <c r="M24" s="36"/>
      <c r="N24" s="36"/>
      <c r="O24" s="36"/>
    </row>
    <row r="25" spans="2:15" s="1" customFormat="1" ht="15" customHeight="1" x14ac:dyDescent="0.25">
      <c r="B25" s="245"/>
      <c r="C25" s="89" t="s">
        <v>8</v>
      </c>
      <c r="D25" s="410" t="s">
        <v>9274</v>
      </c>
      <c r="E25" s="504">
        <v>46009</v>
      </c>
      <c r="F25" s="385" t="s">
        <v>9374</v>
      </c>
      <c r="G25" s="504">
        <v>46009</v>
      </c>
      <c r="H25" s="385" t="s">
        <v>9196</v>
      </c>
      <c r="I25" s="504">
        <v>46009</v>
      </c>
      <c r="J25" s="42">
        <f>J26</f>
        <v>46007</v>
      </c>
      <c r="K25" s="248"/>
      <c r="L25" s="36"/>
      <c r="M25" s="36"/>
      <c r="N25" s="36"/>
      <c r="O25" s="36"/>
    </row>
    <row r="26" spans="2:15" s="1" customFormat="1" ht="15" customHeight="1" x14ac:dyDescent="0.25">
      <c r="B26" s="245"/>
      <c r="C26" s="89" t="s">
        <v>5</v>
      </c>
      <c r="D26" s="385" t="s">
        <v>9292</v>
      </c>
      <c r="E26" s="504">
        <v>46009</v>
      </c>
      <c r="F26" s="385" t="s">
        <v>9331</v>
      </c>
      <c r="G26" s="504">
        <v>46009</v>
      </c>
      <c r="H26" s="385" t="s">
        <v>9243</v>
      </c>
      <c r="I26" s="504">
        <v>46009</v>
      </c>
      <c r="J26" s="42">
        <f>J20+3</f>
        <v>46007</v>
      </c>
      <c r="K26" s="249"/>
      <c r="L26" s="36"/>
      <c r="M26" s="36"/>
      <c r="N26" s="36"/>
      <c r="O26" s="36"/>
    </row>
    <row r="27" spans="2:15" s="1" customFormat="1" ht="15" customHeight="1" x14ac:dyDescent="0.25">
      <c r="B27" s="245"/>
      <c r="C27" s="95" t="s">
        <v>7</v>
      </c>
      <c r="D27" s="410" t="s">
        <v>9118</v>
      </c>
      <c r="E27" s="504">
        <v>46009</v>
      </c>
      <c r="F27" s="410" t="s">
        <v>11140</v>
      </c>
      <c r="G27" s="504">
        <v>46010</v>
      </c>
      <c r="H27" s="410" t="s">
        <v>9615</v>
      </c>
      <c r="I27" s="504">
        <v>46010</v>
      </c>
      <c r="J27" s="42">
        <f>J26</f>
        <v>46007</v>
      </c>
      <c r="K27" s="164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5" customHeight="1" x14ac:dyDescent="0.25">
      <c r="B31" s="245" t="str">
        <f>$B$16</f>
        <v>USD: JPY156.87-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5" customHeight="1" x14ac:dyDescent="0.25">
      <c r="B32" s="44" t="str">
        <f>$B$17</f>
        <v>RMB: JPY22.38-</v>
      </c>
      <c r="C32" s="44" t="s">
        <v>14</v>
      </c>
      <c r="D32" s="376" t="s">
        <v>9131</v>
      </c>
      <c r="E32" s="600">
        <v>46012</v>
      </c>
      <c r="F32" s="518" t="s">
        <v>11165</v>
      </c>
      <c r="G32" s="519">
        <v>46013</v>
      </c>
      <c r="H32" s="376" t="s">
        <v>11166</v>
      </c>
      <c r="I32" s="519">
        <v>46014</v>
      </c>
      <c r="J32" s="34">
        <f>J20+7</f>
        <v>46011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61" t="s">
        <v>12</v>
      </c>
      <c r="E34" s="662"/>
      <c r="F34" s="661" t="s">
        <v>13</v>
      </c>
      <c r="G34" s="662"/>
      <c r="H34" s="663" t="s">
        <v>2</v>
      </c>
      <c r="I34" s="664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5" customHeight="1" x14ac:dyDescent="0.25">
      <c r="B36" s="71" t="s">
        <v>6374</v>
      </c>
      <c r="C36" s="133" t="s">
        <v>539</v>
      </c>
      <c r="D36" s="379" t="s">
        <v>10941</v>
      </c>
      <c r="E36" s="501">
        <v>45998</v>
      </c>
      <c r="F36" s="379" t="s">
        <v>9373</v>
      </c>
      <c r="G36" s="503">
        <v>46000</v>
      </c>
      <c r="H36" s="380" t="s">
        <v>11123</v>
      </c>
      <c r="I36" s="501">
        <v>46000</v>
      </c>
      <c r="J36" s="42">
        <v>46000</v>
      </c>
      <c r="K36" s="161"/>
      <c r="L36" s="36"/>
      <c r="M36" s="36"/>
      <c r="N36" s="36"/>
      <c r="O36" s="36"/>
    </row>
    <row r="37" spans="2:15" s="1" customFormat="1" ht="15" customHeight="1" x14ac:dyDescent="0.25">
      <c r="B37" s="26" t="s">
        <v>10410</v>
      </c>
      <c r="C37" s="104" t="s">
        <v>540</v>
      </c>
      <c r="D37" s="385" t="s">
        <v>11129</v>
      </c>
      <c r="E37" s="504">
        <v>46001</v>
      </c>
      <c r="F37" s="385" t="s">
        <v>11130</v>
      </c>
      <c r="G37" s="505">
        <v>46001</v>
      </c>
      <c r="H37" s="386" t="s">
        <v>11131</v>
      </c>
      <c r="I37" s="504">
        <v>46002</v>
      </c>
      <c r="J37" s="42">
        <f>J36+2</f>
        <v>46002</v>
      </c>
      <c r="K37" s="249"/>
      <c r="L37" s="36"/>
      <c r="M37" s="36"/>
      <c r="N37" s="36"/>
      <c r="O37" s="36"/>
    </row>
    <row r="38" spans="2:15" s="1" customFormat="1" ht="15" customHeight="1" x14ac:dyDescent="0.25">
      <c r="B38" s="26"/>
      <c r="C38" s="85" t="s">
        <v>541</v>
      </c>
      <c r="D38" s="385" t="s">
        <v>9119</v>
      </c>
      <c r="E38" s="504">
        <v>46003</v>
      </c>
      <c r="F38" s="385" t="s">
        <v>9949</v>
      </c>
      <c r="G38" s="505">
        <v>46003</v>
      </c>
      <c r="H38" s="386" t="s">
        <v>9402</v>
      </c>
      <c r="I38" s="504">
        <v>46004</v>
      </c>
      <c r="J38" s="42">
        <f>J37+2</f>
        <v>46004</v>
      </c>
      <c r="K38" s="170"/>
      <c r="L38" s="36"/>
      <c r="M38" s="36"/>
      <c r="N38" s="36"/>
      <c r="O38" s="36"/>
    </row>
    <row r="39" spans="2:15" s="1" customFormat="1" ht="1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5" customHeight="1" x14ac:dyDescent="0.25">
      <c r="B41" s="245"/>
      <c r="C41" s="85" t="s">
        <v>7862</v>
      </c>
      <c r="D41" s="385" t="s">
        <v>9500</v>
      </c>
      <c r="E41" s="504">
        <v>46005</v>
      </c>
      <c r="F41" s="385" t="s">
        <v>11128</v>
      </c>
      <c r="G41" s="505">
        <v>46006</v>
      </c>
      <c r="H41" s="386" t="s">
        <v>9201</v>
      </c>
      <c r="I41" s="504">
        <v>46006</v>
      </c>
      <c r="J41" s="42">
        <f>J38+1</f>
        <v>46005</v>
      </c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477</v>
      </c>
      <c r="D42" s="385" t="s">
        <v>9399</v>
      </c>
      <c r="E42" s="504">
        <v>46007</v>
      </c>
      <c r="F42" s="385" t="s">
        <v>10647</v>
      </c>
      <c r="G42" s="505">
        <v>46007</v>
      </c>
      <c r="H42" s="386" t="s">
        <v>9180</v>
      </c>
      <c r="I42" s="504">
        <v>46007</v>
      </c>
      <c r="J42" s="42">
        <f>J41+1</f>
        <v>46006</v>
      </c>
      <c r="K42" s="161"/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1313</v>
      </c>
      <c r="D43" s="385" t="s">
        <v>9638</v>
      </c>
      <c r="E43" s="504">
        <v>46007</v>
      </c>
      <c r="F43" s="385" t="s">
        <v>9415</v>
      </c>
      <c r="G43" s="505">
        <v>46007</v>
      </c>
      <c r="H43" s="386" t="s">
        <v>9496</v>
      </c>
      <c r="I43" s="504">
        <v>46007</v>
      </c>
      <c r="J43" s="42">
        <f>J44</f>
        <v>46007</v>
      </c>
      <c r="K43" s="398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42</v>
      </c>
      <c r="D44" s="385" t="s">
        <v>9282</v>
      </c>
      <c r="E44" s="504">
        <v>46007</v>
      </c>
      <c r="F44" s="385" t="s">
        <v>9166</v>
      </c>
      <c r="G44" s="505">
        <v>46008</v>
      </c>
      <c r="H44" s="386" t="s">
        <v>9633</v>
      </c>
      <c r="I44" s="510">
        <v>46008</v>
      </c>
      <c r="J44" s="42">
        <f>J42+1</f>
        <v>46007</v>
      </c>
      <c r="K44" s="249"/>
      <c r="L44" s="36"/>
      <c r="M44" s="36"/>
      <c r="N44" s="36"/>
      <c r="O44" s="36"/>
    </row>
    <row r="45" spans="2:15" s="1" customFormat="1" ht="15" customHeight="1" x14ac:dyDescent="0.25">
      <c r="B45" s="24"/>
      <c r="C45" s="108" t="s">
        <v>479</v>
      </c>
      <c r="D45" s="410" t="s">
        <v>9680</v>
      </c>
      <c r="E45" s="510">
        <v>1217</v>
      </c>
      <c r="F45" s="410" t="s">
        <v>9166</v>
      </c>
      <c r="G45" s="522">
        <v>46009</v>
      </c>
      <c r="H45" s="386" t="s">
        <v>9938</v>
      </c>
      <c r="I45" s="510">
        <v>46009</v>
      </c>
      <c r="J45" s="42">
        <f>J43+1</f>
        <v>46008</v>
      </c>
      <c r="K45" s="272"/>
      <c r="L45" s="36"/>
      <c r="M45" s="36"/>
      <c r="N45" s="36"/>
      <c r="O45" s="36"/>
    </row>
    <row r="46" spans="2:15" s="1" customFormat="1" ht="15" customHeight="1" x14ac:dyDescent="0.25">
      <c r="B46" s="24"/>
      <c r="C46" s="85" t="s">
        <v>476</v>
      </c>
      <c r="D46" s="385" t="s">
        <v>9243</v>
      </c>
      <c r="E46" s="510">
        <v>46009</v>
      </c>
      <c r="F46" s="395" t="s">
        <v>9445</v>
      </c>
      <c r="G46" s="522">
        <v>46010</v>
      </c>
      <c r="H46" s="386" t="s">
        <v>9101</v>
      </c>
      <c r="I46" s="510">
        <v>46010</v>
      </c>
      <c r="J46" s="42">
        <f>J45+1</f>
        <v>46009</v>
      </c>
      <c r="K46" s="271"/>
      <c r="L46" s="36"/>
      <c r="M46" s="36"/>
      <c r="N46" s="36"/>
      <c r="O46" s="36"/>
    </row>
    <row r="47" spans="2:15" s="1" customFormat="1" ht="15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5" customHeight="1" x14ac:dyDescent="0.25">
      <c r="B50" s="24"/>
      <c r="C50" s="230" t="s">
        <v>24</v>
      </c>
      <c r="D50" s="385" t="s">
        <v>9090</v>
      </c>
      <c r="E50" s="510">
        <v>46013</v>
      </c>
      <c r="F50" s="385" t="s">
        <v>11163</v>
      </c>
      <c r="G50" s="522">
        <v>46014</v>
      </c>
      <c r="H50" s="385" t="s">
        <v>11164</v>
      </c>
      <c r="I50" s="522">
        <v>46014</v>
      </c>
      <c r="J50" s="604">
        <f>J46+5</f>
        <v>46014</v>
      </c>
      <c r="K50" s="249"/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3" t="s">
        <v>16</v>
      </c>
      <c r="D51" s="414" t="s">
        <v>9666</v>
      </c>
      <c r="E51" s="531">
        <v>46015</v>
      </c>
      <c r="F51" s="379" t="s">
        <v>9106</v>
      </c>
      <c r="G51" s="503">
        <v>46015</v>
      </c>
      <c r="H51" s="380" t="s">
        <v>10646</v>
      </c>
      <c r="I51" s="503">
        <v>46015</v>
      </c>
      <c r="J51" s="131">
        <f>J46+6</f>
        <v>46015</v>
      </c>
      <c r="K51" s="161"/>
      <c r="L51" s="36"/>
      <c r="M51" s="36"/>
      <c r="N51" s="36"/>
      <c r="O51" s="36"/>
    </row>
    <row r="52" spans="2:26" s="1" customFormat="1" ht="15" customHeight="1" x14ac:dyDescent="0.25">
      <c r="B52" s="396" t="str">
        <f>$B$16</f>
        <v>USD: JPY156.87-</v>
      </c>
      <c r="C52" s="50" t="s">
        <v>9</v>
      </c>
      <c r="D52" s="375" t="s">
        <v>11170</v>
      </c>
      <c r="E52" s="484">
        <v>46016</v>
      </c>
      <c r="F52" s="375" t="s">
        <v>11171</v>
      </c>
      <c r="G52" s="483">
        <v>46017</v>
      </c>
      <c r="H52" s="372" t="s">
        <v>11172</v>
      </c>
      <c r="I52" s="483">
        <v>46017</v>
      </c>
      <c r="J52" s="42">
        <f>J51+3</f>
        <v>46018</v>
      </c>
      <c r="K52" s="161"/>
      <c r="L52" s="36"/>
      <c r="M52" s="36"/>
      <c r="N52" s="36"/>
      <c r="O52" s="36"/>
    </row>
    <row r="53" spans="2:26" s="1" customFormat="1" ht="15" customHeight="1" x14ac:dyDescent="0.25">
      <c r="B53" s="44" t="str">
        <f>$B$17</f>
        <v>RMB: JPY22.38-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900-000000000000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sheetPr codeName="Sheet1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8" t="s">
        <v>0</v>
      </c>
      <c r="C1" s="658"/>
      <c r="D1" s="9"/>
      <c r="E1" s="9"/>
      <c r="F1" s="659">
        <v>45258.354166666664</v>
      </c>
      <c r="G1" s="659"/>
      <c r="H1" s="14"/>
      <c r="I1" s="15"/>
      <c r="J1" s="15"/>
      <c r="K1" s="16"/>
      <c r="L1" s="12"/>
    </row>
    <row r="2" spans="2:12" s="1" customFormat="1" ht="13.5" customHeight="1" x14ac:dyDescent="0.25">
      <c r="B2" s="660" t="s">
        <v>5078</v>
      </c>
      <c r="C2" s="66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10295</v>
      </c>
      <c r="E5" s="83" t="s">
        <v>5100</v>
      </c>
      <c r="F5" s="84" t="s">
        <v>2794</v>
      </c>
      <c r="G5" s="33">
        <v>45251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5079</v>
      </c>
      <c r="C7" s="85" t="s">
        <v>10</v>
      </c>
      <c r="D7" s="86" t="s">
        <v>851</v>
      </c>
      <c r="E7" s="87" t="s">
        <v>5113</v>
      </c>
      <c r="F7" s="88" t="s">
        <v>5114</v>
      </c>
      <c r="G7" s="42">
        <f>G5+2</f>
        <v>45253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5122</v>
      </c>
      <c r="E8" s="91" t="s">
        <v>5115</v>
      </c>
      <c r="F8" s="92" t="s">
        <v>5125</v>
      </c>
      <c r="G8" s="42">
        <f>G7+1</f>
        <v>45254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5080</v>
      </c>
      <c r="C9" s="89" t="s">
        <v>8</v>
      </c>
      <c r="D9" s="90" t="s">
        <v>5126</v>
      </c>
      <c r="E9" s="91" t="s">
        <v>5123</v>
      </c>
      <c r="F9" s="92" t="s">
        <v>5124</v>
      </c>
      <c r="G9" s="42">
        <f>G8</f>
        <v>45254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5081</v>
      </c>
      <c r="C10" s="89" t="s">
        <v>244</v>
      </c>
      <c r="D10" s="90" t="s">
        <v>5127</v>
      </c>
      <c r="E10" s="91" t="s">
        <v>5137</v>
      </c>
      <c r="F10" s="92" t="s">
        <v>5138</v>
      </c>
      <c r="G10" s="42">
        <f>+G8+1</f>
        <v>45255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5139</v>
      </c>
      <c r="E11" s="91" t="s">
        <v>5146</v>
      </c>
      <c r="F11" s="92" t="s">
        <v>5147</v>
      </c>
      <c r="G11" s="42">
        <f>+G10</f>
        <v>45255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5160</v>
      </c>
      <c r="E13" s="55"/>
      <c r="F13" s="57"/>
      <c r="G13" s="34">
        <f>G5+7</f>
        <v>45258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3877</v>
      </c>
      <c r="E15" s="81" t="s">
        <v>5086</v>
      </c>
      <c r="F15" s="103" t="s">
        <v>5087</v>
      </c>
      <c r="G15" s="33">
        <v>45248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538</v>
      </c>
      <c r="C17" s="85" t="s">
        <v>5</v>
      </c>
      <c r="D17" s="86" t="s">
        <v>285</v>
      </c>
      <c r="E17" s="101" t="s">
        <v>5093</v>
      </c>
      <c r="F17" s="114" t="s">
        <v>5094</v>
      </c>
      <c r="G17" s="42">
        <f>G15+3</f>
        <v>45251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86" t="s">
        <v>5098</v>
      </c>
      <c r="E18" s="107" t="s">
        <v>5099</v>
      </c>
      <c r="F18" s="96" t="s">
        <v>5109</v>
      </c>
      <c r="G18" s="42">
        <f>+G19</f>
        <v>45251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USD@JPY152.34-</v>
      </c>
      <c r="C19" s="95" t="s">
        <v>8</v>
      </c>
      <c r="D19" s="86" t="s">
        <v>5110</v>
      </c>
      <c r="E19" s="101" t="s">
        <v>5111</v>
      </c>
      <c r="F19" s="114" t="s">
        <v>5112</v>
      </c>
      <c r="G19" s="42">
        <f>G17</f>
        <v>45251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RMB@JPY20.93-</v>
      </c>
      <c r="C20" s="85" t="s">
        <v>6</v>
      </c>
      <c r="D20" s="86" t="s">
        <v>5101</v>
      </c>
      <c r="E20" s="87" t="s">
        <v>5104</v>
      </c>
      <c r="F20" s="96" t="s">
        <v>5105</v>
      </c>
      <c r="G20" s="42">
        <f>G17+1</f>
        <v>45252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5106</v>
      </c>
      <c r="E21" s="87" t="s">
        <v>5107</v>
      </c>
      <c r="F21" s="88" t="s">
        <v>5108</v>
      </c>
      <c r="G21" s="42">
        <f>G20</f>
        <v>45252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819</v>
      </c>
      <c r="E23" s="55"/>
      <c r="F23" s="57"/>
      <c r="G23" s="34">
        <f>G15+7</f>
        <v>45255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2744</v>
      </c>
      <c r="E26" s="149" t="s">
        <v>5084</v>
      </c>
      <c r="F26" s="150" t="s">
        <v>5085</v>
      </c>
      <c r="G26" s="42">
        <v>45244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3006</v>
      </c>
      <c r="C27" s="104" t="s">
        <v>16</v>
      </c>
      <c r="D27" s="106" t="s">
        <v>2983</v>
      </c>
      <c r="E27" s="101" t="s">
        <v>5082</v>
      </c>
      <c r="F27" s="96" t="s">
        <v>5083</v>
      </c>
      <c r="G27" s="42">
        <f>+G26+2</f>
        <v>45246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1493</v>
      </c>
      <c r="E28" s="101" t="s">
        <v>5091</v>
      </c>
      <c r="F28" s="96" t="s">
        <v>5090</v>
      </c>
      <c r="G28" s="42">
        <f>G27+2</f>
        <v>45248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USD@JPY152.34-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RMB@JPY20.93-</v>
      </c>
      <c r="C30" s="85" t="s">
        <v>17</v>
      </c>
      <c r="D30" s="106" t="s">
        <v>5089</v>
      </c>
      <c r="E30" s="107" t="s">
        <v>1256</v>
      </c>
      <c r="F30" s="96" t="s">
        <v>1021</v>
      </c>
      <c r="G30" s="42">
        <f>+G28+1</f>
        <v>45249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5095</v>
      </c>
      <c r="E31" s="107" t="s">
        <v>5096</v>
      </c>
      <c r="F31" s="96" t="s">
        <v>5097</v>
      </c>
      <c r="G31" s="42">
        <f>+G30+1</f>
        <v>45250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5120</v>
      </c>
      <c r="E32" s="107" t="s">
        <v>5121</v>
      </c>
      <c r="F32" s="96" t="s">
        <v>299</v>
      </c>
      <c r="G32" s="42">
        <f>+G33</f>
        <v>45251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571</v>
      </c>
      <c r="E33" s="107" t="s">
        <v>95</v>
      </c>
      <c r="F33" s="96" t="s">
        <v>4630</v>
      </c>
      <c r="G33" s="42">
        <f>+G31+1</f>
        <v>45251</v>
      </c>
      <c r="H33" s="249" t="s">
        <v>5103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5102</v>
      </c>
      <c r="E34" s="101" t="s">
        <v>5117</v>
      </c>
      <c r="F34" s="96" t="s">
        <v>5118</v>
      </c>
      <c r="G34" s="42">
        <f>G31+2</f>
        <v>45252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5119</v>
      </c>
      <c r="E35" s="107" t="s">
        <v>5115</v>
      </c>
      <c r="F35" s="96" t="s">
        <v>5116</v>
      </c>
      <c r="G35" s="42">
        <f>+G34+1</f>
        <v>45253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5149</v>
      </c>
      <c r="E37" s="129"/>
      <c r="F37" s="130"/>
      <c r="G37" s="131">
        <f>+G35+5</f>
        <v>45258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45259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45262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sheetPr codeName="Sheet20">
    <pageSetUpPr fitToPage="1"/>
  </sheetPr>
  <dimension ref="A1:AU7689"/>
  <sheetViews>
    <sheetView zoomScale="80" zoomScaleNormal="80" workbookViewId="0">
      <selection activeCell="G32" sqref="G32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8" t="s">
        <v>0</v>
      </c>
      <c r="C1" s="658"/>
      <c r="D1" s="9"/>
      <c r="E1" s="9"/>
      <c r="F1" s="659">
        <v>45250.354166666664</v>
      </c>
      <c r="G1" s="659"/>
      <c r="H1" s="14"/>
      <c r="I1" s="15"/>
      <c r="J1" s="15"/>
      <c r="K1" s="16"/>
      <c r="L1" s="12"/>
    </row>
    <row r="2" spans="2:12" s="1" customFormat="1" ht="13.5" customHeight="1" x14ac:dyDescent="0.25">
      <c r="B2" s="660" t="s">
        <v>5006</v>
      </c>
      <c r="C2" s="66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10296</v>
      </c>
      <c r="E5" s="83" t="s">
        <v>5040</v>
      </c>
      <c r="F5" s="84" t="s">
        <v>5058</v>
      </c>
      <c r="G5" s="33">
        <v>45244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5007</v>
      </c>
      <c r="C7" s="143" t="s">
        <v>10</v>
      </c>
      <c r="D7" s="201" t="s">
        <v>5059</v>
      </c>
      <c r="E7" s="202" t="s">
        <v>5063</v>
      </c>
      <c r="F7" s="203" t="s">
        <v>5064</v>
      </c>
      <c r="G7" s="42">
        <f>G5+2</f>
        <v>45246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1705</v>
      </c>
      <c r="D8" s="193" t="s">
        <v>1224</v>
      </c>
      <c r="E8" s="194" t="s">
        <v>5067</v>
      </c>
      <c r="F8" s="196" t="s">
        <v>5068</v>
      </c>
      <c r="G8" s="42">
        <f>G7+1</f>
        <v>45247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5008</v>
      </c>
      <c r="C9" s="195" t="s">
        <v>150</v>
      </c>
      <c r="D9" s="193" t="s">
        <v>2758</v>
      </c>
      <c r="E9" s="194" t="s">
        <v>5069</v>
      </c>
      <c r="F9" s="196" t="s">
        <v>5070</v>
      </c>
      <c r="G9" s="42">
        <f>G8</f>
        <v>45247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5009</v>
      </c>
      <c r="C10" s="195" t="s">
        <v>244</v>
      </c>
      <c r="D10" s="193" t="s">
        <v>530</v>
      </c>
      <c r="E10" s="194" t="s">
        <v>5071</v>
      </c>
      <c r="F10" s="196" t="s">
        <v>5072</v>
      </c>
      <c r="G10" s="42">
        <f>+G8+1</f>
        <v>45248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5073</v>
      </c>
      <c r="E11" s="194" t="s">
        <v>5074</v>
      </c>
      <c r="F11" s="196" t="s">
        <v>5075</v>
      </c>
      <c r="G11" s="42">
        <f>+G10</f>
        <v>45248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1760</v>
      </c>
      <c r="E13" s="55"/>
      <c r="F13" s="57"/>
      <c r="G13" s="34">
        <f>G5+7</f>
        <v>45251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3847</v>
      </c>
      <c r="E15" s="81" t="s">
        <v>5025</v>
      </c>
      <c r="F15" s="103" t="s">
        <v>5026</v>
      </c>
      <c r="G15" s="33">
        <v>45241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5010</v>
      </c>
      <c r="C17" s="85" t="s">
        <v>1705</v>
      </c>
      <c r="D17" s="86" t="s">
        <v>5045</v>
      </c>
      <c r="E17" s="101" t="s">
        <v>5046</v>
      </c>
      <c r="F17" s="114" t="s">
        <v>5044</v>
      </c>
      <c r="G17" s="42">
        <f>G15+3</f>
        <v>45244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150</v>
      </c>
      <c r="D18" s="86" t="s">
        <v>5043</v>
      </c>
      <c r="E18" s="107" t="s">
        <v>392</v>
      </c>
      <c r="F18" s="96" t="s">
        <v>5037</v>
      </c>
      <c r="G18" s="42">
        <f>+G19</f>
        <v>45244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USD@JPY152.37-</v>
      </c>
      <c r="C19" s="95" t="s">
        <v>5035</v>
      </c>
      <c r="D19" s="86" t="s">
        <v>5038</v>
      </c>
      <c r="E19" s="101" t="s">
        <v>392</v>
      </c>
      <c r="F19" s="114" t="s">
        <v>5062</v>
      </c>
      <c r="G19" s="42">
        <f>G17</f>
        <v>45244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RMB@JPY20.83-</v>
      </c>
      <c r="C20" s="85" t="s">
        <v>5039</v>
      </c>
      <c r="D20" s="86" t="s">
        <v>5061</v>
      </c>
      <c r="E20" s="87" t="s">
        <v>5056</v>
      </c>
      <c r="F20" s="88" t="s">
        <v>5057</v>
      </c>
      <c r="G20" s="42">
        <f>G21</f>
        <v>45245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5048</v>
      </c>
      <c r="E21" s="202" t="s">
        <v>392</v>
      </c>
      <c r="F21" s="146" t="s">
        <v>5060</v>
      </c>
      <c r="G21" s="42">
        <f>G17+1</f>
        <v>45245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5088</v>
      </c>
      <c r="E23" s="55"/>
      <c r="F23" s="57"/>
      <c r="G23" s="34">
        <f>G15+7</f>
        <v>45248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5013</v>
      </c>
      <c r="E26" s="149" t="s">
        <v>5014</v>
      </c>
      <c r="F26" s="150" t="s">
        <v>5015</v>
      </c>
      <c r="G26" s="42">
        <v>45237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5011</v>
      </c>
      <c r="C27" s="104" t="s">
        <v>16</v>
      </c>
      <c r="D27" s="106" t="s">
        <v>5029</v>
      </c>
      <c r="E27" s="101" t="s">
        <v>5030</v>
      </c>
      <c r="F27" s="96" t="s">
        <v>5031</v>
      </c>
      <c r="G27" s="42">
        <f>+G26+2</f>
        <v>45239</v>
      </c>
      <c r="H27" s="249" t="s">
        <v>5016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5012</v>
      </c>
      <c r="E28" s="101" t="s">
        <v>5020</v>
      </c>
      <c r="F28" s="96" t="s">
        <v>5021</v>
      </c>
      <c r="G28" s="42">
        <f>G27+2</f>
        <v>45241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USD@JPY152.37-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RMB@JPY20.83-</v>
      </c>
      <c r="C30" s="85" t="s">
        <v>17</v>
      </c>
      <c r="D30" s="106" t="s">
        <v>186</v>
      </c>
      <c r="E30" s="107" t="s">
        <v>5018</v>
      </c>
      <c r="F30" s="96" t="s">
        <v>5041</v>
      </c>
      <c r="G30" s="42">
        <f>+G28+1</f>
        <v>45242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42</v>
      </c>
      <c r="D31" s="106" t="s">
        <v>5042</v>
      </c>
      <c r="E31" s="107" t="s">
        <v>5047</v>
      </c>
      <c r="F31" s="96" t="s">
        <v>5048</v>
      </c>
      <c r="G31" s="42">
        <f>+G33</f>
        <v>45244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5049</v>
      </c>
      <c r="E32" s="107" t="s">
        <v>392</v>
      </c>
      <c r="F32" s="96" t="s">
        <v>5053</v>
      </c>
      <c r="G32" s="42">
        <f>+G30+1</f>
        <v>45243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1707</v>
      </c>
      <c r="D33" s="144" t="s">
        <v>5054</v>
      </c>
      <c r="E33" s="211" t="s">
        <v>5050</v>
      </c>
      <c r="F33" s="146" t="s">
        <v>5051</v>
      </c>
      <c r="G33" s="42">
        <f>+G32+1</f>
        <v>45244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5065</v>
      </c>
      <c r="E34" s="145" t="s">
        <v>5066</v>
      </c>
      <c r="F34" s="146" t="s">
        <v>5052</v>
      </c>
      <c r="G34" s="42">
        <f>G32+2</f>
        <v>45245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5055</v>
      </c>
      <c r="E35" s="211" t="s">
        <v>5076</v>
      </c>
      <c r="F35" s="146" t="s">
        <v>5077</v>
      </c>
      <c r="G35" s="42">
        <f>+G34+1</f>
        <v>45246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5092</v>
      </c>
      <c r="E37" s="129"/>
      <c r="F37" s="130"/>
      <c r="G37" s="131">
        <f>+G35+5</f>
        <v>45251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45252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45255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sheetPr codeName="Sheet21">
    <pageSetUpPr fitToPage="1"/>
  </sheetPr>
  <dimension ref="A1:AU7689"/>
  <sheetViews>
    <sheetView zoomScale="80" zoomScaleNormal="80" workbookViewId="0">
      <selection activeCell="S18" sqref="S1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8" t="s">
        <v>0</v>
      </c>
      <c r="C1" s="658"/>
      <c r="D1" s="9"/>
      <c r="E1" s="9"/>
      <c r="F1" s="659">
        <v>45244.5</v>
      </c>
      <c r="G1" s="659"/>
      <c r="H1" s="14"/>
      <c r="I1" s="15"/>
      <c r="J1" s="15"/>
      <c r="K1" s="16"/>
      <c r="L1" s="12"/>
    </row>
    <row r="2" spans="2:12" s="1" customFormat="1" ht="13.5" customHeight="1" x14ac:dyDescent="0.25">
      <c r="B2" s="660" t="s">
        <v>4947</v>
      </c>
      <c r="C2" s="66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10297</v>
      </c>
      <c r="E5" s="83" t="s">
        <v>4994</v>
      </c>
      <c r="F5" s="84" t="s">
        <v>4995</v>
      </c>
      <c r="G5" s="33">
        <v>45237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4948</v>
      </c>
      <c r="C7" s="85" t="s">
        <v>10</v>
      </c>
      <c r="D7" s="86" t="s">
        <v>2186</v>
      </c>
      <c r="E7" s="87" t="s">
        <v>4998</v>
      </c>
      <c r="F7" s="88" t="s">
        <v>4999</v>
      </c>
      <c r="G7" s="42">
        <f>G5+2</f>
        <v>45239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5003</v>
      </c>
      <c r="E8" s="91" t="s">
        <v>5004</v>
      </c>
      <c r="F8" s="92" t="s">
        <v>5017</v>
      </c>
      <c r="G8" s="42">
        <f>G7+1</f>
        <v>45240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4950</v>
      </c>
      <c r="C9" s="89" t="s">
        <v>8</v>
      </c>
      <c r="D9" s="90" t="s">
        <v>5036</v>
      </c>
      <c r="E9" s="91" t="s">
        <v>95</v>
      </c>
      <c r="F9" s="92" t="s">
        <v>513</v>
      </c>
      <c r="G9" s="42">
        <f>G8</f>
        <v>45240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4951</v>
      </c>
      <c r="C10" s="89" t="s">
        <v>244</v>
      </c>
      <c r="D10" s="90" t="s">
        <v>5027</v>
      </c>
      <c r="E10" s="91" t="s">
        <v>5028</v>
      </c>
      <c r="F10" s="92" t="s">
        <v>5005</v>
      </c>
      <c r="G10" s="42">
        <f>+G8+1</f>
        <v>45241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5023</v>
      </c>
      <c r="E11" s="91" t="s">
        <v>95</v>
      </c>
      <c r="F11" s="92" t="s">
        <v>5024</v>
      </c>
      <c r="G11" s="42">
        <f>+G10</f>
        <v>45241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5022</v>
      </c>
      <c r="E13" s="55"/>
      <c r="F13" s="57"/>
      <c r="G13" s="34">
        <f>G5+7</f>
        <v>45244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10298</v>
      </c>
      <c r="E15" s="81" t="s">
        <v>4964</v>
      </c>
      <c r="F15" s="103" t="s">
        <v>4968</v>
      </c>
      <c r="G15" s="33">
        <v>45234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4949</v>
      </c>
      <c r="C17" s="85" t="s">
        <v>5</v>
      </c>
      <c r="D17" s="86" t="s">
        <v>4976</v>
      </c>
      <c r="E17" s="101" t="s">
        <v>4977</v>
      </c>
      <c r="F17" s="114" t="s">
        <v>4978</v>
      </c>
      <c r="G17" s="42">
        <f>G15+3</f>
        <v>45237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86" t="s">
        <v>4979</v>
      </c>
      <c r="E18" s="107" t="s">
        <v>130</v>
      </c>
      <c r="F18" s="96" t="s">
        <v>2298</v>
      </c>
      <c r="G18" s="42">
        <f>+G19</f>
        <v>45237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USD@JPY151.71-</v>
      </c>
      <c r="C19" s="95" t="s">
        <v>8</v>
      </c>
      <c r="D19" s="86" t="s">
        <v>4989</v>
      </c>
      <c r="E19" s="101" t="s">
        <v>4980</v>
      </c>
      <c r="F19" s="114" t="s">
        <v>4990</v>
      </c>
      <c r="G19" s="42">
        <f>G17</f>
        <v>45237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RMB@JPY20.66-</v>
      </c>
      <c r="C20" s="85" t="s">
        <v>26</v>
      </c>
      <c r="D20" s="86" t="s">
        <v>4993</v>
      </c>
      <c r="E20" s="87" t="s">
        <v>4992</v>
      </c>
      <c r="F20" s="88" t="s">
        <v>4991</v>
      </c>
      <c r="G20" s="42">
        <f>G21</f>
        <v>45238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4077</v>
      </c>
      <c r="E21" s="87" t="s">
        <v>95</v>
      </c>
      <c r="F21" s="96" t="s">
        <v>2927</v>
      </c>
      <c r="G21" s="42">
        <f>G17+1</f>
        <v>45238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1427</v>
      </c>
      <c r="E23" s="55"/>
      <c r="F23" s="57"/>
      <c r="G23" s="34">
        <f>G15+7</f>
        <v>45241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4952</v>
      </c>
      <c r="E26" s="149" t="s">
        <v>4953</v>
      </c>
      <c r="F26" s="150" t="s">
        <v>4954</v>
      </c>
      <c r="G26" s="42">
        <v>45230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2940</v>
      </c>
      <c r="C27" s="104" t="s">
        <v>16</v>
      </c>
      <c r="D27" s="106" t="s">
        <v>4955</v>
      </c>
      <c r="E27" s="101" t="s">
        <v>876</v>
      </c>
      <c r="F27" s="96" t="s">
        <v>4967</v>
      </c>
      <c r="G27" s="42">
        <f>+G26+2</f>
        <v>45232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4963</v>
      </c>
      <c r="E28" s="101" t="s">
        <v>4966</v>
      </c>
      <c r="F28" s="96" t="s">
        <v>4969</v>
      </c>
      <c r="G28" s="42">
        <f>G27+2</f>
        <v>45234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USD@JPY151.71-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RMB@JPY20.66-</v>
      </c>
      <c r="C30" s="85" t="s">
        <v>17</v>
      </c>
      <c r="D30" s="106" t="s">
        <v>1148</v>
      </c>
      <c r="E30" s="107" t="s">
        <v>4970</v>
      </c>
      <c r="F30" s="96" t="s">
        <v>4971</v>
      </c>
      <c r="G30" s="42">
        <f>+G28+1</f>
        <v>45235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4982</v>
      </c>
      <c r="E31" s="107" t="s">
        <v>4983</v>
      </c>
      <c r="F31" s="96" t="s">
        <v>4984</v>
      </c>
      <c r="G31" s="42">
        <f>+G30+1</f>
        <v>45236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4985</v>
      </c>
      <c r="E32" s="107" t="s">
        <v>4986</v>
      </c>
      <c r="F32" s="96" t="s">
        <v>4987</v>
      </c>
      <c r="G32" s="42">
        <f>+G33</f>
        <v>45237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4988</v>
      </c>
      <c r="E33" s="107" t="s">
        <v>4996</v>
      </c>
      <c r="F33" s="96" t="s">
        <v>4997</v>
      </c>
      <c r="G33" s="42">
        <f>+G31+1</f>
        <v>45237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4981</v>
      </c>
      <c r="E34" s="101" t="s">
        <v>5001</v>
      </c>
      <c r="F34" s="96" t="s">
        <v>5002</v>
      </c>
      <c r="G34" s="42">
        <f>G31+2</f>
        <v>45238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5034</v>
      </c>
      <c r="E35" s="107" t="s">
        <v>5033</v>
      </c>
      <c r="F35" s="96" t="s">
        <v>5032</v>
      </c>
      <c r="G35" s="42">
        <f>+G34+1</f>
        <v>45239</v>
      </c>
      <c r="H35" s="249" t="s">
        <v>5000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5019</v>
      </c>
      <c r="E37" s="129"/>
      <c r="F37" s="130"/>
      <c r="G37" s="131">
        <f>+G35+5</f>
        <v>45244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45245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45248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sheetPr codeName="Sheet22">
    <pageSetUpPr fitToPage="1"/>
  </sheetPr>
  <dimension ref="A1:AU7689"/>
  <sheetViews>
    <sheetView zoomScale="80" zoomScaleNormal="80" workbookViewId="0">
      <selection activeCell="B29" sqref="B2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8" t="s">
        <v>0</v>
      </c>
      <c r="C1" s="658"/>
      <c r="D1" s="9"/>
      <c r="E1" s="9"/>
      <c r="F1" s="659">
        <v>45236.354166666664</v>
      </c>
      <c r="G1" s="659"/>
      <c r="H1" s="14"/>
      <c r="I1" s="15"/>
      <c r="J1" s="15"/>
      <c r="K1" s="16"/>
      <c r="L1" s="12"/>
    </row>
    <row r="2" spans="2:12" s="1" customFormat="1" ht="13.5" customHeight="1" x14ac:dyDescent="0.25">
      <c r="B2" s="660" t="s">
        <v>4891</v>
      </c>
      <c r="C2" s="66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10299</v>
      </c>
      <c r="E5" s="186" t="s">
        <v>4917</v>
      </c>
      <c r="F5" s="187" t="s">
        <v>4918</v>
      </c>
      <c r="G5" s="33">
        <v>45230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4892</v>
      </c>
      <c r="C7" s="143" t="s">
        <v>10</v>
      </c>
      <c r="D7" s="201" t="s">
        <v>4936</v>
      </c>
      <c r="E7" s="202" t="s">
        <v>4944</v>
      </c>
      <c r="F7" s="203" t="s">
        <v>4965</v>
      </c>
      <c r="G7" s="42">
        <f>G5+2</f>
        <v>45232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150</v>
      </c>
      <c r="D8" s="193" t="s">
        <v>4457</v>
      </c>
      <c r="E8" s="194" t="s">
        <v>4960</v>
      </c>
      <c r="F8" s="196" t="s">
        <v>4961</v>
      </c>
      <c r="G8" s="42">
        <f>G9</f>
        <v>45233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4895</v>
      </c>
      <c r="C9" s="195" t="s">
        <v>1705</v>
      </c>
      <c r="D9" s="193" t="s">
        <v>4957</v>
      </c>
      <c r="E9" s="194" t="s">
        <v>4958</v>
      </c>
      <c r="F9" s="196" t="s">
        <v>4959</v>
      </c>
      <c r="G9" s="42">
        <f>G7+1</f>
        <v>45233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4896</v>
      </c>
      <c r="C10" s="195" t="s">
        <v>244</v>
      </c>
      <c r="D10" s="193" t="s">
        <v>4962</v>
      </c>
      <c r="E10" s="194" t="s">
        <v>4942</v>
      </c>
      <c r="F10" s="196" t="s">
        <v>4943</v>
      </c>
      <c r="G10" s="42">
        <f>+G9+1</f>
        <v>45234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4973</v>
      </c>
      <c r="E11" s="194" t="s">
        <v>4974</v>
      </c>
      <c r="F11" s="196" t="s">
        <v>4975</v>
      </c>
      <c r="G11" s="42">
        <f>+G10</f>
        <v>45234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4972</v>
      </c>
      <c r="E13" s="55"/>
      <c r="F13" s="57"/>
      <c r="G13" s="34">
        <f>G5+7</f>
        <v>45237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10300</v>
      </c>
      <c r="E15" s="185" t="s">
        <v>4913</v>
      </c>
      <c r="F15" s="192" t="s">
        <v>4914</v>
      </c>
      <c r="G15" s="33">
        <v>45227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145</v>
      </c>
      <c r="C17" s="143" t="s">
        <v>151</v>
      </c>
      <c r="D17" s="201" t="s">
        <v>4922</v>
      </c>
      <c r="E17" s="211" t="s">
        <v>4920</v>
      </c>
      <c r="F17" s="146" t="s">
        <v>4931</v>
      </c>
      <c r="G17" s="42">
        <f>+G18</f>
        <v>45230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10" t="s">
        <v>150</v>
      </c>
      <c r="D18" s="201" t="s">
        <v>4932</v>
      </c>
      <c r="E18" s="145" t="s">
        <v>4933</v>
      </c>
      <c r="F18" s="199" t="s">
        <v>4934</v>
      </c>
      <c r="G18" s="42">
        <f>G19</f>
        <v>45230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USD@JPY151.42-</v>
      </c>
      <c r="C19" s="143" t="s">
        <v>1705</v>
      </c>
      <c r="D19" s="201" t="s">
        <v>4935</v>
      </c>
      <c r="E19" s="145" t="s">
        <v>4923</v>
      </c>
      <c r="F19" s="199" t="s">
        <v>4924</v>
      </c>
      <c r="G19" s="42">
        <f>G15+3</f>
        <v>45230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RMB@JPY20.61-</v>
      </c>
      <c r="C20" s="143" t="s">
        <v>152</v>
      </c>
      <c r="D20" s="201" t="s">
        <v>4930</v>
      </c>
      <c r="E20" s="202" t="s">
        <v>4929</v>
      </c>
      <c r="F20" s="203" t="s">
        <v>4928</v>
      </c>
      <c r="G20" s="42">
        <f>G21</f>
        <v>45231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1361</v>
      </c>
      <c r="E21" s="202" t="s">
        <v>4945</v>
      </c>
      <c r="F21" s="146" t="s">
        <v>4946</v>
      </c>
      <c r="G21" s="42">
        <f>G19+1</f>
        <v>45231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4956</v>
      </c>
      <c r="E23" s="55"/>
      <c r="F23" s="57"/>
      <c r="G23" s="34">
        <f>G15+7</f>
        <v>45234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4893</v>
      </c>
      <c r="C26" s="212" t="s">
        <v>24</v>
      </c>
      <c r="D26" s="213" t="s">
        <v>4900</v>
      </c>
      <c r="E26" s="214" t="s">
        <v>4898</v>
      </c>
      <c r="F26" s="215" t="s">
        <v>4899</v>
      </c>
      <c r="G26" s="42">
        <v>45223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4894</v>
      </c>
      <c r="C27" s="182" t="s">
        <v>16</v>
      </c>
      <c r="D27" s="144" t="s">
        <v>4901</v>
      </c>
      <c r="E27" s="145" t="s">
        <v>4902</v>
      </c>
      <c r="F27" s="146" t="s">
        <v>4903</v>
      </c>
      <c r="G27" s="42">
        <f>+G26+2</f>
        <v>45225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4904</v>
      </c>
      <c r="E28" s="145" t="s">
        <v>4905</v>
      </c>
      <c r="F28" s="146" t="s">
        <v>4906</v>
      </c>
      <c r="G28" s="42">
        <f>G27+2</f>
        <v>45227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USD@JPY151.42-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RMB@JPY20.61-</v>
      </c>
      <c r="C30" s="143" t="s">
        <v>17</v>
      </c>
      <c r="D30" s="144" t="s">
        <v>4909</v>
      </c>
      <c r="E30" s="211" t="s">
        <v>4910</v>
      </c>
      <c r="F30" s="146" t="s">
        <v>4911</v>
      </c>
      <c r="G30" s="42">
        <f>+G28+1</f>
        <v>45228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5</v>
      </c>
      <c r="D31" s="144" t="s">
        <v>4916</v>
      </c>
      <c r="E31" s="211" t="s">
        <v>4907</v>
      </c>
      <c r="F31" s="146" t="s">
        <v>4908</v>
      </c>
      <c r="G31" s="42">
        <f>+G30+1</f>
        <v>45229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42</v>
      </c>
      <c r="D32" s="144" t="s">
        <v>4925</v>
      </c>
      <c r="E32" s="211" t="s">
        <v>4926</v>
      </c>
      <c r="F32" s="146" t="s">
        <v>4927</v>
      </c>
      <c r="G32" s="42">
        <v>45230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4919</v>
      </c>
      <c r="D33" s="144" t="s">
        <v>4921</v>
      </c>
      <c r="E33" s="211" t="s">
        <v>4938</v>
      </c>
      <c r="F33" s="146" t="s">
        <v>4939</v>
      </c>
      <c r="G33" s="42">
        <f>+G31+1</f>
        <v>45230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4937</v>
      </c>
      <c r="E34" s="145" t="s">
        <v>4940</v>
      </c>
      <c r="F34" s="146" t="s">
        <v>4941</v>
      </c>
      <c r="G34" s="42">
        <f>G31+2</f>
        <v>45231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/>
      <c r="E35" s="211"/>
      <c r="F35" s="146"/>
      <c r="G35" s="200" t="s">
        <v>419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212" t="s">
        <v>24</v>
      </c>
      <c r="D37" s="213"/>
      <c r="E37" s="214"/>
      <c r="F37" s="215"/>
      <c r="G37" s="216" t="s">
        <v>4897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110</v>
      </c>
      <c r="E38" s="41"/>
      <c r="F38" s="58"/>
      <c r="G38" s="42">
        <v>45234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17" t="s">
        <v>9</v>
      </c>
      <c r="D39" s="218"/>
      <c r="E39" s="219"/>
      <c r="F39" s="220"/>
      <c r="G39" s="221" t="s">
        <v>4897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sheetPr codeName="Sheet2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8" t="s">
        <v>0</v>
      </c>
      <c r="C1" s="658"/>
      <c r="D1" s="9"/>
      <c r="E1" s="9"/>
      <c r="F1" s="659">
        <v>45229.333333333336</v>
      </c>
      <c r="G1" s="659"/>
      <c r="H1" s="14"/>
      <c r="I1" s="15"/>
      <c r="J1" s="15"/>
      <c r="K1" s="16"/>
      <c r="L1" s="12"/>
    </row>
    <row r="2" spans="2:12" s="1" customFormat="1" ht="13.5" customHeight="1" x14ac:dyDescent="0.25">
      <c r="B2" s="660" t="s">
        <v>4820</v>
      </c>
      <c r="C2" s="66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10220</v>
      </c>
      <c r="E5" s="186" t="s">
        <v>4867</v>
      </c>
      <c r="F5" s="187" t="s">
        <v>4868</v>
      </c>
      <c r="G5" s="33">
        <v>45223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4821</v>
      </c>
      <c r="C7" s="143" t="s">
        <v>10</v>
      </c>
      <c r="D7" s="201" t="s">
        <v>1295</v>
      </c>
      <c r="E7" s="202" t="s">
        <v>4870</v>
      </c>
      <c r="F7" s="203" t="s">
        <v>4871</v>
      </c>
      <c r="G7" s="42">
        <f>G5+2</f>
        <v>45225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1705</v>
      </c>
      <c r="D8" s="193" t="s">
        <v>344</v>
      </c>
      <c r="E8" s="194" t="s">
        <v>4888</v>
      </c>
      <c r="F8" s="196" t="s">
        <v>4887</v>
      </c>
      <c r="G8" s="42">
        <f>G7+1</f>
        <v>45226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4824</v>
      </c>
      <c r="C9" s="195" t="s">
        <v>150</v>
      </c>
      <c r="D9" s="193" t="s">
        <v>4876</v>
      </c>
      <c r="E9" s="194" t="s">
        <v>4881</v>
      </c>
      <c r="F9" s="196" t="s">
        <v>4882</v>
      </c>
      <c r="G9" s="42">
        <f>G8</f>
        <v>45226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4825</v>
      </c>
      <c r="C10" s="195" t="s">
        <v>244</v>
      </c>
      <c r="D10" s="193" t="s">
        <v>4883</v>
      </c>
      <c r="E10" s="194" t="s">
        <v>4884</v>
      </c>
      <c r="F10" s="196" t="s">
        <v>4885</v>
      </c>
      <c r="G10" s="42">
        <f>+G8+1</f>
        <v>45227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4886</v>
      </c>
      <c r="E11" s="194" t="s">
        <v>4889</v>
      </c>
      <c r="F11" s="196" t="s">
        <v>4890</v>
      </c>
      <c r="G11" s="42">
        <f>+G10</f>
        <v>45227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4915</v>
      </c>
      <c r="E13" s="55"/>
      <c r="F13" s="57"/>
      <c r="G13" s="34">
        <f>G5+7</f>
        <v>45230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3887</v>
      </c>
      <c r="E15" s="185" t="s">
        <v>4849</v>
      </c>
      <c r="F15" s="192" t="s">
        <v>4850</v>
      </c>
      <c r="G15" s="33">
        <v>45220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4822</v>
      </c>
      <c r="C17" s="143" t="s">
        <v>1705</v>
      </c>
      <c r="D17" s="201" t="s">
        <v>4840</v>
      </c>
      <c r="E17" s="145" t="s">
        <v>4841</v>
      </c>
      <c r="F17" s="199" t="s">
        <v>4842</v>
      </c>
      <c r="G17" s="42">
        <f>G15+3</f>
        <v>45223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10" t="s">
        <v>150</v>
      </c>
      <c r="D18" s="201" t="s">
        <v>4855</v>
      </c>
      <c r="E18" s="145" t="s">
        <v>4853</v>
      </c>
      <c r="F18" s="199" t="s">
        <v>4854</v>
      </c>
      <c r="G18" s="42">
        <f>G17</f>
        <v>45223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USD@JPY150.88-</v>
      </c>
      <c r="C19" s="143" t="s">
        <v>151</v>
      </c>
      <c r="D19" s="201" t="s">
        <v>816</v>
      </c>
      <c r="E19" s="211" t="s">
        <v>4861</v>
      </c>
      <c r="F19" s="146" t="s">
        <v>4862</v>
      </c>
      <c r="G19" s="42">
        <f>+G18</f>
        <v>45223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RMB@JPY20.55-</v>
      </c>
      <c r="C20" s="143" t="s">
        <v>6</v>
      </c>
      <c r="D20" s="201" t="s">
        <v>4872</v>
      </c>
      <c r="E20" s="202" t="s">
        <v>4873</v>
      </c>
      <c r="F20" s="146" t="s">
        <v>4874</v>
      </c>
      <c r="G20" s="42">
        <f>G17+1</f>
        <v>45224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152</v>
      </c>
      <c r="D21" s="201" t="s">
        <v>2560</v>
      </c>
      <c r="E21" s="202" t="s">
        <v>4875</v>
      </c>
      <c r="F21" s="203" t="s">
        <v>4869</v>
      </c>
      <c r="G21" s="42">
        <f>G20</f>
        <v>45224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314</v>
      </c>
      <c r="E23" s="55"/>
      <c r="F23" s="57"/>
      <c r="G23" s="34">
        <f>G15+7</f>
        <v>45227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4830</v>
      </c>
      <c r="E26" s="214" t="s">
        <v>4831</v>
      </c>
      <c r="F26" s="215" t="s">
        <v>1234</v>
      </c>
      <c r="G26" s="42">
        <v>45216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4823</v>
      </c>
      <c r="C27" s="182" t="s">
        <v>16</v>
      </c>
      <c r="D27" s="144" t="s">
        <v>4829</v>
      </c>
      <c r="E27" s="145" t="s">
        <v>4827</v>
      </c>
      <c r="F27" s="146" t="s">
        <v>4828</v>
      </c>
      <c r="G27" s="42">
        <f>+G26+2</f>
        <v>45218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4826</v>
      </c>
      <c r="E28" s="145" t="s">
        <v>4835</v>
      </c>
      <c r="F28" s="146" t="s">
        <v>4834</v>
      </c>
      <c r="G28" s="42">
        <f>G27+2</f>
        <v>45220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USD@JPY150.88-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RMB@JPY20.55-</v>
      </c>
      <c r="C30" s="143" t="s">
        <v>17</v>
      </c>
      <c r="D30" s="144" t="s">
        <v>4843</v>
      </c>
      <c r="E30" s="211" t="s">
        <v>4851</v>
      </c>
      <c r="F30" s="146" t="s">
        <v>4852</v>
      </c>
      <c r="G30" s="42">
        <f>+G28+1</f>
        <v>45221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4863</v>
      </c>
      <c r="E31" s="211" t="s">
        <v>576</v>
      </c>
      <c r="F31" s="146" t="s">
        <v>4865</v>
      </c>
      <c r="G31" s="42">
        <f>+G33</f>
        <v>45223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4864</v>
      </c>
      <c r="E32" s="211" t="s">
        <v>4866</v>
      </c>
      <c r="F32" s="146" t="s">
        <v>4858</v>
      </c>
      <c r="G32" s="42">
        <f>+G30+1</f>
        <v>45222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4859</v>
      </c>
      <c r="E33" s="211" t="s">
        <v>4856</v>
      </c>
      <c r="F33" s="146" t="s">
        <v>4857</v>
      </c>
      <c r="G33" s="42">
        <f>+G32+1</f>
        <v>45223</v>
      </c>
      <c r="H33" s="249" t="s">
        <v>4860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4878</v>
      </c>
      <c r="E34" s="145" t="s">
        <v>4879</v>
      </c>
      <c r="F34" s="146" t="s">
        <v>4880</v>
      </c>
      <c r="G34" s="42">
        <f>G32+2</f>
        <v>45224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843</v>
      </c>
      <c r="E35" s="211" t="s">
        <v>4876</v>
      </c>
      <c r="F35" s="146" t="s">
        <v>4877</v>
      </c>
      <c r="G35" s="42">
        <f>+G34+1</f>
        <v>45225</v>
      </c>
      <c r="H35" s="249" t="s">
        <v>502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4912</v>
      </c>
      <c r="E37" s="129"/>
      <c r="F37" s="130"/>
      <c r="G37" s="131">
        <f>+G35+5</f>
        <v>45230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45231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45234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sheetPr codeName="Sheet2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8" t="s">
        <v>0</v>
      </c>
      <c r="C1" s="658"/>
      <c r="D1" s="9"/>
      <c r="E1" s="9"/>
      <c r="F1" s="659">
        <v>45222.333333333336</v>
      </c>
      <c r="G1" s="659"/>
      <c r="H1" s="14"/>
      <c r="I1" s="15"/>
      <c r="J1" s="15"/>
      <c r="K1" s="16"/>
      <c r="L1" s="12"/>
    </row>
    <row r="2" spans="2:12" s="1" customFormat="1" ht="13.5" customHeight="1" x14ac:dyDescent="0.25">
      <c r="B2" s="660" t="s">
        <v>4754</v>
      </c>
      <c r="C2" s="66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10301</v>
      </c>
      <c r="E5" s="186" t="s">
        <v>4790</v>
      </c>
      <c r="F5" s="187" t="s">
        <v>4799</v>
      </c>
      <c r="G5" s="33">
        <v>45216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4756</v>
      </c>
      <c r="C7" s="143" t="s">
        <v>10</v>
      </c>
      <c r="D7" s="201" t="s">
        <v>4800</v>
      </c>
      <c r="E7" s="202" t="s">
        <v>4807</v>
      </c>
      <c r="F7" s="203" t="s">
        <v>4808</v>
      </c>
      <c r="G7" s="42">
        <f>G5+2</f>
        <v>45218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4815</v>
      </c>
      <c r="D8" s="193" t="s">
        <v>4817</v>
      </c>
      <c r="E8" s="194" t="s">
        <v>4836</v>
      </c>
      <c r="F8" s="196" t="s">
        <v>4837</v>
      </c>
      <c r="G8" s="42">
        <f>G7+1</f>
        <v>45219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4774</v>
      </c>
      <c r="C9" s="195" t="s">
        <v>4816</v>
      </c>
      <c r="D9" s="193" t="s">
        <v>4838</v>
      </c>
      <c r="E9" s="194" t="s">
        <v>4839</v>
      </c>
      <c r="F9" s="196" t="s">
        <v>4818</v>
      </c>
      <c r="G9" s="42">
        <f>G8</f>
        <v>45219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4773</v>
      </c>
      <c r="C10" s="195" t="s">
        <v>244</v>
      </c>
      <c r="D10" s="193" t="s">
        <v>4819</v>
      </c>
      <c r="E10" s="194" t="s">
        <v>4832</v>
      </c>
      <c r="F10" s="196" t="s">
        <v>4845</v>
      </c>
      <c r="G10" s="42">
        <f>+G8+1</f>
        <v>45220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4846</v>
      </c>
      <c r="E11" s="194" t="s">
        <v>4847</v>
      </c>
      <c r="F11" s="196" t="s">
        <v>4848</v>
      </c>
      <c r="G11" s="42">
        <f>+G10</f>
        <v>45220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4844</v>
      </c>
      <c r="E13" s="55"/>
      <c r="F13" s="57"/>
      <c r="G13" s="34">
        <f>G5+7</f>
        <v>45223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10302</v>
      </c>
      <c r="E15" s="185" t="s">
        <v>4784</v>
      </c>
      <c r="F15" s="192" t="s">
        <v>5242</v>
      </c>
      <c r="G15" s="33">
        <v>45213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4757</v>
      </c>
      <c r="C17" s="143" t="s">
        <v>4777</v>
      </c>
      <c r="D17" s="201" t="s">
        <v>4779</v>
      </c>
      <c r="E17" s="145" t="s">
        <v>4785</v>
      </c>
      <c r="F17" s="199" t="s">
        <v>4791</v>
      </c>
      <c r="G17" s="42">
        <f>G15+3</f>
        <v>45216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10" t="s">
        <v>4778</v>
      </c>
      <c r="D18" s="201" t="s">
        <v>4792</v>
      </c>
      <c r="E18" s="145" t="s">
        <v>4786</v>
      </c>
      <c r="F18" s="199" t="s">
        <v>2304</v>
      </c>
      <c r="G18" s="42">
        <f>G17</f>
        <v>45216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USD@JPY150.85-</v>
      </c>
      <c r="C19" s="143" t="s">
        <v>1788</v>
      </c>
      <c r="D19" s="201" t="s">
        <v>4801</v>
      </c>
      <c r="E19" s="211" t="s">
        <v>4802</v>
      </c>
      <c r="F19" s="146" t="s">
        <v>4803</v>
      </c>
      <c r="G19" s="42">
        <f>+G18</f>
        <v>45216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RMB@JPY20.56-</v>
      </c>
      <c r="C20" s="143" t="s">
        <v>2971</v>
      </c>
      <c r="D20" s="201" t="s">
        <v>3001</v>
      </c>
      <c r="E20" s="202" t="s">
        <v>4797</v>
      </c>
      <c r="F20" s="146" t="s">
        <v>4798</v>
      </c>
      <c r="G20" s="42">
        <f>G17+1</f>
        <v>45217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2972</v>
      </c>
      <c r="D21" s="201" t="s">
        <v>4814</v>
      </c>
      <c r="E21" s="202" t="s">
        <v>4814</v>
      </c>
      <c r="F21" s="203" t="s">
        <v>4813</v>
      </c>
      <c r="G21" s="42">
        <f>G20</f>
        <v>45217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3016</v>
      </c>
      <c r="E23" s="55"/>
      <c r="F23" s="57"/>
      <c r="G23" s="34">
        <f>G15+7</f>
        <v>45220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4759</v>
      </c>
      <c r="E26" s="149" t="s">
        <v>513</v>
      </c>
      <c r="F26" s="150" t="s">
        <v>4762</v>
      </c>
      <c r="G26" s="42">
        <v>45209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4758</v>
      </c>
      <c r="C27" s="104" t="s">
        <v>16</v>
      </c>
      <c r="D27" s="106" t="s">
        <v>4760</v>
      </c>
      <c r="E27" s="101" t="s">
        <v>4761</v>
      </c>
      <c r="F27" s="96" t="s">
        <v>1677</v>
      </c>
      <c r="G27" s="42">
        <f>+G26+2</f>
        <v>45211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964</v>
      </c>
      <c r="E28" s="145" t="s">
        <v>4780</v>
      </c>
      <c r="F28" s="146" t="s">
        <v>1991</v>
      </c>
      <c r="G28" s="42">
        <f>G27+2</f>
        <v>45213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USD@JPY150.85-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RMB@JPY20.56-</v>
      </c>
      <c r="C30" s="143" t="s">
        <v>17</v>
      </c>
      <c r="D30" s="144" t="s">
        <v>4781</v>
      </c>
      <c r="E30" s="211" t="s">
        <v>4782</v>
      </c>
      <c r="F30" s="146" t="s">
        <v>4783</v>
      </c>
      <c r="G30" s="42">
        <f>+G28+1</f>
        <v>45214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4787</v>
      </c>
      <c r="E31" s="211" t="s">
        <v>4788</v>
      </c>
      <c r="F31" s="146" t="s">
        <v>4789</v>
      </c>
      <c r="G31" s="42">
        <f>+G32</f>
        <v>45216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1999</v>
      </c>
      <c r="E32" s="211" t="s">
        <v>4793</v>
      </c>
      <c r="F32" s="146" t="s">
        <v>4794</v>
      </c>
      <c r="G32" s="42">
        <f>+G33+1</f>
        <v>45216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4795</v>
      </c>
      <c r="E33" s="211" t="s">
        <v>95</v>
      </c>
      <c r="F33" s="146" t="s">
        <v>250</v>
      </c>
      <c r="G33" s="42">
        <f>+G30+1</f>
        <v>45215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4796</v>
      </c>
      <c r="E34" s="145" t="s">
        <v>4804</v>
      </c>
      <c r="F34" s="146" t="s">
        <v>4805</v>
      </c>
      <c r="G34" s="42">
        <f>G33+2</f>
        <v>45217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4806</v>
      </c>
      <c r="E35" s="211" t="s">
        <v>4811</v>
      </c>
      <c r="F35" s="146" t="s">
        <v>4833</v>
      </c>
      <c r="G35" s="42">
        <f>+G34+1</f>
        <v>45218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131" t="s">
        <v>4809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4812</v>
      </c>
      <c r="E38" s="41"/>
      <c r="F38" s="58"/>
      <c r="G38" s="42">
        <v>45220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 t="s">
        <v>4810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sheetPr codeName="Sheet2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8" t="s">
        <v>0</v>
      </c>
      <c r="C1" s="658"/>
      <c r="D1" s="9"/>
      <c r="E1" s="9"/>
      <c r="F1" s="659">
        <v>45212.666666666664</v>
      </c>
      <c r="G1" s="659"/>
      <c r="H1" s="14"/>
      <c r="I1" s="15"/>
      <c r="J1" s="15"/>
      <c r="K1" s="16"/>
      <c r="L1" s="12"/>
    </row>
    <row r="2" spans="2:12" s="1" customFormat="1" ht="13.5" customHeight="1" x14ac:dyDescent="0.25">
      <c r="B2" s="660" t="s">
        <v>4737</v>
      </c>
      <c r="C2" s="66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/>
      <c r="E5" s="83"/>
      <c r="F5" s="84"/>
      <c r="G5" s="33" t="s">
        <v>29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4745</v>
      </c>
      <c r="C7" s="85" t="s">
        <v>10</v>
      </c>
      <c r="D7" s="86"/>
      <c r="E7" s="87"/>
      <c r="F7" s="88"/>
      <c r="G7" s="42" t="s">
        <v>36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/>
      <c r="E8" s="91"/>
      <c r="F8" s="92"/>
      <c r="G8" s="42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4738</v>
      </c>
      <c r="C9" s="89" t="s">
        <v>8</v>
      </c>
      <c r="D9" s="90"/>
      <c r="E9" s="91"/>
      <c r="F9" s="92"/>
      <c r="G9" s="42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4739</v>
      </c>
      <c r="C10" s="89" t="s">
        <v>244</v>
      </c>
      <c r="D10" s="90"/>
      <c r="E10" s="91"/>
      <c r="F10" s="92"/>
      <c r="G10" s="42" t="s">
        <v>36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/>
      <c r="E11" s="91"/>
      <c r="F11" s="92"/>
      <c r="G11" s="42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/>
      <c r="D12" s="90"/>
      <c r="E12" s="91"/>
      <c r="F12" s="9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34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/>
      <c r="E15" s="81"/>
      <c r="F15" s="103"/>
      <c r="G15" s="33" t="s">
        <v>36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85"/>
      <c r="D16" s="85"/>
      <c r="E16" s="101"/>
      <c r="F16" s="96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4740</v>
      </c>
      <c r="C17" s="85" t="s">
        <v>8</v>
      </c>
      <c r="D17" s="86"/>
      <c r="E17" s="107"/>
      <c r="F17" s="96"/>
      <c r="G17" s="42" t="s">
        <v>36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/>
      <c r="E18" s="101"/>
      <c r="F18" s="114"/>
      <c r="G18" s="42" t="s">
        <v>36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NONE</v>
      </c>
      <c r="C19" s="85" t="s">
        <v>7</v>
      </c>
      <c r="D19" s="86"/>
      <c r="E19" s="101"/>
      <c r="F19" s="114"/>
      <c r="G19" s="42" t="s">
        <v>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NONE</v>
      </c>
      <c r="C20" s="85" t="s">
        <v>26</v>
      </c>
      <c r="D20" s="86"/>
      <c r="E20" s="87"/>
      <c r="F20" s="96"/>
      <c r="G20" s="42" t="s">
        <v>36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/>
      <c r="E21" s="87"/>
      <c r="F21" s="88"/>
      <c r="G21" s="42" t="s">
        <v>36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100"/>
      <c r="D22" s="100"/>
      <c r="E22" s="87"/>
      <c r="F22" s="87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/>
      <c r="E23" s="94"/>
      <c r="F23" s="111"/>
      <c r="G23" s="34" t="s">
        <v>36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/>
      <c r="E26" s="149"/>
      <c r="F26" s="150"/>
      <c r="G26" s="42" t="s">
        <v>36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2828</v>
      </c>
      <c r="C27" s="104" t="s">
        <v>16</v>
      </c>
      <c r="D27" s="106"/>
      <c r="E27" s="101"/>
      <c r="F27" s="96"/>
      <c r="G27" s="42" t="s">
        <v>36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/>
      <c r="E28" s="101"/>
      <c r="F28" s="96"/>
      <c r="G28" s="42" t="s">
        <v>36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NONE</v>
      </c>
      <c r="C29" s="85"/>
      <c r="D29" s="105"/>
      <c r="E29" s="230"/>
      <c r="F29" s="9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NONE</v>
      </c>
      <c r="C30" s="85" t="s">
        <v>17</v>
      </c>
      <c r="D30" s="106"/>
      <c r="E30" s="107"/>
      <c r="F30" s="96"/>
      <c r="G30" s="42" t="s">
        <v>36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/>
      <c r="E31" s="107"/>
      <c r="F31" s="96"/>
      <c r="G31" s="42" t="s">
        <v>36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/>
      <c r="E32" s="107"/>
      <c r="F32" s="96"/>
      <c r="G32" s="42" t="s">
        <v>36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/>
      <c r="E33" s="107"/>
      <c r="F33" s="96"/>
      <c r="G33" s="42" t="s">
        <v>36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/>
      <c r="E34" s="101"/>
      <c r="F34" s="96"/>
      <c r="G34" s="42" t="s">
        <v>36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42" t="s">
        <v>36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131" t="s">
        <v>36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/>
      <c r="E38" s="101"/>
      <c r="F38" s="96"/>
      <c r="G38" s="42" t="s">
        <v>36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/>
      <c r="E39" s="239"/>
      <c r="F39" s="240"/>
      <c r="G39" s="76" t="s">
        <v>36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sheetPr codeName="Sheet2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8" t="s">
        <v>0</v>
      </c>
      <c r="C1" s="658"/>
      <c r="D1" s="9"/>
      <c r="E1" s="9"/>
      <c r="F1" s="659">
        <v>45212.666666666664</v>
      </c>
      <c r="G1" s="659"/>
      <c r="H1" s="14"/>
      <c r="I1" s="15"/>
      <c r="J1" s="15"/>
      <c r="K1" s="16"/>
      <c r="L1" s="12"/>
    </row>
    <row r="2" spans="2:12" s="1" customFormat="1" ht="13.5" customHeight="1" x14ac:dyDescent="0.25">
      <c r="B2" s="660" t="s">
        <v>4671</v>
      </c>
      <c r="C2" s="66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10303</v>
      </c>
      <c r="E5" s="83" t="s">
        <v>4744</v>
      </c>
      <c r="F5" s="84" t="s">
        <v>4743</v>
      </c>
      <c r="G5" s="33">
        <v>45202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4672</v>
      </c>
      <c r="C7" s="89" t="s">
        <v>479</v>
      </c>
      <c r="D7" s="90" t="s">
        <v>4746</v>
      </c>
      <c r="E7" s="91" t="s">
        <v>4747</v>
      </c>
      <c r="F7" s="92" t="s">
        <v>4748</v>
      </c>
      <c r="G7" s="42">
        <f>+G9</f>
        <v>45206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4749</v>
      </c>
      <c r="E8" s="91" t="s">
        <v>4750</v>
      </c>
      <c r="F8" s="92" t="s">
        <v>4763</v>
      </c>
      <c r="G8" s="42">
        <f>G11+1</f>
        <v>45205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4669</v>
      </c>
      <c r="C9" s="89" t="s">
        <v>244</v>
      </c>
      <c r="D9" s="90" t="s">
        <v>4764</v>
      </c>
      <c r="E9" s="91" t="s">
        <v>4765</v>
      </c>
      <c r="F9" s="92" t="s">
        <v>4766</v>
      </c>
      <c r="G9" s="42">
        <f>+G8+1</f>
        <v>45206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4670</v>
      </c>
      <c r="C10" s="89" t="s">
        <v>5</v>
      </c>
      <c r="D10" s="90" t="s">
        <v>4775</v>
      </c>
      <c r="E10" s="91" t="s">
        <v>4776</v>
      </c>
      <c r="F10" s="92" t="s">
        <v>4751</v>
      </c>
      <c r="G10" s="42">
        <f>G8</f>
        <v>45205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43" t="s">
        <v>10</v>
      </c>
      <c r="D11" s="201" t="s">
        <v>4752</v>
      </c>
      <c r="E11" s="202" t="s">
        <v>4753</v>
      </c>
      <c r="F11" s="203" t="s">
        <v>4755</v>
      </c>
      <c r="G11" s="42">
        <f>G5+2</f>
        <v>45204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518</v>
      </c>
      <c r="E13" s="55"/>
      <c r="F13" s="57"/>
      <c r="G13" s="34">
        <f>G5+7</f>
        <v>45209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4546</v>
      </c>
      <c r="E15" s="81" t="s">
        <v>4694</v>
      </c>
      <c r="F15" s="103" t="s">
        <v>4695</v>
      </c>
      <c r="G15" s="33">
        <v>45199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4673</v>
      </c>
      <c r="C17" s="85" t="s">
        <v>8</v>
      </c>
      <c r="D17" s="86" t="s">
        <v>4705</v>
      </c>
      <c r="E17" s="107" t="s">
        <v>4706</v>
      </c>
      <c r="F17" s="96" t="s">
        <v>4707</v>
      </c>
      <c r="G17" s="42">
        <f>+G18</f>
        <v>45202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4708</v>
      </c>
      <c r="E18" s="101" t="s">
        <v>4709</v>
      </c>
      <c r="F18" s="114" t="s">
        <v>4710</v>
      </c>
      <c r="G18" s="42">
        <f>G19</f>
        <v>45202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USD@JPY150.28-</v>
      </c>
      <c r="C19" s="85" t="s">
        <v>7</v>
      </c>
      <c r="D19" s="86" t="s">
        <v>4711</v>
      </c>
      <c r="E19" s="101" t="s">
        <v>103</v>
      </c>
      <c r="F19" s="114" t="s">
        <v>4714</v>
      </c>
      <c r="G19" s="42">
        <f>G15+3</f>
        <v>45202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RMB@JPY20.50-</v>
      </c>
      <c r="C20" s="85" t="s">
        <v>26</v>
      </c>
      <c r="D20" s="86" t="s">
        <v>4732</v>
      </c>
      <c r="E20" s="87" t="s">
        <v>4730</v>
      </c>
      <c r="F20" s="96" t="s">
        <v>4731</v>
      </c>
      <c r="G20" s="42">
        <f>G19+1</f>
        <v>45203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4733</v>
      </c>
      <c r="E21" s="87" t="s">
        <v>4734</v>
      </c>
      <c r="F21" s="88" t="s">
        <v>4735</v>
      </c>
      <c r="G21" s="42">
        <f>G20</f>
        <v>45203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4736</v>
      </c>
      <c r="E23" s="55"/>
      <c r="F23" s="57"/>
      <c r="G23" s="34">
        <f>G15+7</f>
        <v>45206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4677</v>
      </c>
      <c r="E26" s="149" t="s">
        <v>2323</v>
      </c>
      <c r="F26" s="150" t="s">
        <v>2321</v>
      </c>
      <c r="G26" s="42">
        <v>45195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4674</v>
      </c>
      <c r="C27" s="104" t="s">
        <v>16</v>
      </c>
      <c r="D27" s="106" t="s">
        <v>4675</v>
      </c>
      <c r="E27" s="101" t="s">
        <v>850</v>
      </c>
      <c r="F27" s="96" t="s">
        <v>4676</v>
      </c>
      <c r="G27" s="42">
        <f>+G26+2</f>
        <v>45197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1300</v>
      </c>
      <c r="E28" s="101" t="s">
        <v>4686</v>
      </c>
      <c r="F28" s="96" t="s">
        <v>4688</v>
      </c>
      <c r="G28" s="42">
        <f>G27+2</f>
        <v>45199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USD@JPY150.28-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RMB@JPY20.50-</v>
      </c>
      <c r="C30" s="85" t="s">
        <v>17</v>
      </c>
      <c r="D30" s="106" t="s">
        <v>4687</v>
      </c>
      <c r="E30" s="107" t="s">
        <v>4689</v>
      </c>
      <c r="F30" s="96" t="s">
        <v>4690</v>
      </c>
      <c r="G30" s="42">
        <f>+G28+1</f>
        <v>45200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4716</v>
      </c>
      <c r="E31" s="107" t="s">
        <v>4717</v>
      </c>
      <c r="F31" s="96" t="s">
        <v>4718</v>
      </c>
      <c r="G31" s="42">
        <f>+G32+1</f>
        <v>45202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4719</v>
      </c>
      <c r="E32" s="107" t="s">
        <v>110</v>
      </c>
      <c r="F32" s="96" t="s">
        <v>4712</v>
      </c>
      <c r="G32" s="42">
        <f>+G30+1</f>
        <v>45201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4713</v>
      </c>
      <c r="E33" s="107" t="s">
        <v>2886</v>
      </c>
      <c r="F33" s="96" t="s">
        <v>418</v>
      </c>
      <c r="G33" s="42">
        <f>+G31</f>
        <v>45202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4721</v>
      </c>
      <c r="E34" s="101" t="s">
        <v>4725</v>
      </c>
      <c r="F34" s="96" t="s">
        <v>4726</v>
      </c>
      <c r="G34" s="42">
        <f>G32+2</f>
        <v>45203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4727</v>
      </c>
      <c r="E35" s="107" t="s">
        <v>4728</v>
      </c>
      <c r="F35" s="96" t="s">
        <v>4729</v>
      </c>
      <c r="G35" s="42">
        <f>+G34+1</f>
        <v>45204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4767</v>
      </c>
      <c r="E37" s="149" t="s">
        <v>4768</v>
      </c>
      <c r="F37" s="150" t="s">
        <v>4769</v>
      </c>
      <c r="G37" s="131">
        <f>+G35+5</f>
        <v>45209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4770</v>
      </c>
      <c r="E38" s="101" t="s">
        <v>4771</v>
      </c>
      <c r="F38" s="96" t="s">
        <v>3889</v>
      </c>
      <c r="G38" s="42">
        <f>+G37+1</f>
        <v>45210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4772</v>
      </c>
      <c r="E39" s="47"/>
      <c r="F39" s="48"/>
      <c r="G39" s="76">
        <f>+G38+3</f>
        <v>45213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sheetPr codeName="Sheet2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8" t="s">
        <v>0</v>
      </c>
      <c r="C1" s="658"/>
      <c r="D1" s="9"/>
      <c r="E1" s="9"/>
      <c r="F1" s="659">
        <v>45205.5625</v>
      </c>
      <c r="G1" s="659"/>
      <c r="H1" s="14"/>
      <c r="I1" s="15"/>
      <c r="J1" s="15"/>
      <c r="K1" s="16"/>
      <c r="L1" s="12"/>
    </row>
    <row r="2" spans="2:12" s="1" customFormat="1" ht="13.5" customHeight="1" x14ac:dyDescent="0.25">
      <c r="B2" s="660" t="s">
        <v>4681</v>
      </c>
      <c r="C2" s="66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10304</v>
      </c>
      <c r="E5" s="186" t="s">
        <v>4693</v>
      </c>
      <c r="F5" s="187" t="s">
        <v>4691</v>
      </c>
      <c r="G5" s="33">
        <v>45195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4619</v>
      </c>
      <c r="C7" s="195" t="s">
        <v>5</v>
      </c>
      <c r="D7" s="193" t="s">
        <v>4696</v>
      </c>
      <c r="E7" s="194" t="s">
        <v>4697</v>
      </c>
      <c r="F7" s="196" t="s">
        <v>4698</v>
      </c>
      <c r="G7" s="42">
        <f>G11+1</f>
        <v>45198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150</v>
      </c>
      <c r="D8" s="193" t="s">
        <v>4715</v>
      </c>
      <c r="E8" s="194" t="s">
        <v>4699</v>
      </c>
      <c r="F8" s="196" t="s">
        <v>4700</v>
      </c>
      <c r="G8" s="42">
        <f>G7</f>
        <v>45198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4626</v>
      </c>
      <c r="C9" s="195" t="s">
        <v>244</v>
      </c>
      <c r="D9" s="193" t="s">
        <v>4701</v>
      </c>
      <c r="E9" s="194" t="s">
        <v>4702</v>
      </c>
      <c r="F9" s="196" t="s">
        <v>4703</v>
      </c>
      <c r="G9" s="42">
        <f>+G7+1</f>
        <v>45199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4627</v>
      </c>
      <c r="C10" s="195" t="s">
        <v>479</v>
      </c>
      <c r="D10" s="193" t="s">
        <v>4704</v>
      </c>
      <c r="E10" s="194" t="s">
        <v>4722</v>
      </c>
      <c r="F10" s="196" t="s">
        <v>4723</v>
      </c>
      <c r="G10" s="42">
        <f>+G9</f>
        <v>45199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43" t="s">
        <v>10</v>
      </c>
      <c r="D11" s="201" t="s">
        <v>4724</v>
      </c>
      <c r="E11" s="202" t="s">
        <v>4741</v>
      </c>
      <c r="F11" s="203" t="s">
        <v>4742</v>
      </c>
      <c r="G11" s="42">
        <f>G5+2</f>
        <v>45197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3200</v>
      </c>
      <c r="E13" s="55"/>
      <c r="F13" s="57"/>
      <c r="G13" s="34">
        <f>G5+7</f>
        <v>45202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10305</v>
      </c>
      <c r="E15" s="185" t="s">
        <v>4634</v>
      </c>
      <c r="F15" s="192" t="s">
        <v>4635</v>
      </c>
      <c r="G15" s="33">
        <v>45192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4620</v>
      </c>
      <c r="C17" s="143" t="s">
        <v>7</v>
      </c>
      <c r="D17" s="201" t="s">
        <v>4659</v>
      </c>
      <c r="E17" s="145" t="s">
        <v>4660</v>
      </c>
      <c r="F17" s="199" t="s">
        <v>4661</v>
      </c>
      <c r="G17" s="42">
        <f>G15+3</f>
        <v>45195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4662</v>
      </c>
      <c r="E18" s="211" t="s">
        <v>3363</v>
      </c>
      <c r="F18" s="146" t="s">
        <v>4646</v>
      </c>
      <c r="G18" s="42">
        <f>+G19</f>
        <v>45195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USD@JPY148.65-</v>
      </c>
      <c r="C19" s="210" t="s">
        <v>5</v>
      </c>
      <c r="D19" s="201" t="s">
        <v>1854</v>
      </c>
      <c r="E19" s="145" t="s">
        <v>615</v>
      </c>
      <c r="F19" s="199" t="s">
        <v>2325</v>
      </c>
      <c r="G19" s="42">
        <f>G17</f>
        <v>45195</v>
      </c>
      <c r="H19" s="164" t="s">
        <v>4645</v>
      </c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RMB@JPY20.25-</v>
      </c>
      <c r="C20" s="143" t="s">
        <v>26</v>
      </c>
      <c r="D20" s="201" t="s">
        <v>4647</v>
      </c>
      <c r="E20" s="202" t="s">
        <v>4663</v>
      </c>
      <c r="F20" s="146" t="s">
        <v>2599</v>
      </c>
      <c r="G20" s="42">
        <f>G17+1</f>
        <v>45196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4665</v>
      </c>
      <c r="E21" s="202" t="s">
        <v>4680</v>
      </c>
      <c r="F21" s="203" t="s">
        <v>4678</v>
      </c>
      <c r="G21" s="42">
        <f>G20</f>
        <v>45196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4679</v>
      </c>
      <c r="E23" s="55"/>
      <c r="F23" s="57"/>
      <c r="G23" s="34">
        <f>G15+7</f>
        <v>45199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1270</v>
      </c>
      <c r="E26" s="214" t="s">
        <v>4624</v>
      </c>
      <c r="F26" s="215" t="s">
        <v>4625</v>
      </c>
      <c r="G26" s="42">
        <v>45188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2767</v>
      </c>
      <c r="C27" s="182" t="s">
        <v>16</v>
      </c>
      <c r="D27" s="144" t="s">
        <v>2525</v>
      </c>
      <c r="E27" s="145" t="s">
        <v>4621</v>
      </c>
      <c r="F27" s="146" t="s">
        <v>4622</v>
      </c>
      <c r="G27" s="42">
        <f>+G26+2</f>
        <v>45190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4623</v>
      </c>
      <c r="E28" s="145" t="s">
        <v>4629</v>
      </c>
      <c r="F28" s="146" t="s">
        <v>4630</v>
      </c>
      <c r="G28" s="42">
        <f>G27+2</f>
        <v>45192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USD@JPY148.65-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RMB@JPY20.25-</v>
      </c>
      <c r="C30" s="143" t="s">
        <v>17</v>
      </c>
      <c r="D30" s="144" t="s">
        <v>3357</v>
      </c>
      <c r="E30" s="211" t="s">
        <v>4632</v>
      </c>
      <c r="F30" s="146" t="s">
        <v>4633</v>
      </c>
      <c r="G30" s="42">
        <f>+G28+1</f>
        <v>45193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8</v>
      </c>
      <c r="D31" s="144" t="s">
        <v>4648</v>
      </c>
      <c r="E31" s="211" t="s">
        <v>4638</v>
      </c>
      <c r="F31" s="146" t="s">
        <v>4649</v>
      </c>
      <c r="G31" s="42">
        <f>+G32+1</f>
        <v>45195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3639</v>
      </c>
      <c r="E32" s="211" t="s">
        <v>4650</v>
      </c>
      <c r="F32" s="146" t="s">
        <v>4651</v>
      </c>
      <c r="G32" s="42">
        <f>+G30+1</f>
        <v>45194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4652</v>
      </c>
      <c r="E33" s="211" t="s">
        <v>1834</v>
      </c>
      <c r="F33" s="146" t="s">
        <v>4655</v>
      </c>
      <c r="G33" s="42">
        <f>+G31</f>
        <v>45195</v>
      </c>
      <c r="H33" s="164" t="s">
        <v>502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621</v>
      </c>
      <c r="E34" s="145" t="s">
        <v>4684</v>
      </c>
      <c r="F34" s="146" t="s">
        <v>4685</v>
      </c>
      <c r="G34" s="42">
        <f>G32+2</f>
        <v>45196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4682</v>
      </c>
      <c r="E35" s="211" t="s">
        <v>4683</v>
      </c>
      <c r="F35" s="146" t="s">
        <v>4668</v>
      </c>
      <c r="G35" s="42">
        <f>+G34+1</f>
        <v>45197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131" t="s">
        <v>4666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4692</v>
      </c>
      <c r="E38" s="41"/>
      <c r="F38" s="58"/>
      <c r="G38" s="42">
        <v>45201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 t="s">
        <v>4667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sheetPr codeName="Sheet2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8" t="s">
        <v>0</v>
      </c>
      <c r="C1" s="658"/>
      <c r="D1" s="9"/>
      <c r="E1" s="9"/>
      <c r="F1" s="659">
        <v>45197.479166666664</v>
      </c>
      <c r="G1" s="659"/>
      <c r="H1" s="14"/>
      <c r="I1" s="15"/>
      <c r="J1" s="15"/>
      <c r="K1" s="16"/>
      <c r="L1" s="12"/>
    </row>
    <row r="2" spans="2:12" s="1" customFormat="1" ht="13.5" customHeight="1" x14ac:dyDescent="0.25">
      <c r="B2" s="660" t="s">
        <v>4560</v>
      </c>
      <c r="C2" s="66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10306</v>
      </c>
      <c r="E5" s="186" t="s">
        <v>4631</v>
      </c>
      <c r="F5" s="187" t="s">
        <v>1052</v>
      </c>
      <c r="G5" s="33">
        <v>45188</v>
      </c>
      <c r="H5" s="262" t="s">
        <v>4628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4561</v>
      </c>
      <c r="C7" s="195" t="s">
        <v>479</v>
      </c>
      <c r="D7" s="193" t="s">
        <v>4636</v>
      </c>
      <c r="E7" s="194" t="s">
        <v>4653</v>
      </c>
      <c r="F7" s="196" t="s">
        <v>4654</v>
      </c>
      <c r="G7" s="42">
        <f>+G10</f>
        <v>45192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5</v>
      </c>
      <c r="D8" s="193" t="s">
        <v>4656</v>
      </c>
      <c r="E8" s="194" t="s">
        <v>4657</v>
      </c>
      <c r="F8" s="196" t="s">
        <v>4658</v>
      </c>
      <c r="G8" s="42">
        <f>G9</f>
        <v>45191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4570</v>
      </c>
      <c r="C9" s="195" t="s">
        <v>8</v>
      </c>
      <c r="D9" s="193" t="s">
        <v>3639</v>
      </c>
      <c r="E9" s="194" t="s">
        <v>4639</v>
      </c>
      <c r="F9" s="196" t="s">
        <v>4640</v>
      </c>
      <c r="G9" s="42">
        <f>G11+1</f>
        <v>45191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4571</v>
      </c>
      <c r="C10" s="195" t="s">
        <v>244</v>
      </c>
      <c r="D10" s="193" t="s">
        <v>4641</v>
      </c>
      <c r="E10" s="194" t="s">
        <v>4642</v>
      </c>
      <c r="F10" s="196" t="s">
        <v>4643</v>
      </c>
      <c r="G10" s="42">
        <f>+G9+1</f>
        <v>45192</v>
      </c>
      <c r="H10" s="161" t="s">
        <v>4637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143" t="s">
        <v>10</v>
      </c>
      <c r="D11" s="201" t="s">
        <v>4644</v>
      </c>
      <c r="E11" s="202" t="s">
        <v>3385</v>
      </c>
      <c r="F11" s="203" t="s">
        <v>1308</v>
      </c>
      <c r="G11" s="42">
        <f>G5+2</f>
        <v>45190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4664</v>
      </c>
      <c r="E13" s="55"/>
      <c r="F13" s="57"/>
      <c r="G13" s="34">
        <f>G5+7</f>
        <v>45195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10307</v>
      </c>
      <c r="E15" s="81" t="s">
        <v>4562</v>
      </c>
      <c r="F15" s="103" t="s">
        <v>2475</v>
      </c>
      <c r="G15" s="33">
        <v>45185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4559</v>
      </c>
      <c r="C17" s="85" t="s">
        <v>7</v>
      </c>
      <c r="D17" s="86" t="s">
        <v>998</v>
      </c>
      <c r="E17" s="101" t="s">
        <v>4586</v>
      </c>
      <c r="F17" s="114" t="s">
        <v>4587</v>
      </c>
      <c r="G17" s="42">
        <f>G15+3</f>
        <v>45188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4588</v>
      </c>
      <c r="E18" s="211" t="s">
        <v>4589</v>
      </c>
      <c r="F18" s="146" t="s">
        <v>4590</v>
      </c>
      <c r="G18" s="42">
        <f>+G19</f>
        <v>45188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 148.51-</v>
      </c>
      <c r="C19" s="210" t="s">
        <v>5</v>
      </c>
      <c r="D19" s="201" t="s">
        <v>4591</v>
      </c>
      <c r="E19" s="145" t="s">
        <v>4592</v>
      </c>
      <c r="F19" s="199" t="s">
        <v>4608</v>
      </c>
      <c r="G19" s="42">
        <f>G17</f>
        <v>45188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 20.31-</v>
      </c>
      <c r="C20" s="143" t="s">
        <v>6</v>
      </c>
      <c r="D20" s="201" t="s">
        <v>4609</v>
      </c>
      <c r="E20" s="202" t="s">
        <v>4600</v>
      </c>
      <c r="F20" s="203" t="s">
        <v>4601</v>
      </c>
      <c r="G20" s="42">
        <f>G21</f>
        <v>45189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1251</v>
      </c>
      <c r="E21" s="202" t="s">
        <v>4602</v>
      </c>
      <c r="F21" s="146" t="s">
        <v>4607</v>
      </c>
      <c r="G21" s="42">
        <f>G17+1</f>
        <v>45189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4618</v>
      </c>
      <c r="E23" s="55"/>
      <c r="F23" s="57"/>
      <c r="G23" s="34">
        <f>G15+7</f>
        <v>45192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4574</v>
      </c>
      <c r="E26" s="214" t="s">
        <v>4576</v>
      </c>
      <c r="F26" s="215" t="s">
        <v>4575</v>
      </c>
      <c r="G26" s="42">
        <v>45181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4563</v>
      </c>
      <c r="C27" s="182" t="s">
        <v>16</v>
      </c>
      <c r="D27" s="144" t="s">
        <v>4573</v>
      </c>
      <c r="E27" s="145" t="s">
        <v>4577</v>
      </c>
      <c r="F27" s="146" t="s">
        <v>4578</v>
      </c>
      <c r="G27" s="42">
        <f>+G26+2</f>
        <v>45183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4572</v>
      </c>
      <c r="E28" s="101" t="s">
        <v>4579</v>
      </c>
      <c r="F28" s="96" t="s">
        <v>4593</v>
      </c>
      <c r="G28" s="42">
        <f>G27+2</f>
        <v>45185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 148.51-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 20.31-</v>
      </c>
      <c r="C30" s="85" t="s">
        <v>17</v>
      </c>
      <c r="D30" s="106" t="s">
        <v>4594</v>
      </c>
      <c r="E30" s="107" t="s">
        <v>4595</v>
      </c>
      <c r="F30" s="96" t="s">
        <v>4596</v>
      </c>
      <c r="G30" s="42">
        <f>+G28+1</f>
        <v>45186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4610</v>
      </c>
      <c r="E31" s="211" t="s">
        <v>4611</v>
      </c>
      <c r="F31" s="146" t="s">
        <v>4612</v>
      </c>
      <c r="G31" s="42">
        <f>+G33</f>
        <v>45188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4613</v>
      </c>
      <c r="E32" s="211" t="s">
        <v>4598</v>
      </c>
      <c r="F32" s="146" t="s">
        <v>4604</v>
      </c>
      <c r="G32" s="42">
        <f>+G30+1</f>
        <v>45187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4605</v>
      </c>
      <c r="E33" s="211" t="s">
        <v>4606</v>
      </c>
      <c r="F33" s="146" t="s">
        <v>4603</v>
      </c>
      <c r="G33" s="42">
        <f>+G32+1</f>
        <v>45188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4599</v>
      </c>
      <c r="E34" s="145" t="s">
        <v>4614</v>
      </c>
      <c r="F34" s="146" t="s">
        <v>4615</v>
      </c>
      <c r="G34" s="42">
        <f>G32+2</f>
        <v>45189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798</v>
      </c>
      <c r="E35" s="211" t="s">
        <v>4616</v>
      </c>
      <c r="F35" s="146" t="s">
        <v>4617</v>
      </c>
      <c r="G35" s="42">
        <f>+G34+1</f>
        <v>45190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1558</v>
      </c>
      <c r="E37" s="129"/>
      <c r="F37" s="130"/>
      <c r="G37" s="131">
        <f>+G35+5</f>
        <v>45195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45196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45199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8" t="s">
        <v>0</v>
      </c>
      <c r="C1" s="658"/>
      <c r="D1" s="9"/>
      <c r="E1" s="9"/>
      <c r="F1" s="9"/>
      <c r="G1" s="9"/>
      <c r="H1" s="9"/>
      <c r="I1" s="659">
        <v>46009.354166666664</v>
      </c>
      <c r="J1" s="659"/>
      <c r="K1" s="14"/>
      <c r="L1" s="15"/>
      <c r="M1" s="15"/>
      <c r="N1" s="16"/>
      <c r="O1" s="12"/>
    </row>
    <row r="2" spans="2:15" s="1" customFormat="1" ht="13.5" customHeight="1" x14ac:dyDescent="0.25">
      <c r="B2" s="660" t="s">
        <v>5249</v>
      </c>
      <c r="C2" s="66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1" t="s">
        <v>12</v>
      </c>
      <c r="E4" s="662"/>
      <c r="F4" s="661" t="s">
        <v>13</v>
      </c>
      <c r="G4" s="662"/>
      <c r="H4" s="663" t="s">
        <v>2</v>
      </c>
      <c r="I4" s="66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390" t="s">
        <v>9284</v>
      </c>
      <c r="E5" s="502">
        <v>45999</v>
      </c>
      <c r="F5" s="390" t="s">
        <v>11111</v>
      </c>
      <c r="G5" s="502">
        <v>46000</v>
      </c>
      <c r="H5" s="390" t="s">
        <v>9131</v>
      </c>
      <c r="I5" s="539">
        <v>46000</v>
      </c>
      <c r="J5" s="33">
        <v>46000</v>
      </c>
      <c r="K5" s="614"/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615"/>
      <c r="L6" s="36"/>
      <c r="M6" s="36"/>
      <c r="N6" s="36"/>
      <c r="O6" s="36"/>
    </row>
    <row r="7" spans="2:15" s="1" customFormat="1" ht="15" customHeight="1" x14ac:dyDescent="0.25">
      <c r="B7" s="26" t="s">
        <v>5132</v>
      </c>
      <c r="C7" s="50"/>
      <c r="D7" s="375"/>
      <c r="E7" s="484"/>
      <c r="F7" s="375"/>
      <c r="G7" s="483"/>
      <c r="H7" s="372"/>
      <c r="I7" s="483"/>
      <c r="J7" s="42"/>
      <c r="K7" s="616"/>
      <c r="L7" s="36"/>
      <c r="M7" s="36"/>
      <c r="N7" s="36"/>
      <c r="O7" s="36"/>
    </row>
    <row r="8" spans="2:15" s="1" customFormat="1" ht="15" customHeight="1" x14ac:dyDescent="0.25">
      <c r="B8" s="26"/>
      <c r="C8" s="85" t="s">
        <v>10</v>
      </c>
      <c r="D8" s="385" t="s">
        <v>9296</v>
      </c>
      <c r="E8" s="504">
        <v>46002</v>
      </c>
      <c r="F8" s="385" t="s">
        <v>11034</v>
      </c>
      <c r="G8" s="505">
        <v>46002</v>
      </c>
      <c r="H8" s="386" t="s">
        <v>9111</v>
      </c>
      <c r="I8" s="504">
        <v>46002</v>
      </c>
      <c r="J8" s="42">
        <f>J5+2</f>
        <v>46002</v>
      </c>
      <c r="K8" s="617"/>
      <c r="L8" s="36"/>
      <c r="M8" s="36"/>
      <c r="N8" s="36"/>
      <c r="O8" s="36"/>
    </row>
    <row r="9" spans="2:15" s="1" customFormat="1" ht="15" customHeight="1" x14ac:dyDescent="0.25">
      <c r="B9" s="537"/>
      <c r="C9" s="85" t="s">
        <v>5</v>
      </c>
      <c r="D9" s="385" t="s">
        <v>10913</v>
      </c>
      <c r="E9" s="522">
        <v>46003</v>
      </c>
      <c r="F9" s="385" t="s">
        <v>10647</v>
      </c>
      <c r="G9" s="505">
        <v>46003</v>
      </c>
      <c r="H9" s="386" t="s">
        <v>10351</v>
      </c>
      <c r="I9" s="522">
        <v>46003</v>
      </c>
      <c r="J9" s="42">
        <f>J10</f>
        <v>46003</v>
      </c>
      <c r="K9" s="618"/>
      <c r="L9" s="36"/>
      <c r="M9" s="36"/>
      <c r="N9" s="36"/>
      <c r="O9" s="36"/>
    </row>
    <row r="10" spans="2:15" s="1" customFormat="1" ht="15" customHeight="1" x14ac:dyDescent="0.25">
      <c r="B10" s="26"/>
      <c r="C10" s="95" t="s">
        <v>8</v>
      </c>
      <c r="D10" s="385" t="s">
        <v>11133</v>
      </c>
      <c r="E10" s="522">
        <v>46002</v>
      </c>
      <c r="F10" s="385" t="s">
        <v>11050</v>
      </c>
      <c r="G10" s="522">
        <v>46003</v>
      </c>
      <c r="H10" s="386" t="s">
        <v>9352</v>
      </c>
      <c r="I10" s="522">
        <v>46003</v>
      </c>
      <c r="J10" s="42">
        <f>J5+3</f>
        <v>46003</v>
      </c>
      <c r="K10" s="617" t="s">
        <v>6157</v>
      </c>
      <c r="L10" s="36"/>
      <c r="M10" s="36"/>
      <c r="N10" s="36"/>
      <c r="O10" s="36"/>
    </row>
    <row r="11" spans="2:15" s="1" customFormat="1" ht="15" customHeight="1" x14ac:dyDescent="0.25">
      <c r="B11" s="537"/>
      <c r="C11" s="85" t="s">
        <v>244</v>
      </c>
      <c r="D11" s="385" t="s">
        <v>10997</v>
      </c>
      <c r="E11" s="510">
        <v>46003</v>
      </c>
      <c r="F11" s="385" t="s">
        <v>11132</v>
      </c>
      <c r="G11" s="522">
        <v>46004</v>
      </c>
      <c r="H11" s="386" t="s">
        <v>9392</v>
      </c>
      <c r="I11" s="504">
        <v>46004</v>
      </c>
      <c r="J11" s="42">
        <f>J10+1</f>
        <v>46004</v>
      </c>
      <c r="K11" s="618"/>
      <c r="L11" s="36"/>
      <c r="M11" s="36"/>
      <c r="N11" s="36"/>
      <c r="O11" s="36"/>
    </row>
    <row r="12" spans="2:15" s="1" customFormat="1" ht="15" customHeight="1" x14ac:dyDescent="0.25">
      <c r="B12" s="26"/>
      <c r="C12" s="85" t="s">
        <v>6</v>
      </c>
      <c r="D12" s="385" t="s">
        <v>9352</v>
      </c>
      <c r="E12" s="510">
        <v>46004</v>
      </c>
      <c r="F12" s="385" t="s">
        <v>9132</v>
      </c>
      <c r="G12" s="505">
        <v>46004</v>
      </c>
      <c r="H12" s="386" t="s">
        <v>9595</v>
      </c>
      <c r="I12" s="522">
        <v>46004</v>
      </c>
      <c r="J12" s="42">
        <f>J9+1</f>
        <v>46004</v>
      </c>
      <c r="K12" s="618"/>
      <c r="L12" s="36"/>
      <c r="M12" s="36"/>
      <c r="N12" s="36"/>
      <c r="O12" s="36"/>
    </row>
    <row r="13" spans="2:15" s="1" customFormat="1" ht="15" customHeight="1" x14ac:dyDescent="0.25">
      <c r="B13" s="537"/>
      <c r="C13" s="643"/>
      <c r="D13" s="375"/>
      <c r="E13" s="487"/>
      <c r="F13" s="375"/>
      <c r="G13" s="486"/>
      <c r="H13" s="372"/>
      <c r="I13" s="486"/>
      <c r="J13" s="607"/>
      <c r="K13" s="619"/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50"/>
      <c r="D14" s="375"/>
      <c r="E14" s="487"/>
      <c r="F14" s="375"/>
      <c r="G14" s="483"/>
      <c r="H14" s="372"/>
      <c r="I14" s="484"/>
      <c r="J14" s="42"/>
      <c r="K14" s="618"/>
      <c r="L14" s="36"/>
      <c r="M14" s="36"/>
      <c r="N14" s="36"/>
      <c r="O14" s="36"/>
    </row>
    <row r="15" spans="2:15" s="1" customFormat="1" ht="22.5" customHeight="1" x14ac:dyDescent="0.25">
      <c r="B15" s="610" t="s">
        <v>11105</v>
      </c>
      <c r="C15" s="227"/>
      <c r="D15" s="467"/>
      <c r="E15" s="491"/>
      <c r="F15" s="375"/>
      <c r="G15" s="486"/>
      <c r="H15" s="468"/>
      <c r="I15" s="490"/>
      <c r="J15" s="42"/>
      <c r="K15" s="619"/>
      <c r="L15" s="36"/>
      <c r="M15" s="36"/>
      <c r="N15" s="36"/>
      <c r="O15" s="36"/>
    </row>
    <row r="16" spans="2:15" s="1" customFormat="1" ht="15" customHeight="1" x14ac:dyDescent="0.25">
      <c r="B16" s="396" t="s">
        <v>11107</v>
      </c>
      <c r="C16" s="49"/>
      <c r="D16" s="375"/>
      <c r="E16" s="484"/>
      <c r="F16" s="375"/>
      <c r="G16" s="483"/>
      <c r="H16" s="372"/>
      <c r="I16" s="483"/>
      <c r="J16" s="42"/>
      <c r="K16" s="620"/>
      <c r="L16" s="36"/>
      <c r="M16" s="36"/>
      <c r="N16" s="36"/>
      <c r="O16" s="36"/>
    </row>
    <row r="17" spans="2:15" s="1" customFormat="1" ht="15" customHeight="1" x14ac:dyDescent="0.25">
      <c r="B17" s="400" t="s">
        <v>11108</v>
      </c>
      <c r="C17" s="55" t="s">
        <v>481</v>
      </c>
      <c r="D17" s="513" t="s">
        <v>9422</v>
      </c>
      <c r="E17" s="514">
        <v>46006</v>
      </c>
      <c r="F17" s="513"/>
      <c r="G17" s="515"/>
      <c r="H17" s="384"/>
      <c r="I17" s="516"/>
      <c r="J17" s="34">
        <f>J12+3</f>
        <v>46007</v>
      </c>
      <c r="K17" s="621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61" t="s">
        <v>12</v>
      </c>
      <c r="E19" s="662"/>
      <c r="F19" s="661" t="s">
        <v>13</v>
      </c>
      <c r="G19" s="662"/>
      <c r="H19" s="663" t="s">
        <v>2</v>
      </c>
      <c r="I19" s="664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81" t="s">
        <v>14</v>
      </c>
      <c r="D20" s="395" t="s">
        <v>11110</v>
      </c>
      <c r="E20" s="509">
        <v>45997</v>
      </c>
      <c r="F20" s="506" t="s">
        <v>10830</v>
      </c>
      <c r="G20" s="539">
        <v>45998</v>
      </c>
      <c r="H20" s="391" t="s">
        <v>9106</v>
      </c>
      <c r="I20" s="507">
        <v>45998</v>
      </c>
      <c r="J20" s="33">
        <v>45997</v>
      </c>
      <c r="K20" s="614"/>
      <c r="L20" s="36"/>
      <c r="M20" s="36"/>
      <c r="N20" s="36"/>
      <c r="O20" s="36"/>
    </row>
    <row r="21" spans="2:15" s="1" customFormat="1" ht="15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622"/>
      <c r="L21" s="36"/>
      <c r="M21" s="36"/>
      <c r="N21" s="36"/>
      <c r="O21" s="36"/>
    </row>
    <row r="22" spans="2:15" s="1" customFormat="1" ht="15" customHeight="1" x14ac:dyDescent="0.25">
      <c r="B22" s="26" t="s">
        <v>11106</v>
      </c>
      <c r="C22" s="50"/>
      <c r="D22" s="495"/>
      <c r="E22" s="550"/>
      <c r="F22" s="551"/>
      <c r="G22" s="484"/>
      <c r="H22" s="375"/>
      <c r="I22" s="483"/>
      <c r="J22" s="42"/>
      <c r="K22" s="622"/>
      <c r="L22" s="36"/>
      <c r="M22" s="36"/>
      <c r="N22" s="36"/>
      <c r="O22" s="36"/>
    </row>
    <row r="23" spans="2:15" s="1" customFormat="1" ht="15" customHeight="1" x14ac:dyDescent="0.25">
      <c r="B23" s="245"/>
      <c r="C23" s="89" t="s">
        <v>8</v>
      </c>
      <c r="D23" s="410" t="s">
        <v>9199</v>
      </c>
      <c r="E23" s="504">
        <v>46000</v>
      </c>
      <c r="F23" s="385" t="s">
        <v>9795</v>
      </c>
      <c r="G23" s="504">
        <v>46000</v>
      </c>
      <c r="H23" s="385" t="s">
        <v>9361</v>
      </c>
      <c r="I23" s="504">
        <v>46001</v>
      </c>
      <c r="J23" s="42">
        <f>J25</f>
        <v>46000</v>
      </c>
      <c r="K23" s="623"/>
      <c r="L23" s="36"/>
      <c r="M23" s="36"/>
      <c r="N23" s="36"/>
      <c r="O23" s="36"/>
    </row>
    <row r="24" spans="2:15" s="1" customFormat="1" ht="15" customHeight="1" x14ac:dyDescent="0.25">
      <c r="B24" s="245"/>
      <c r="C24" s="95" t="s">
        <v>7</v>
      </c>
      <c r="D24" s="410" t="s">
        <v>9286</v>
      </c>
      <c r="E24" s="504">
        <v>46001</v>
      </c>
      <c r="F24" s="410" t="s">
        <v>9415</v>
      </c>
      <c r="G24" s="504">
        <v>46001</v>
      </c>
      <c r="H24" s="410" t="s">
        <v>9881</v>
      </c>
      <c r="I24" s="504">
        <v>46001</v>
      </c>
      <c r="J24" s="42">
        <f>J25</f>
        <v>46000</v>
      </c>
      <c r="K24" s="615"/>
      <c r="L24" s="36"/>
      <c r="M24" s="36"/>
      <c r="N24" s="36"/>
      <c r="O24" s="36"/>
    </row>
    <row r="25" spans="2:15" s="1" customFormat="1" ht="15" customHeight="1" x14ac:dyDescent="0.25">
      <c r="B25" s="245"/>
      <c r="C25" s="89" t="s">
        <v>5</v>
      </c>
      <c r="D25" s="385" t="s">
        <v>9202</v>
      </c>
      <c r="E25" s="504">
        <v>46001</v>
      </c>
      <c r="F25" s="385" t="s">
        <v>10647</v>
      </c>
      <c r="G25" s="504">
        <v>46002</v>
      </c>
      <c r="H25" s="385" t="s">
        <v>9124</v>
      </c>
      <c r="I25" s="504">
        <v>46002</v>
      </c>
      <c r="J25" s="42">
        <f>J20+3</f>
        <v>46000</v>
      </c>
      <c r="K25" s="617" t="s">
        <v>6082</v>
      </c>
      <c r="L25" s="36"/>
      <c r="M25" s="36"/>
      <c r="N25" s="36"/>
      <c r="O25" s="36"/>
    </row>
    <row r="26" spans="2:15" s="1" customFormat="1" ht="15" customHeight="1" x14ac:dyDescent="0.25">
      <c r="B26" s="459"/>
      <c r="C26" s="89" t="s">
        <v>6</v>
      </c>
      <c r="D26" s="410" t="s">
        <v>9098</v>
      </c>
      <c r="E26" s="504">
        <v>46002</v>
      </c>
      <c r="F26" s="410" t="s">
        <v>9455</v>
      </c>
      <c r="G26" s="504">
        <v>46002</v>
      </c>
      <c r="H26" s="410" t="s">
        <v>5248</v>
      </c>
      <c r="I26" s="504">
        <v>46002</v>
      </c>
      <c r="J26" s="42">
        <f>J24+1</f>
        <v>46001</v>
      </c>
      <c r="K26" s="622"/>
      <c r="L26" s="36"/>
      <c r="M26" s="36"/>
      <c r="N26" s="36"/>
      <c r="O26" s="36"/>
    </row>
    <row r="27" spans="2:15" s="1" customFormat="1" ht="15" customHeight="1" x14ac:dyDescent="0.25">
      <c r="B27" s="26"/>
      <c r="C27" s="85" t="s">
        <v>26</v>
      </c>
      <c r="D27" s="385" t="s">
        <v>9246</v>
      </c>
      <c r="E27" s="504">
        <v>46003</v>
      </c>
      <c r="F27" s="385" t="s">
        <v>9528</v>
      </c>
      <c r="G27" s="504">
        <v>46003</v>
      </c>
      <c r="H27" s="385" t="s">
        <v>9155</v>
      </c>
      <c r="I27" s="504">
        <v>46003</v>
      </c>
      <c r="J27" s="42">
        <f>J26</f>
        <v>46001</v>
      </c>
      <c r="K27" s="623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619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615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615"/>
      <c r="L30" s="36"/>
      <c r="M30" s="36"/>
      <c r="N30" s="36"/>
      <c r="O30" s="36"/>
    </row>
    <row r="31" spans="2:15" s="1" customFormat="1" ht="15" customHeight="1" x14ac:dyDescent="0.25">
      <c r="B31" s="245" t="str">
        <f>$B$16</f>
        <v>USD: JPY156.30-</v>
      </c>
      <c r="C31" s="52"/>
      <c r="D31" s="375"/>
      <c r="E31" s="487"/>
      <c r="F31" s="375"/>
      <c r="G31" s="486"/>
      <c r="H31" s="375"/>
      <c r="I31" s="486"/>
      <c r="J31" s="42"/>
      <c r="K31" s="624"/>
      <c r="L31" s="36"/>
      <c r="M31" s="36"/>
      <c r="N31" s="36"/>
      <c r="O31" s="36"/>
    </row>
    <row r="32" spans="2:15" s="1" customFormat="1" ht="15" customHeight="1" x14ac:dyDescent="0.25">
      <c r="B32" s="44" t="str">
        <f>$B$17</f>
        <v>RMB: JPY22.30-</v>
      </c>
      <c r="C32" s="44" t="s">
        <v>14</v>
      </c>
      <c r="D32" s="376" t="s">
        <v>9201</v>
      </c>
      <c r="E32" s="600">
        <v>46005</v>
      </c>
      <c r="F32" s="518"/>
      <c r="G32" s="519"/>
      <c r="H32" s="376"/>
      <c r="I32" s="519"/>
      <c r="J32" s="34">
        <f>J20+7</f>
        <v>46004</v>
      </c>
      <c r="K32" s="625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61" t="s">
        <v>12</v>
      </c>
      <c r="E34" s="662"/>
      <c r="F34" s="661" t="s">
        <v>13</v>
      </c>
      <c r="G34" s="662"/>
      <c r="H34" s="663" t="s">
        <v>2</v>
      </c>
      <c r="I34" s="664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626"/>
      <c r="L35" s="36"/>
      <c r="M35" s="36"/>
      <c r="N35" s="36"/>
      <c r="O35" s="36"/>
    </row>
    <row r="36" spans="2:15" s="1" customFormat="1" ht="15" customHeight="1" x14ac:dyDescent="0.25">
      <c r="B36" s="71" t="s">
        <v>6394</v>
      </c>
      <c r="C36" s="133" t="s">
        <v>539</v>
      </c>
      <c r="D36" s="379" t="s">
        <v>10004</v>
      </c>
      <c r="E36" s="501">
        <v>45992</v>
      </c>
      <c r="F36" s="379" t="s">
        <v>9250</v>
      </c>
      <c r="G36" s="503">
        <v>45993</v>
      </c>
      <c r="H36" s="380" t="s">
        <v>9664</v>
      </c>
      <c r="I36" s="501">
        <v>45993</v>
      </c>
      <c r="J36" s="42">
        <v>45993</v>
      </c>
      <c r="K36" s="619"/>
      <c r="L36" s="36"/>
      <c r="M36" s="36"/>
      <c r="N36" s="36"/>
      <c r="O36" s="36"/>
    </row>
    <row r="37" spans="2:15" s="1" customFormat="1" ht="15" customHeight="1" x14ac:dyDescent="0.25">
      <c r="B37" s="26" t="s">
        <v>10701</v>
      </c>
      <c r="C37" s="104" t="s">
        <v>540</v>
      </c>
      <c r="D37" s="385" t="s">
        <v>9285</v>
      </c>
      <c r="E37" s="504">
        <v>45994</v>
      </c>
      <c r="F37" s="385" t="s">
        <v>9874</v>
      </c>
      <c r="G37" s="505">
        <v>45994</v>
      </c>
      <c r="H37" s="386" t="s">
        <v>9288</v>
      </c>
      <c r="I37" s="504">
        <v>45995</v>
      </c>
      <c r="J37" s="42">
        <f>J36+2</f>
        <v>45995</v>
      </c>
      <c r="K37" s="617"/>
      <c r="L37" s="36"/>
      <c r="M37" s="36"/>
      <c r="N37" s="36"/>
      <c r="O37" s="36"/>
    </row>
    <row r="38" spans="2:15" s="1" customFormat="1" ht="15" customHeight="1" x14ac:dyDescent="0.25">
      <c r="B38" s="26"/>
      <c r="C38" s="85" t="s">
        <v>541</v>
      </c>
      <c r="D38" s="385" t="s">
        <v>11116</v>
      </c>
      <c r="E38" s="504">
        <v>45995</v>
      </c>
      <c r="F38" s="385" t="s">
        <v>9265</v>
      </c>
      <c r="G38" s="505">
        <v>45996</v>
      </c>
      <c r="H38" s="386" t="s">
        <v>9193</v>
      </c>
      <c r="I38" s="504">
        <v>45996</v>
      </c>
      <c r="J38" s="42">
        <f>J37+2</f>
        <v>45997</v>
      </c>
      <c r="K38" s="627"/>
      <c r="L38" s="36"/>
      <c r="M38" s="36"/>
      <c r="N38" s="36"/>
      <c r="O38" s="36"/>
    </row>
    <row r="39" spans="2:15" s="1" customFormat="1" ht="1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627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628"/>
      <c r="L40" s="36"/>
      <c r="M40" s="36"/>
      <c r="N40" s="36"/>
      <c r="O40" s="36"/>
    </row>
    <row r="41" spans="2:15" s="1" customFormat="1" ht="15" customHeight="1" x14ac:dyDescent="0.25">
      <c r="B41" s="245"/>
      <c r="C41" s="85" t="s">
        <v>7862</v>
      </c>
      <c r="D41" s="385" t="s">
        <v>9682</v>
      </c>
      <c r="E41" s="504">
        <v>45998</v>
      </c>
      <c r="F41" s="385" t="s">
        <v>11117</v>
      </c>
      <c r="G41" s="505">
        <v>45999</v>
      </c>
      <c r="H41" s="386" t="s">
        <v>9941</v>
      </c>
      <c r="I41" s="504">
        <v>45999</v>
      </c>
      <c r="J41" s="42">
        <f>J38+1</f>
        <v>45998</v>
      </c>
      <c r="K41" s="617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477</v>
      </c>
      <c r="D42" s="385" t="s">
        <v>9667</v>
      </c>
      <c r="E42" s="504">
        <v>45999</v>
      </c>
      <c r="F42" s="385" t="s">
        <v>9266</v>
      </c>
      <c r="G42" s="505">
        <v>46000</v>
      </c>
      <c r="H42" s="386" t="s">
        <v>9720</v>
      </c>
      <c r="I42" s="504">
        <v>46000</v>
      </c>
      <c r="J42" s="42">
        <f>J41+1</f>
        <v>45999</v>
      </c>
      <c r="K42" s="619" t="s">
        <v>7903</v>
      </c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1313</v>
      </c>
      <c r="D43" s="385" t="s">
        <v>9318</v>
      </c>
      <c r="E43" s="504">
        <v>46000</v>
      </c>
      <c r="F43" s="385" t="s">
        <v>9961</v>
      </c>
      <c r="G43" s="505">
        <v>46000</v>
      </c>
      <c r="H43" s="386" t="s">
        <v>9766</v>
      </c>
      <c r="I43" s="504">
        <v>46000</v>
      </c>
      <c r="J43" s="42">
        <f>J44</f>
        <v>46000</v>
      </c>
      <c r="K43" s="629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42</v>
      </c>
      <c r="D44" s="385" t="s">
        <v>9635</v>
      </c>
      <c r="E44" s="504">
        <v>46000</v>
      </c>
      <c r="F44" s="385" t="s">
        <v>11118</v>
      </c>
      <c r="G44" s="505">
        <v>46001</v>
      </c>
      <c r="H44" s="386" t="s">
        <v>9548</v>
      </c>
      <c r="I44" s="510">
        <v>46001</v>
      </c>
      <c r="J44" s="42">
        <f>J42+1</f>
        <v>46000</v>
      </c>
      <c r="K44" s="617"/>
      <c r="L44" s="36"/>
      <c r="M44" s="36"/>
      <c r="N44" s="36"/>
      <c r="O44" s="36"/>
    </row>
    <row r="45" spans="2:15" s="1" customFormat="1" ht="15" customHeight="1" x14ac:dyDescent="0.25">
      <c r="B45" s="24"/>
      <c r="C45" s="108" t="s">
        <v>479</v>
      </c>
      <c r="D45" s="410" t="s">
        <v>4674</v>
      </c>
      <c r="E45" s="510">
        <v>46002</v>
      </c>
      <c r="F45" s="410" t="s">
        <v>9195</v>
      </c>
      <c r="G45" s="522">
        <v>46002</v>
      </c>
      <c r="H45" s="386" t="s">
        <v>9347</v>
      </c>
      <c r="I45" s="510">
        <v>46002</v>
      </c>
      <c r="J45" s="42">
        <f>J43+1</f>
        <v>46001</v>
      </c>
      <c r="K45" s="628"/>
      <c r="L45" s="36"/>
      <c r="M45" s="36"/>
      <c r="N45" s="36"/>
      <c r="O45" s="36"/>
    </row>
    <row r="46" spans="2:15" s="1" customFormat="1" ht="15" customHeight="1" x14ac:dyDescent="0.25">
      <c r="B46" s="24"/>
      <c r="C46" s="85" t="s">
        <v>476</v>
      </c>
      <c r="D46" s="385" t="s">
        <v>9118</v>
      </c>
      <c r="E46" s="510">
        <v>46002</v>
      </c>
      <c r="F46" s="395" t="s">
        <v>9319</v>
      </c>
      <c r="G46" s="522">
        <v>46003</v>
      </c>
      <c r="H46" s="386" t="s">
        <v>9162</v>
      </c>
      <c r="I46" s="510">
        <v>46003</v>
      </c>
      <c r="J46" s="42">
        <f>J45+1</f>
        <v>46002</v>
      </c>
      <c r="K46" s="618"/>
      <c r="L46" s="36"/>
      <c r="M46" s="36"/>
      <c r="N46" s="36"/>
      <c r="O46" s="36"/>
    </row>
    <row r="47" spans="2:15" s="1" customFormat="1" ht="15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617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618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618"/>
      <c r="L49" s="36"/>
      <c r="M49" s="36"/>
      <c r="N49" s="36"/>
      <c r="O49" s="36"/>
    </row>
    <row r="50" spans="2:26" s="1" customFormat="1" ht="15" customHeight="1" x14ac:dyDescent="0.25">
      <c r="B50" s="24"/>
      <c r="C50" s="230" t="s">
        <v>24</v>
      </c>
      <c r="D50" s="385" t="s">
        <v>9356</v>
      </c>
      <c r="E50" s="510">
        <v>46006</v>
      </c>
      <c r="F50" s="385" t="s">
        <v>11135</v>
      </c>
      <c r="G50" s="522">
        <v>46007</v>
      </c>
      <c r="H50" s="385" t="s">
        <v>9233</v>
      </c>
      <c r="I50" s="522">
        <v>46008</v>
      </c>
      <c r="J50" s="604">
        <f>J46+5</f>
        <v>46007</v>
      </c>
      <c r="K50" s="617"/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3" t="s">
        <v>16</v>
      </c>
      <c r="D51" s="414" t="s">
        <v>11139</v>
      </c>
      <c r="E51" s="531">
        <v>46008</v>
      </c>
      <c r="F51" s="379" t="s">
        <v>11143</v>
      </c>
      <c r="G51" s="503">
        <v>46008</v>
      </c>
      <c r="H51" s="380" t="s">
        <v>11144</v>
      </c>
      <c r="I51" s="503">
        <v>46009</v>
      </c>
      <c r="J51" s="131">
        <f>J46+6</f>
        <v>46008</v>
      </c>
      <c r="K51" s="619"/>
      <c r="L51" s="36"/>
      <c r="M51" s="36"/>
      <c r="N51" s="36"/>
      <c r="O51" s="36"/>
    </row>
    <row r="52" spans="2:26" s="1" customFormat="1" ht="15" customHeight="1" x14ac:dyDescent="0.25">
      <c r="B52" s="396" t="str">
        <f>$B$16</f>
        <v>USD: JPY156.30-</v>
      </c>
      <c r="C52" s="50" t="s">
        <v>9</v>
      </c>
      <c r="D52" s="375" t="s">
        <v>11142</v>
      </c>
      <c r="E52" s="484">
        <v>46010</v>
      </c>
      <c r="F52" s="375" t="s">
        <v>11145</v>
      </c>
      <c r="G52" s="483">
        <v>46010</v>
      </c>
      <c r="H52" s="372" t="s">
        <v>11146</v>
      </c>
      <c r="I52" s="483">
        <v>46010</v>
      </c>
      <c r="J52" s="42">
        <f>J51+3</f>
        <v>46011</v>
      </c>
      <c r="K52" s="619"/>
      <c r="L52" s="36"/>
      <c r="M52" s="36"/>
      <c r="N52" s="36"/>
      <c r="O52" s="36"/>
    </row>
    <row r="53" spans="2:26" s="1" customFormat="1" ht="15" customHeight="1" x14ac:dyDescent="0.25">
      <c r="B53" s="44" t="str">
        <f>$B$17</f>
        <v>RMB: JPY22.30-</v>
      </c>
      <c r="C53" s="45"/>
      <c r="D53" s="383"/>
      <c r="E53" s="555"/>
      <c r="F53" s="383"/>
      <c r="G53" s="516"/>
      <c r="H53" s="384"/>
      <c r="I53" s="516"/>
      <c r="J53" s="76"/>
      <c r="K53" s="621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A00-000000000000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sheetPr codeName="Sheet2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8" t="s">
        <v>0</v>
      </c>
      <c r="C1" s="658"/>
      <c r="D1" s="9"/>
      <c r="E1" s="9"/>
      <c r="F1" s="659">
        <v>45188.333333333336</v>
      </c>
      <c r="G1" s="659"/>
      <c r="H1" s="14"/>
      <c r="I1" s="15"/>
      <c r="J1" s="15"/>
      <c r="K1" s="16"/>
      <c r="L1" s="12"/>
    </row>
    <row r="2" spans="2:12" s="1" customFormat="1" ht="13.5" customHeight="1" x14ac:dyDescent="0.25">
      <c r="B2" s="660" t="s">
        <v>2026</v>
      </c>
      <c r="C2" s="66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4527</v>
      </c>
      <c r="E5" s="83" t="s">
        <v>4513</v>
      </c>
      <c r="F5" s="84" t="s">
        <v>4518</v>
      </c>
      <c r="G5" s="33">
        <v>45181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4494</v>
      </c>
      <c r="C7" s="85" t="s">
        <v>10</v>
      </c>
      <c r="D7" s="86" t="s">
        <v>4556</v>
      </c>
      <c r="E7" s="87" t="s">
        <v>4526</v>
      </c>
      <c r="F7" s="88" t="s">
        <v>4558</v>
      </c>
      <c r="G7" s="42">
        <f>G5+2</f>
        <v>45183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4565</v>
      </c>
      <c r="D8" s="90" t="s">
        <v>4564</v>
      </c>
      <c r="E8" s="91" t="s">
        <v>4580</v>
      </c>
      <c r="F8" s="92" t="s">
        <v>4581</v>
      </c>
      <c r="G8" s="42">
        <f>G7+1</f>
        <v>45184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2253</v>
      </c>
      <c r="C9" s="89" t="s">
        <v>150</v>
      </c>
      <c r="D9" s="90" t="s">
        <v>4582</v>
      </c>
      <c r="E9" s="91" t="s">
        <v>4566</v>
      </c>
      <c r="F9" s="92" t="s">
        <v>4567</v>
      </c>
      <c r="G9" s="42">
        <f>G8</f>
        <v>45184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4496</v>
      </c>
      <c r="C10" s="89" t="s">
        <v>244</v>
      </c>
      <c r="D10" s="90" t="s">
        <v>231</v>
      </c>
      <c r="E10" s="91" t="s">
        <v>4568</v>
      </c>
      <c r="F10" s="92" t="s">
        <v>4569</v>
      </c>
      <c r="G10" s="42">
        <f>+G8+1</f>
        <v>45185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1223</v>
      </c>
      <c r="E11" s="91" t="s">
        <v>4583</v>
      </c>
      <c r="F11" s="92" t="s">
        <v>4584</v>
      </c>
      <c r="G11" s="42">
        <f>+G10</f>
        <v>45185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4585</v>
      </c>
      <c r="E13" s="55"/>
      <c r="F13" s="57"/>
      <c r="G13" s="34">
        <f>G5+7</f>
        <v>45188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4528</v>
      </c>
      <c r="E15" s="81" t="s">
        <v>490</v>
      </c>
      <c r="F15" s="103" t="s">
        <v>1644</v>
      </c>
      <c r="G15" s="33">
        <v>45178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4495</v>
      </c>
      <c r="C17" s="95" t="s">
        <v>5</v>
      </c>
      <c r="D17" s="86" t="s">
        <v>4502</v>
      </c>
      <c r="E17" s="101" t="s">
        <v>4504</v>
      </c>
      <c r="F17" s="114" t="s">
        <v>4514</v>
      </c>
      <c r="G17" s="42">
        <f>G18</f>
        <v>45181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86" t="s">
        <v>4505</v>
      </c>
      <c r="E18" s="101" t="s">
        <v>4506</v>
      </c>
      <c r="F18" s="114" t="s">
        <v>4517</v>
      </c>
      <c r="G18" s="42">
        <f>G15+3</f>
        <v>45181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USD@JPY148.30-</v>
      </c>
      <c r="C19" s="85" t="s">
        <v>8</v>
      </c>
      <c r="D19" s="86" t="s">
        <v>1441</v>
      </c>
      <c r="E19" s="107" t="s">
        <v>4506</v>
      </c>
      <c r="F19" s="96" t="s">
        <v>4519</v>
      </c>
      <c r="G19" s="42">
        <f>+G17</f>
        <v>45181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RMB@JPY20.15-</v>
      </c>
      <c r="C20" s="85" t="s">
        <v>6</v>
      </c>
      <c r="D20" s="86" t="s">
        <v>4552</v>
      </c>
      <c r="E20" s="87" t="s">
        <v>4553</v>
      </c>
      <c r="F20" s="88" t="s">
        <v>4554</v>
      </c>
      <c r="G20" s="42">
        <f>G21</f>
        <v>45182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2430</v>
      </c>
      <c r="E21" s="87" t="s">
        <v>95</v>
      </c>
      <c r="F21" s="96" t="s">
        <v>4516</v>
      </c>
      <c r="G21" s="42">
        <f>G18+1</f>
        <v>45182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4555</v>
      </c>
      <c r="E23" s="55"/>
      <c r="F23" s="57"/>
      <c r="G23" s="34">
        <f>G15+7</f>
        <v>45185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4070</v>
      </c>
      <c r="E26" s="149" t="s">
        <v>51</v>
      </c>
      <c r="F26" s="150" t="s">
        <v>109</v>
      </c>
      <c r="G26" s="42">
        <v>45174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2697</v>
      </c>
      <c r="C27" s="104" t="s">
        <v>16</v>
      </c>
      <c r="D27" s="106" t="s">
        <v>1688</v>
      </c>
      <c r="E27" s="101" t="s">
        <v>4497</v>
      </c>
      <c r="F27" s="96" t="s">
        <v>2295</v>
      </c>
      <c r="G27" s="42">
        <f>+G26+2</f>
        <v>45176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931</v>
      </c>
      <c r="E28" s="101" t="s">
        <v>940</v>
      </c>
      <c r="F28" s="96" t="s">
        <v>4521</v>
      </c>
      <c r="G28" s="42">
        <f>G27+2</f>
        <v>45178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USD@JPY148.30-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RMB@JPY20.15-</v>
      </c>
      <c r="C30" s="85" t="s">
        <v>17</v>
      </c>
      <c r="D30" s="106" t="s">
        <v>4498</v>
      </c>
      <c r="E30" s="107" t="s">
        <v>4499</v>
      </c>
      <c r="F30" s="96" t="s">
        <v>4500</v>
      </c>
      <c r="G30" s="42">
        <f>+G28+1</f>
        <v>45179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4511</v>
      </c>
      <c r="E31" s="107" t="s">
        <v>4501</v>
      </c>
      <c r="F31" s="96" t="s">
        <v>4512</v>
      </c>
      <c r="G31" s="42">
        <f>+G30+1</f>
        <v>45180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4507</v>
      </c>
      <c r="E32" s="107" t="s">
        <v>4508</v>
      </c>
      <c r="F32" s="96" t="s">
        <v>4509</v>
      </c>
      <c r="G32" s="42">
        <f>+G33</f>
        <v>45181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4510</v>
      </c>
      <c r="E33" s="107" t="s">
        <v>4520</v>
      </c>
      <c r="F33" s="96" t="s">
        <v>4551</v>
      </c>
      <c r="G33" s="42">
        <f>+G31+1</f>
        <v>45181</v>
      </c>
      <c r="H33" s="249" t="s">
        <v>4522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4515</v>
      </c>
      <c r="E34" s="101" t="s">
        <v>4523</v>
      </c>
      <c r="F34" s="96" t="s">
        <v>4524</v>
      </c>
      <c r="G34" s="42">
        <f>G31+2</f>
        <v>45182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4525</v>
      </c>
      <c r="E35" s="107" t="s">
        <v>4557</v>
      </c>
      <c r="F35" s="96" t="s">
        <v>214</v>
      </c>
      <c r="G35" s="42">
        <f>+G34+1</f>
        <v>45183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4597</v>
      </c>
      <c r="E37" s="129"/>
      <c r="F37" s="130"/>
      <c r="G37" s="131">
        <f>+G35+5</f>
        <v>45188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45189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45192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sheetPr codeName="Sheet3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8" t="s">
        <v>0</v>
      </c>
      <c r="C1" s="658"/>
      <c r="D1" s="9"/>
      <c r="E1" s="9"/>
      <c r="F1" s="659">
        <v>45180.354166666664</v>
      </c>
      <c r="G1" s="659"/>
      <c r="H1" s="14"/>
      <c r="I1" s="15"/>
      <c r="J1" s="15"/>
      <c r="K1" s="16"/>
      <c r="L1" s="12"/>
    </row>
    <row r="2" spans="2:12" s="1" customFormat="1" ht="13.5" customHeight="1" x14ac:dyDescent="0.25">
      <c r="B2" s="660" t="s">
        <v>2086</v>
      </c>
      <c r="C2" s="66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4529</v>
      </c>
      <c r="E5" s="186" t="s">
        <v>4473</v>
      </c>
      <c r="F5" s="187" t="s">
        <v>4472</v>
      </c>
      <c r="G5" s="33">
        <v>45174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4429</v>
      </c>
      <c r="C7" s="143" t="s">
        <v>10</v>
      </c>
      <c r="D7" s="201" t="s">
        <v>4482</v>
      </c>
      <c r="E7" s="202" t="s">
        <v>4478</v>
      </c>
      <c r="F7" s="203" t="s">
        <v>4483</v>
      </c>
      <c r="G7" s="42">
        <f>G5+2</f>
        <v>45176</v>
      </c>
      <c r="H7" s="16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4484</v>
      </c>
      <c r="E8" s="194" t="s">
        <v>128</v>
      </c>
      <c r="F8" s="196" t="s">
        <v>1647</v>
      </c>
      <c r="G8" s="42">
        <f>G9</f>
        <v>45177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4427</v>
      </c>
      <c r="C9" s="195" t="s">
        <v>8</v>
      </c>
      <c r="D9" s="193" t="s">
        <v>686</v>
      </c>
      <c r="E9" s="194" t="s">
        <v>149</v>
      </c>
      <c r="F9" s="196" t="s">
        <v>1690</v>
      </c>
      <c r="G9" s="42">
        <f>G7+1</f>
        <v>45177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4428</v>
      </c>
      <c r="C10" s="195" t="s">
        <v>244</v>
      </c>
      <c r="D10" s="193" t="s">
        <v>1653</v>
      </c>
      <c r="E10" s="194" t="s">
        <v>720</v>
      </c>
      <c r="F10" s="196" t="s">
        <v>2271</v>
      </c>
      <c r="G10" s="42">
        <f>+G9+1</f>
        <v>45178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694</v>
      </c>
      <c r="E11" s="194" t="s">
        <v>30</v>
      </c>
      <c r="F11" s="196" t="s">
        <v>942</v>
      </c>
      <c r="G11" s="42">
        <f>+G10</f>
        <v>45178</v>
      </c>
      <c r="H11" s="27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5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2275</v>
      </c>
      <c r="E13" s="55"/>
      <c r="F13" s="57"/>
      <c r="G13" s="34">
        <f>G5+7</f>
        <v>45181</v>
      </c>
      <c r="H13" s="257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4530</v>
      </c>
      <c r="E15" s="185" t="s">
        <v>4457</v>
      </c>
      <c r="F15" s="192" t="s">
        <v>4460</v>
      </c>
      <c r="G15" s="33">
        <v>45171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4430</v>
      </c>
      <c r="C17" s="143" t="s">
        <v>151</v>
      </c>
      <c r="D17" s="222" t="s">
        <v>4474</v>
      </c>
      <c r="E17" s="211" t="s">
        <v>4475</v>
      </c>
      <c r="F17" s="146" t="s">
        <v>4476</v>
      </c>
      <c r="G17" s="42">
        <f>+G19</f>
        <v>45174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4477</v>
      </c>
      <c r="E18" s="145" t="s">
        <v>4461</v>
      </c>
      <c r="F18" s="199" t="s">
        <v>4485</v>
      </c>
      <c r="G18" s="42">
        <f>G15+3</f>
        <v>45174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USD@JPY146.98-</v>
      </c>
      <c r="C19" s="210" t="s">
        <v>5</v>
      </c>
      <c r="D19" s="201" t="s">
        <v>4486</v>
      </c>
      <c r="E19" s="145" t="s">
        <v>4462</v>
      </c>
      <c r="F19" s="199" t="s">
        <v>4487</v>
      </c>
      <c r="G19" s="42">
        <f>G18</f>
        <v>45174</v>
      </c>
      <c r="H19" s="161"/>
      <c r="I19" s="36"/>
      <c r="J19" s="36"/>
      <c r="K19" s="36"/>
      <c r="L19" s="36"/>
    </row>
    <row r="20" spans="2:12" s="1" customFormat="1" ht="13.4" customHeight="1" x14ac:dyDescent="0.25">
      <c r="B20" s="245" t="str">
        <f>$B$10</f>
        <v>RMB@JPY20.08-</v>
      </c>
      <c r="C20" s="143" t="s">
        <v>6</v>
      </c>
      <c r="D20" s="201" t="s">
        <v>4463</v>
      </c>
      <c r="E20" s="202" t="s">
        <v>4479</v>
      </c>
      <c r="F20" s="203" t="s">
        <v>4493</v>
      </c>
      <c r="G20" s="42">
        <f>G21</f>
        <v>45175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4480</v>
      </c>
      <c r="E21" s="202" t="s">
        <v>30</v>
      </c>
      <c r="F21" s="146" t="s">
        <v>4481</v>
      </c>
      <c r="G21" s="42">
        <f>G18+1</f>
        <v>45175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49</v>
      </c>
      <c r="E23" s="55"/>
      <c r="F23" s="57"/>
      <c r="G23" s="34">
        <f>G15+7</f>
        <v>45178</v>
      </c>
      <c r="H23" s="311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4432</v>
      </c>
      <c r="E26" s="214" t="s">
        <v>4439</v>
      </c>
      <c r="F26" s="268" t="s">
        <v>2236</v>
      </c>
      <c r="G26" s="42">
        <v>45167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4431</v>
      </c>
      <c r="C27" s="182" t="s">
        <v>16</v>
      </c>
      <c r="D27" s="213" t="s">
        <v>4436</v>
      </c>
      <c r="E27" s="214" t="s">
        <v>4437</v>
      </c>
      <c r="F27" s="268" t="s">
        <v>4438</v>
      </c>
      <c r="G27" s="42">
        <f>+G26+2</f>
        <v>45169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873</v>
      </c>
      <c r="E28" s="145" t="s">
        <v>4451</v>
      </c>
      <c r="F28" s="199" t="s">
        <v>4454</v>
      </c>
      <c r="G28" s="42">
        <f>G27+2</f>
        <v>45171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USD@JPY146.98-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RMB@JPY20.08-</v>
      </c>
      <c r="C30" s="143" t="s">
        <v>17</v>
      </c>
      <c r="D30" s="144" t="s">
        <v>4455</v>
      </c>
      <c r="E30" s="211" t="s">
        <v>4453</v>
      </c>
      <c r="F30" s="146" t="s">
        <v>4456</v>
      </c>
      <c r="G30" s="42">
        <f>+G28+1</f>
        <v>45172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8</v>
      </c>
      <c r="D31" s="144" t="s">
        <v>4469</v>
      </c>
      <c r="E31" s="211" t="s">
        <v>4470</v>
      </c>
      <c r="F31" s="146" t="s">
        <v>4471</v>
      </c>
      <c r="G31" s="42">
        <f>+G32+1</f>
        <v>45174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4464</v>
      </c>
      <c r="E32" s="211" t="s">
        <v>742</v>
      </c>
      <c r="F32" s="146" t="s">
        <v>4465</v>
      </c>
      <c r="G32" s="42">
        <f>+G30+1</f>
        <v>45173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4466</v>
      </c>
      <c r="E33" s="211" t="s">
        <v>4467</v>
      </c>
      <c r="F33" s="146" t="s">
        <v>4468</v>
      </c>
      <c r="G33" s="42">
        <f>+G31</f>
        <v>45174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4463</v>
      </c>
      <c r="E34" s="145" t="s">
        <v>4488</v>
      </c>
      <c r="F34" s="146" t="s">
        <v>4489</v>
      </c>
      <c r="G34" s="42">
        <f>G32+2</f>
        <v>45175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4490</v>
      </c>
      <c r="E35" s="145" t="s">
        <v>4491</v>
      </c>
      <c r="F35" s="146" t="s">
        <v>4492</v>
      </c>
      <c r="G35" s="42">
        <f>+G34+1</f>
        <v>45176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4503</v>
      </c>
      <c r="E37" s="129"/>
      <c r="F37" s="130"/>
      <c r="G37" s="131">
        <f>+G35+5</f>
        <v>45181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45182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45185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0-000000000000}">
  <sheetPr codeName="Sheet3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8" t="s">
        <v>0</v>
      </c>
      <c r="C1" s="658"/>
      <c r="D1" s="9"/>
      <c r="E1" s="9"/>
      <c r="F1" s="659">
        <v>45173.354166666664</v>
      </c>
      <c r="G1" s="659"/>
      <c r="H1" s="14"/>
      <c r="I1" s="15"/>
      <c r="J1" s="15"/>
      <c r="K1" s="16"/>
      <c r="L1" s="12"/>
    </row>
    <row r="2" spans="2:12" s="1" customFormat="1" ht="13.5" customHeight="1" x14ac:dyDescent="0.25">
      <c r="B2" s="660" t="s">
        <v>2026</v>
      </c>
      <c r="C2" s="66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4531</v>
      </c>
      <c r="E5" s="186" t="s">
        <v>4412</v>
      </c>
      <c r="F5" s="187" t="s">
        <v>4413</v>
      </c>
      <c r="G5" s="33">
        <v>45167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4399</v>
      </c>
      <c r="C7" s="143" t="s">
        <v>10</v>
      </c>
      <c r="D7" s="201" t="s">
        <v>2265</v>
      </c>
      <c r="E7" s="202" t="s">
        <v>4417</v>
      </c>
      <c r="F7" s="203" t="s">
        <v>4449</v>
      </c>
      <c r="G7" s="42">
        <f>G5+2</f>
        <v>45169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479</v>
      </c>
      <c r="D8" s="193" t="s">
        <v>4450</v>
      </c>
      <c r="E8" s="194" t="s">
        <v>4448</v>
      </c>
      <c r="F8" s="196" t="s">
        <v>4440</v>
      </c>
      <c r="G8" s="42">
        <f>+G9</f>
        <v>45171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4397</v>
      </c>
      <c r="C9" s="195" t="s">
        <v>244</v>
      </c>
      <c r="D9" s="193" t="s">
        <v>4441</v>
      </c>
      <c r="E9" s="194" t="s">
        <v>4443</v>
      </c>
      <c r="F9" s="196" t="s">
        <v>4442</v>
      </c>
      <c r="G9" s="42">
        <f>+G11+1</f>
        <v>45171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4398</v>
      </c>
      <c r="C10" s="195" t="s">
        <v>5</v>
      </c>
      <c r="D10" s="193" t="s">
        <v>4444</v>
      </c>
      <c r="E10" s="194" t="s">
        <v>4445</v>
      </c>
      <c r="F10" s="196" t="s">
        <v>4446</v>
      </c>
      <c r="G10" s="42">
        <f>G11</f>
        <v>45170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8</v>
      </c>
      <c r="D11" s="193" t="s">
        <v>4447</v>
      </c>
      <c r="E11" s="194" t="s">
        <v>4448</v>
      </c>
      <c r="F11" s="196" t="s">
        <v>4459</v>
      </c>
      <c r="G11" s="42">
        <f>G7+1</f>
        <v>45170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4458</v>
      </c>
      <c r="E13" s="55"/>
      <c r="F13" s="57"/>
      <c r="G13" s="34">
        <f>G5+7</f>
        <v>45174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181" t="s">
        <v>4532</v>
      </c>
      <c r="E15" s="185" t="s">
        <v>850</v>
      </c>
      <c r="F15" s="192" t="s">
        <v>1834</v>
      </c>
      <c r="G15" s="33">
        <v>45164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4400</v>
      </c>
      <c r="C17" s="143" t="s">
        <v>6</v>
      </c>
      <c r="D17" s="201" t="s">
        <v>4409</v>
      </c>
      <c r="E17" s="202" t="s">
        <v>4410</v>
      </c>
      <c r="F17" s="203" t="s">
        <v>4415</v>
      </c>
      <c r="G17" s="42">
        <f>G18</f>
        <v>45168</v>
      </c>
      <c r="H17" s="312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26</v>
      </c>
      <c r="D18" s="201" t="s">
        <v>4421</v>
      </c>
      <c r="E18" s="202" t="s">
        <v>4416</v>
      </c>
      <c r="F18" s="146" t="s">
        <v>4422</v>
      </c>
      <c r="G18" s="42">
        <f>G19+1</f>
        <v>45168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USD@JPY147.00-</v>
      </c>
      <c r="C19" s="143" t="s">
        <v>7</v>
      </c>
      <c r="D19" s="201" t="s">
        <v>4411</v>
      </c>
      <c r="E19" s="145" t="s">
        <v>2119</v>
      </c>
      <c r="F19" s="199" t="s">
        <v>4423</v>
      </c>
      <c r="G19" s="42">
        <f>G15+3</f>
        <v>45167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RMB@JPY20.11-</v>
      </c>
      <c r="C20" s="143" t="s">
        <v>8</v>
      </c>
      <c r="D20" s="201" t="s">
        <v>4433</v>
      </c>
      <c r="E20" s="211" t="s">
        <v>4414</v>
      </c>
      <c r="F20" s="146" t="s">
        <v>2628</v>
      </c>
      <c r="G20" s="42">
        <f>+G21</f>
        <v>45167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210" t="s">
        <v>5</v>
      </c>
      <c r="D21" s="201" t="s">
        <v>4434</v>
      </c>
      <c r="E21" s="145" t="s">
        <v>30</v>
      </c>
      <c r="F21" s="199" t="s">
        <v>4435</v>
      </c>
      <c r="G21" s="42">
        <f>G19</f>
        <v>45167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4452</v>
      </c>
      <c r="E23" s="55"/>
      <c r="F23" s="57"/>
      <c r="G23" s="34">
        <f>G15+7</f>
        <v>45171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1039</v>
      </c>
      <c r="E26" s="214" t="s">
        <v>563</v>
      </c>
      <c r="F26" s="215" t="s">
        <v>4403</v>
      </c>
      <c r="G26" s="42">
        <v>45160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2638</v>
      </c>
      <c r="C27" s="182" t="s">
        <v>16</v>
      </c>
      <c r="D27" s="144" t="s">
        <v>2285</v>
      </c>
      <c r="E27" s="145" t="s">
        <v>4401</v>
      </c>
      <c r="F27" s="146" t="s">
        <v>4402</v>
      </c>
      <c r="G27" s="42">
        <f>+G26+2</f>
        <v>45162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839</v>
      </c>
      <c r="E28" s="145" t="s">
        <v>2560</v>
      </c>
      <c r="F28" s="146" t="s">
        <v>313</v>
      </c>
      <c r="G28" s="42">
        <f>G27+2</f>
        <v>45164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USD@JPY147.00-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RMB@JPY20.11-</v>
      </c>
      <c r="C30" s="143" t="s">
        <v>17</v>
      </c>
      <c r="D30" s="144" t="s">
        <v>4014</v>
      </c>
      <c r="E30" s="211" t="s">
        <v>4405</v>
      </c>
      <c r="F30" s="146" t="s">
        <v>4406</v>
      </c>
      <c r="G30" s="42">
        <f>+G28+1</f>
        <v>45165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5</v>
      </c>
      <c r="D31" s="144" t="s">
        <v>353</v>
      </c>
      <c r="E31" s="211" t="s">
        <v>30</v>
      </c>
      <c r="F31" s="146" t="s">
        <v>1329</v>
      </c>
      <c r="G31" s="42">
        <f>+G30+1</f>
        <v>45166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7</v>
      </c>
      <c r="D32" s="144" t="s">
        <v>862</v>
      </c>
      <c r="E32" s="211" t="s">
        <v>1062</v>
      </c>
      <c r="F32" s="146" t="s">
        <v>4408</v>
      </c>
      <c r="G32" s="42">
        <f>+G33</f>
        <v>45167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2264</v>
      </c>
      <c r="E33" s="211" t="s">
        <v>357</v>
      </c>
      <c r="F33" s="146" t="s">
        <v>4287</v>
      </c>
      <c r="G33" s="42">
        <f>+G31+1</f>
        <v>45167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1583</v>
      </c>
      <c r="E34" s="145" t="s">
        <v>4418</v>
      </c>
      <c r="F34" s="146" t="s">
        <v>4419</v>
      </c>
      <c r="G34" s="42">
        <f>G31+2</f>
        <v>45168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4420</v>
      </c>
      <c r="E35" s="211" t="s">
        <v>4424</v>
      </c>
      <c r="F35" s="146" t="s">
        <v>4425</v>
      </c>
      <c r="G35" s="42">
        <f>+G34+1</f>
        <v>45169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4426</v>
      </c>
      <c r="E37" s="129"/>
      <c r="F37" s="130"/>
      <c r="G37" s="131">
        <f>+G35+5</f>
        <v>45174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45175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45178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200-000000000000}">
  <sheetPr codeName="Sheet3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8" t="s">
        <v>0</v>
      </c>
      <c r="C1" s="658"/>
      <c r="D1" s="9"/>
      <c r="E1" s="9"/>
      <c r="F1" s="659">
        <v>45166.333333333336</v>
      </c>
      <c r="G1" s="659"/>
      <c r="H1" s="14"/>
      <c r="I1" s="15"/>
      <c r="J1" s="15"/>
      <c r="K1" s="16"/>
      <c r="L1" s="12"/>
    </row>
    <row r="2" spans="2:12" s="1" customFormat="1" ht="13.5" customHeight="1" x14ac:dyDescent="0.25">
      <c r="B2" s="660" t="s">
        <v>1967</v>
      </c>
      <c r="C2" s="66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4533</v>
      </c>
      <c r="E5" s="83" t="s">
        <v>4376</v>
      </c>
      <c r="F5" s="187" t="s">
        <v>4390</v>
      </c>
      <c r="G5" s="33">
        <v>45160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4362</v>
      </c>
      <c r="C7" s="195" t="s">
        <v>5</v>
      </c>
      <c r="D7" s="193" t="s">
        <v>590</v>
      </c>
      <c r="E7" s="194" t="s">
        <v>1287</v>
      </c>
      <c r="F7" s="196" t="s">
        <v>4392</v>
      </c>
      <c r="G7" s="42">
        <f>G8</f>
        <v>45163</v>
      </c>
      <c r="H7" s="16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8</v>
      </c>
      <c r="D8" s="193" t="s">
        <v>4404</v>
      </c>
      <c r="E8" s="194" t="s">
        <v>2258</v>
      </c>
      <c r="F8" s="196" t="s">
        <v>4393</v>
      </c>
      <c r="G8" s="42">
        <f>G11+1</f>
        <v>45163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4360</v>
      </c>
      <c r="C9" s="195" t="s">
        <v>244</v>
      </c>
      <c r="D9" s="193" t="s">
        <v>1293</v>
      </c>
      <c r="E9" s="194" t="s">
        <v>316</v>
      </c>
      <c r="F9" s="196" t="s">
        <v>2563</v>
      </c>
      <c r="G9" s="42">
        <f>+G8+1</f>
        <v>45164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4361</v>
      </c>
      <c r="C10" s="195" t="s">
        <v>479</v>
      </c>
      <c r="D10" s="193" t="s">
        <v>4250</v>
      </c>
      <c r="E10" s="194" t="s">
        <v>2321</v>
      </c>
      <c r="F10" s="196" t="s">
        <v>841</v>
      </c>
      <c r="G10" s="42">
        <f>+G9</f>
        <v>45164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43" t="s">
        <v>10</v>
      </c>
      <c r="D11" s="201" t="s">
        <v>344</v>
      </c>
      <c r="E11" s="202" t="s">
        <v>60</v>
      </c>
      <c r="F11" s="203" t="s">
        <v>1093</v>
      </c>
      <c r="G11" s="42">
        <f>G5+2</f>
        <v>45162</v>
      </c>
      <c r="H11" s="271" t="s">
        <v>502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5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1608</v>
      </c>
      <c r="E13" s="55"/>
      <c r="F13" s="57"/>
      <c r="G13" s="34">
        <f>G5+7</f>
        <v>45167</v>
      </c>
      <c r="H13" s="257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4534</v>
      </c>
      <c r="E15" s="81" t="s">
        <v>4370</v>
      </c>
      <c r="F15" s="103" t="s">
        <v>786</v>
      </c>
      <c r="G15" s="33">
        <v>45157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4363</v>
      </c>
      <c r="C17" s="210" t="s">
        <v>5</v>
      </c>
      <c r="D17" s="201" t="s">
        <v>4378</v>
      </c>
      <c r="E17" s="145" t="s">
        <v>392</v>
      </c>
      <c r="F17" s="199" t="s">
        <v>4382</v>
      </c>
      <c r="G17" s="42">
        <f>G18</f>
        <v>45160</v>
      </c>
      <c r="H17" s="164" t="s">
        <v>4379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4383</v>
      </c>
      <c r="E18" s="145" t="s">
        <v>4384</v>
      </c>
      <c r="F18" s="199" t="s">
        <v>4394</v>
      </c>
      <c r="G18" s="42">
        <f>G15+3</f>
        <v>45160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USD@JPY146.79-</v>
      </c>
      <c r="C19" s="143" t="s">
        <v>4377</v>
      </c>
      <c r="D19" s="222" t="s">
        <v>4395</v>
      </c>
      <c r="E19" s="211" t="s">
        <v>392</v>
      </c>
      <c r="F19" s="146" t="s">
        <v>1558</v>
      </c>
      <c r="G19" s="42">
        <f>+G17</f>
        <v>45160</v>
      </c>
      <c r="H19" s="161"/>
      <c r="I19" s="36"/>
      <c r="J19" s="36"/>
      <c r="K19" s="36"/>
      <c r="L19" s="36"/>
    </row>
    <row r="20" spans="2:12" s="1" customFormat="1" ht="13.4" customHeight="1" x14ac:dyDescent="0.25">
      <c r="B20" s="245" t="str">
        <f>$B$10</f>
        <v>RMB@JPY20.07-</v>
      </c>
      <c r="C20" s="143" t="s">
        <v>26</v>
      </c>
      <c r="D20" s="201" t="s">
        <v>4385</v>
      </c>
      <c r="E20" s="202" t="s">
        <v>30</v>
      </c>
      <c r="F20" s="146" t="s">
        <v>4396</v>
      </c>
      <c r="G20" s="42">
        <f>G18+1</f>
        <v>45161</v>
      </c>
      <c r="H20" s="164" t="s">
        <v>502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4391</v>
      </c>
      <c r="E21" s="202" t="s">
        <v>1287</v>
      </c>
      <c r="F21" s="203" t="s">
        <v>4407</v>
      </c>
      <c r="G21" s="42">
        <f>G20</f>
        <v>45161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4386</v>
      </c>
      <c r="E23" s="55"/>
      <c r="F23" s="57"/>
      <c r="G23" s="34">
        <f>G15+7</f>
        <v>45164</v>
      </c>
      <c r="H23" s="311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2303</v>
      </c>
      <c r="E26" s="149" t="s">
        <v>1448</v>
      </c>
      <c r="F26" s="250" t="s">
        <v>521</v>
      </c>
      <c r="G26" s="42">
        <v>45153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4364</v>
      </c>
      <c r="C27" s="104" t="s">
        <v>16</v>
      </c>
      <c r="D27" s="134" t="s">
        <v>4365</v>
      </c>
      <c r="E27" s="149" t="s">
        <v>4366</v>
      </c>
      <c r="F27" s="250" t="s">
        <v>4367</v>
      </c>
      <c r="G27" s="42">
        <f>+G26+2</f>
        <v>45155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1229</v>
      </c>
      <c r="E28" s="101" t="s">
        <v>4368</v>
      </c>
      <c r="F28" s="114" t="s">
        <v>4369</v>
      </c>
      <c r="G28" s="42">
        <f>G27+2</f>
        <v>45157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USD@JPY146.79-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RMB@JPY20.07-</v>
      </c>
      <c r="C30" s="85" t="s">
        <v>17</v>
      </c>
      <c r="D30" s="106" t="s">
        <v>1249</v>
      </c>
      <c r="E30" s="107" t="s">
        <v>1251</v>
      </c>
      <c r="F30" s="96" t="s">
        <v>4374</v>
      </c>
      <c r="G30" s="42">
        <f>+G28+1</f>
        <v>45158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3037</v>
      </c>
      <c r="E31" s="107" t="s">
        <v>4380</v>
      </c>
      <c r="F31" s="96" t="s">
        <v>4381</v>
      </c>
      <c r="G31" s="42">
        <f>+G30+1</f>
        <v>45159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561</v>
      </c>
      <c r="E32" s="107" t="s">
        <v>568</v>
      </c>
      <c r="F32" s="96" t="s">
        <v>1769</v>
      </c>
      <c r="G32" s="42">
        <f>+G33</f>
        <v>45160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2232</v>
      </c>
      <c r="E33" s="107" t="s">
        <v>30</v>
      </c>
      <c r="F33" s="96" t="s">
        <v>1528</v>
      </c>
      <c r="G33" s="42">
        <f>+G31+1</f>
        <v>45160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3337</v>
      </c>
      <c r="E34" s="145" t="s">
        <v>273</v>
      </c>
      <c r="F34" s="146" t="s">
        <v>4387</v>
      </c>
      <c r="G34" s="42">
        <f>G31+2</f>
        <v>45161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4388</v>
      </c>
      <c r="E35" s="145" t="s">
        <v>1546</v>
      </c>
      <c r="F35" s="146" t="s">
        <v>819</v>
      </c>
      <c r="G35" s="42">
        <f>+G34+1</f>
        <v>45162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1575</v>
      </c>
      <c r="E37" s="129"/>
      <c r="F37" s="130"/>
      <c r="G37" s="131">
        <f>+G35+5</f>
        <v>45167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45168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45171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300-000000000000}">
  <sheetPr codeName="Sheet3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8" t="s">
        <v>0</v>
      </c>
      <c r="C1" s="658"/>
      <c r="D1" s="9"/>
      <c r="E1" s="9"/>
      <c r="F1" s="659">
        <v>45160.708333333336</v>
      </c>
      <c r="G1" s="659"/>
      <c r="H1" s="14"/>
      <c r="I1" s="15"/>
      <c r="J1" s="15"/>
      <c r="K1" s="16"/>
      <c r="L1" s="12"/>
    </row>
    <row r="2" spans="2:12" s="1" customFormat="1" ht="13.5" customHeight="1" x14ac:dyDescent="0.25">
      <c r="B2" s="660" t="s">
        <v>1900</v>
      </c>
      <c r="C2" s="66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4535</v>
      </c>
      <c r="E5" s="83" t="s">
        <v>4344</v>
      </c>
      <c r="F5" s="84" t="s">
        <v>4345</v>
      </c>
      <c r="G5" s="33">
        <v>45153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4326</v>
      </c>
      <c r="C7" s="85" t="s">
        <v>10</v>
      </c>
      <c r="D7" s="86" t="s">
        <v>4349</v>
      </c>
      <c r="E7" s="87" t="s">
        <v>522</v>
      </c>
      <c r="F7" s="88" t="s">
        <v>4356</v>
      </c>
      <c r="G7" s="42">
        <f>G5+2</f>
        <v>45155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4371</v>
      </c>
      <c r="E8" s="91" t="s">
        <v>4372</v>
      </c>
      <c r="F8" s="92" t="s">
        <v>4373</v>
      </c>
      <c r="G8" s="42">
        <f>G9</f>
        <v>45156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4324</v>
      </c>
      <c r="C9" s="89" t="s">
        <v>8</v>
      </c>
      <c r="D9" s="90" t="s">
        <v>560</v>
      </c>
      <c r="E9" s="91" t="s">
        <v>30</v>
      </c>
      <c r="F9" s="92" t="s">
        <v>243</v>
      </c>
      <c r="G9" s="42">
        <f>G7+1</f>
        <v>45156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4325</v>
      </c>
      <c r="C10" s="89" t="s">
        <v>244</v>
      </c>
      <c r="D10" s="90" t="s">
        <v>997</v>
      </c>
      <c r="E10" s="91" t="s">
        <v>994</v>
      </c>
      <c r="F10" s="92" t="s">
        <v>797</v>
      </c>
      <c r="G10" s="42">
        <f>+G9+1</f>
        <v>45157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1756</v>
      </c>
      <c r="E11" s="91" t="s">
        <v>999</v>
      </c>
      <c r="F11" s="92" t="s">
        <v>789</v>
      </c>
      <c r="G11" s="42">
        <f>+G10</f>
        <v>45157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4375</v>
      </c>
      <c r="E13" s="55"/>
      <c r="F13" s="57"/>
      <c r="G13" s="34">
        <f>G5+7</f>
        <v>45160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4536</v>
      </c>
      <c r="E15" s="81" t="s">
        <v>4343</v>
      </c>
      <c r="F15" s="103" t="s">
        <v>2952</v>
      </c>
      <c r="G15" s="33">
        <v>45150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4327</v>
      </c>
      <c r="C17" s="95" t="s">
        <v>5</v>
      </c>
      <c r="D17" s="86" t="s">
        <v>4337</v>
      </c>
      <c r="E17" s="101" t="s">
        <v>4346</v>
      </c>
      <c r="F17" s="114" t="s">
        <v>4347</v>
      </c>
      <c r="G17" s="42">
        <f>G19</f>
        <v>45153</v>
      </c>
      <c r="H17" s="312" t="s">
        <v>4350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4354</v>
      </c>
      <c r="E18" s="107" t="s">
        <v>983</v>
      </c>
      <c r="F18" s="96" t="s">
        <v>1726</v>
      </c>
      <c r="G18" s="42">
        <f>+G17</f>
        <v>45153</v>
      </c>
      <c r="H18" s="164" t="s">
        <v>4348</v>
      </c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USD@JPY144.39-</v>
      </c>
      <c r="C19" s="85" t="s">
        <v>7</v>
      </c>
      <c r="D19" s="86" t="s">
        <v>1223</v>
      </c>
      <c r="E19" s="101" t="s">
        <v>30</v>
      </c>
      <c r="F19" s="114" t="s">
        <v>4351</v>
      </c>
      <c r="G19" s="42">
        <f>G15+3</f>
        <v>45153</v>
      </c>
      <c r="H19" s="164" t="s">
        <v>4348</v>
      </c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RMB@JPY19.97-</v>
      </c>
      <c r="C20" s="85" t="s">
        <v>6</v>
      </c>
      <c r="D20" s="86" t="s">
        <v>4352</v>
      </c>
      <c r="E20" s="87" t="s">
        <v>2000</v>
      </c>
      <c r="F20" s="88" t="s">
        <v>4175</v>
      </c>
      <c r="G20" s="42">
        <f>G21</f>
        <v>45154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2304</v>
      </c>
      <c r="E21" s="87" t="s">
        <v>4358</v>
      </c>
      <c r="F21" s="96" t="s">
        <v>4359</v>
      </c>
      <c r="G21" s="42">
        <f>G19+1</f>
        <v>45154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788</v>
      </c>
      <c r="E23" s="55"/>
      <c r="F23" s="57"/>
      <c r="G23" s="34">
        <f>G15+7</f>
        <v>45157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1929</v>
      </c>
      <c r="E26" s="149" t="s">
        <v>4332</v>
      </c>
      <c r="F26" s="150" t="s">
        <v>4720</v>
      </c>
      <c r="G26" s="42">
        <v>45146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2577</v>
      </c>
      <c r="C27" s="104" t="s">
        <v>16</v>
      </c>
      <c r="D27" s="106" t="s">
        <v>2271</v>
      </c>
      <c r="E27" s="101" t="s">
        <v>4330</v>
      </c>
      <c r="F27" s="96" t="s">
        <v>4331</v>
      </c>
      <c r="G27" s="42">
        <f>+G26+2</f>
        <v>45148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469</v>
      </c>
      <c r="E28" s="101" t="s">
        <v>170</v>
      </c>
      <c r="F28" s="96" t="s">
        <v>4334</v>
      </c>
      <c r="G28" s="42">
        <f>G27+2</f>
        <v>45150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USD@JPY144.39-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RMB@JPY19.97-</v>
      </c>
      <c r="C30" s="85" t="s">
        <v>17</v>
      </c>
      <c r="D30" s="106" t="s">
        <v>2301</v>
      </c>
      <c r="E30" s="107" t="s">
        <v>4335</v>
      </c>
      <c r="F30" s="96" t="s">
        <v>4336</v>
      </c>
      <c r="G30" s="42">
        <f>+G28+1</f>
        <v>45151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1484</v>
      </c>
      <c r="E31" s="107" t="s">
        <v>4355</v>
      </c>
      <c r="F31" s="96" t="s">
        <v>1750</v>
      </c>
      <c r="G31" s="42">
        <f>+G33+1</f>
        <v>45153</v>
      </c>
      <c r="H31" s="161" t="s">
        <v>4353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1709</v>
      </c>
      <c r="E32" s="107" t="s">
        <v>2016</v>
      </c>
      <c r="F32" s="96" t="s">
        <v>4357</v>
      </c>
      <c r="G32" s="42">
        <f>+G31</f>
        <v>45153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2254</v>
      </c>
      <c r="E33" s="107" t="s">
        <v>30</v>
      </c>
      <c r="F33" s="96" t="s">
        <v>524</v>
      </c>
      <c r="G33" s="42">
        <f>+G30+1</f>
        <v>45152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2483</v>
      </c>
      <c r="E34" s="101" t="s">
        <v>248</v>
      </c>
      <c r="F34" s="96" t="s">
        <v>535</v>
      </c>
      <c r="G34" s="42">
        <f>G33+2</f>
        <v>45154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1518</v>
      </c>
      <c r="E35" s="107" t="s">
        <v>1270</v>
      </c>
      <c r="F35" s="96" t="s">
        <v>994</v>
      </c>
      <c r="G35" s="42">
        <f>+G34+1</f>
        <v>45155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1274</v>
      </c>
      <c r="E37" s="149" t="s">
        <v>4389</v>
      </c>
      <c r="F37" s="130"/>
      <c r="G37" s="131">
        <f>+G35+5</f>
        <v>45160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45161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45164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400-000000000000}">
  <sheetPr codeName="Sheet3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8" t="s">
        <v>0</v>
      </c>
      <c r="C1" s="658"/>
      <c r="D1" s="9"/>
      <c r="E1" s="9"/>
      <c r="F1" s="659">
        <v>45152.354166666664</v>
      </c>
      <c r="G1" s="659"/>
      <c r="H1" s="14"/>
      <c r="I1" s="15"/>
      <c r="J1" s="15"/>
      <c r="K1" s="16"/>
      <c r="L1" s="12"/>
    </row>
    <row r="2" spans="2:12" s="1" customFormat="1" ht="13.5" customHeight="1" x14ac:dyDescent="0.25">
      <c r="B2" s="660" t="s">
        <v>1847</v>
      </c>
      <c r="C2" s="66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4535</v>
      </c>
      <c r="E5" s="186"/>
      <c r="F5" s="187"/>
      <c r="G5" s="33" t="s">
        <v>23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143"/>
      <c r="D6" s="198"/>
      <c r="E6" s="145"/>
      <c r="F6" s="199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4308</v>
      </c>
      <c r="C7" s="143" t="s">
        <v>10</v>
      </c>
      <c r="D7" s="201"/>
      <c r="E7" s="202"/>
      <c r="F7" s="203"/>
      <c r="G7" s="42" t="s">
        <v>36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/>
      <c r="E8" s="194"/>
      <c r="F8" s="196"/>
      <c r="G8" s="42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4309</v>
      </c>
      <c r="C9" s="195" t="s">
        <v>8</v>
      </c>
      <c r="D9" s="193"/>
      <c r="E9" s="194"/>
      <c r="F9" s="196"/>
      <c r="G9" s="42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1849</v>
      </c>
      <c r="C10" s="195" t="s">
        <v>244</v>
      </c>
      <c r="D10" s="193"/>
      <c r="E10" s="194"/>
      <c r="F10" s="196"/>
      <c r="G10" s="42" t="s">
        <v>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/>
      <c r="E11" s="194"/>
      <c r="F11" s="196"/>
      <c r="G11" s="42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195"/>
      <c r="D12" s="193"/>
      <c r="E12" s="194"/>
      <c r="F12" s="196"/>
      <c r="G12" s="42"/>
      <c r="H12" s="256"/>
      <c r="I12" s="36"/>
      <c r="J12" s="36"/>
      <c r="K12" s="36"/>
      <c r="L12" s="36"/>
    </row>
    <row r="13" spans="2:12" s="1" customFormat="1" ht="13.5" customHeight="1" x14ac:dyDescent="0.25">
      <c r="B13" s="22"/>
      <c r="C13" s="206" t="s">
        <v>481</v>
      </c>
      <c r="D13" s="207"/>
      <c r="E13" s="206"/>
      <c r="F13" s="208"/>
      <c r="G13" s="34" t="s">
        <v>36</v>
      </c>
      <c r="H13" s="257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4537</v>
      </c>
      <c r="E15" s="185" t="s">
        <v>4311</v>
      </c>
      <c r="F15" s="192" t="s">
        <v>4312</v>
      </c>
      <c r="G15" s="33">
        <v>45143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4310</v>
      </c>
      <c r="C17" s="143" t="s">
        <v>7</v>
      </c>
      <c r="D17" s="201" t="s">
        <v>2393</v>
      </c>
      <c r="E17" s="145" t="s">
        <v>4320</v>
      </c>
      <c r="F17" s="199" t="s">
        <v>4321</v>
      </c>
      <c r="G17" s="42">
        <f>G15+3</f>
        <v>45146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22" t="s">
        <v>129</v>
      </c>
      <c r="E18" s="211" t="s">
        <v>1647</v>
      </c>
      <c r="F18" s="146" t="s">
        <v>933</v>
      </c>
      <c r="G18" s="42">
        <f>+G19</f>
        <v>45146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USD@JPY143.99-</v>
      </c>
      <c r="C19" s="210" t="s">
        <v>5</v>
      </c>
      <c r="D19" s="201" t="s">
        <v>682</v>
      </c>
      <c r="E19" s="145" t="s">
        <v>448</v>
      </c>
      <c r="F19" s="199" t="s">
        <v>1690</v>
      </c>
      <c r="G19" s="42">
        <f>G17</f>
        <v>45146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RMB@JPY19.99-</v>
      </c>
      <c r="C20" s="143" t="s">
        <v>6</v>
      </c>
      <c r="D20" s="201" t="s">
        <v>3190</v>
      </c>
      <c r="E20" s="202" t="s">
        <v>452</v>
      </c>
      <c r="F20" s="203" t="s">
        <v>694</v>
      </c>
      <c r="G20" s="42">
        <f>G21</f>
        <v>45147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2246</v>
      </c>
      <c r="E21" s="202" t="s">
        <v>2904</v>
      </c>
      <c r="F21" s="146" t="s">
        <v>1670</v>
      </c>
      <c r="G21" s="42">
        <f>G17+1</f>
        <v>45147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 t="s">
        <v>4328</v>
      </c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172</v>
      </c>
      <c r="E23" s="55"/>
      <c r="F23" s="57"/>
      <c r="G23" s="34">
        <f>G15+7</f>
        <v>45150</v>
      </c>
      <c r="H23" s="311" t="s">
        <v>4329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360</v>
      </c>
      <c r="E26" s="214" t="s">
        <v>34</v>
      </c>
      <c r="F26" s="268" t="s">
        <v>2237</v>
      </c>
      <c r="G26" s="42">
        <v>45139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4313</v>
      </c>
      <c r="C27" s="182" t="s">
        <v>16</v>
      </c>
      <c r="D27" s="213" t="s">
        <v>4314</v>
      </c>
      <c r="E27" s="214" t="s">
        <v>4315</v>
      </c>
      <c r="F27" s="268" t="s">
        <v>4316</v>
      </c>
      <c r="G27" s="42">
        <f>+G26+2</f>
        <v>45141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4305</v>
      </c>
      <c r="E28" s="145" t="s">
        <v>4306</v>
      </c>
      <c r="F28" s="199" t="s">
        <v>4307</v>
      </c>
      <c r="G28" s="42">
        <f>G27+2</f>
        <v>45143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USD@JPY143.99-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RMB@JPY19.99-</v>
      </c>
      <c r="C30" s="143" t="s">
        <v>17</v>
      </c>
      <c r="D30" s="144" t="s">
        <v>114</v>
      </c>
      <c r="E30" s="211" t="s">
        <v>4317</v>
      </c>
      <c r="F30" s="146" t="s">
        <v>4318</v>
      </c>
      <c r="G30" s="42">
        <f>+G28+1</f>
        <v>45144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4319</v>
      </c>
      <c r="E31" s="211" t="s">
        <v>128</v>
      </c>
      <c r="F31" s="146" t="s">
        <v>681</v>
      </c>
      <c r="G31" s="42">
        <f>+G32</f>
        <v>45146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682</v>
      </c>
      <c r="E32" s="211" t="s">
        <v>459</v>
      </c>
      <c r="F32" s="146" t="s">
        <v>156</v>
      </c>
      <c r="G32" s="42">
        <f>+G33+1</f>
        <v>45146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694</v>
      </c>
      <c r="E33" s="211" t="s">
        <v>30</v>
      </c>
      <c r="F33" s="146" t="s">
        <v>490</v>
      </c>
      <c r="G33" s="42">
        <f>+G30+1</f>
        <v>45145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2682</v>
      </c>
      <c r="E34" s="145" t="s">
        <v>1162</v>
      </c>
      <c r="F34" s="146" t="s">
        <v>180</v>
      </c>
      <c r="G34" s="42">
        <f>G33+2</f>
        <v>45147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4322</v>
      </c>
      <c r="E35" s="145" t="s">
        <v>705</v>
      </c>
      <c r="F35" s="146" t="s">
        <v>2275</v>
      </c>
      <c r="G35" s="42">
        <f>+G34+1</f>
        <v>45148</v>
      </c>
      <c r="H35" s="161" t="s">
        <v>4323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4342</v>
      </c>
      <c r="E37" s="129"/>
      <c r="F37" s="130"/>
      <c r="G37" s="131">
        <f>+G35+5</f>
        <v>45153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45154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45157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500-000000000000}">
  <sheetPr codeName="Sheet3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8" t="s">
        <v>0</v>
      </c>
      <c r="C1" s="658"/>
      <c r="D1" s="9"/>
      <c r="E1" s="9"/>
      <c r="F1" s="659">
        <v>45152.333333333336</v>
      </c>
      <c r="G1" s="659"/>
      <c r="H1" s="14"/>
      <c r="I1" s="15"/>
      <c r="J1" s="15"/>
      <c r="K1" s="16"/>
      <c r="L1" s="12"/>
    </row>
    <row r="2" spans="2:12" s="1" customFormat="1" ht="13.5" customHeight="1" x14ac:dyDescent="0.25">
      <c r="B2" s="660" t="s">
        <v>1777</v>
      </c>
      <c r="C2" s="66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4538</v>
      </c>
      <c r="E5" s="186" t="s">
        <v>104</v>
      </c>
      <c r="F5" s="187" t="s">
        <v>4304</v>
      </c>
      <c r="G5" s="33">
        <v>45139</v>
      </c>
      <c r="H5" s="262" t="s">
        <v>4302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 t="s">
        <v>4301</v>
      </c>
      <c r="I6" s="36"/>
      <c r="J6" s="36"/>
      <c r="K6" s="36"/>
      <c r="L6" s="36"/>
    </row>
    <row r="7" spans="2:12" s="1" customFormat="1" ht="13.5" customHeight="1" x14ac:dyDescent="0.25">
      <c r="B7" s="26" t="s">
        <v>4257</v>
      </c>
      <c r="C7" s="195" t="s">
        <v>479</v>
      </c>
      <c r="D7" s="193" t="s">
        <v>3200</v>
      </c>
      <c r="E7" s="194" t="s">
        <v>685</v>
      </c>
      <c r="F7" s="196" t="s">
        <v>442</v>
      </c>
      <c r="G7" s="42">
        <f>+G10</f>
        <v>45143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8</v>
      </c>
      <c r="D8" s="193" t="s">
        <v>467</v>
      </c>
      <c r="E8" s="194" t="s">
        <v>2248</v>
      </c>
      <c r="F8" s="196" t="s">
        <v>490</v>
      </c>
      <c r="G8" s="42">
        <f>G11+1</f>
        <v>45142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4260</v>
      </c>
      <c r="C9" s="195" t="s">
        <v>5</v>
      </c>
      <c r="D9" s="193" t="s">
        <v>942</v>
      </c>
      <c r="E9" s="194" t="s">
        <v>1414</v>
      </c>
      <c r="F9" s="196" t="s">
        <v>2274</v>
      </c>
      <c r="G9" s="42">
        <f>G8</f>
        <v>45142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4261</v>
      </c>
      <c r="C10" s="195" t="s">
        <v>244</v>
      </c>
      <c r="D10" s="193" t="s">
        <v>1427</v>
      </c>
      <c r="E10" s="194" t="s">
        <v>701</v>
      </c>
      <c r="F10" s="196" t="s">
        <v>4338</v>
      </c>
      <c r="G10" s="42">
        <f>+G8+1</f>
        <v>45143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43" t="s">
        <v>10</v>
      </c>
      <c r="D11" s="201" t="s">
        <v>4339</v>
      </c>
      <c r="E11" s="202" t="s">
        <v>4340</v>
      </c>
      <c r="F11" s="203" t="s">
        <v>4341</v>
      </c>
      <c r="G11" s="42">
        <f>G5+2</f>
        <v>45141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4333</v>
      </c>
      <c r="E13" s="55"/>
      <c r="F13" s="57"/>
      <c r="G13" s="34">
        <f>G5+7</f>
        <v>45146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181" t="s">
        <v>4539</v>
      </c>
      <c r="E15" s="185" t="s">
        <v>4286</v>
      </c>
      <c r="F15" s="192" t="s">
        <v>4285</v>
      </c>
      <c r="G15" s="33">
        <v>45136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4258</v>
      </c>
      <c r="C17" s="143" t="s">
        <v>7</v>
      </c>
      <c r="D17" s="201" t="s">
        <v>2123</v>
      </c>
      <c r="E17" s="145" t="s">
        <v>4291</v>
      </c>
      <c r="F17" s="199" t="s">
        <v>4297</v>
      </c>
      <c r="G17" s="42">
        <f>G15+3</f>
        <v>45139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 t="s">
        <v>4295</v>
      </c>
      <c r="E18" s="145" t="s">
        <v>623</v>
      </c>
      <c r="F18" s="199" t="s">
        <v>4296</v>
      </c>
      <c r="G18" s="42">
        <f>G17</f>
        <v>45139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USD@JPY140.27-</v>
      </c>
      <c r="C19" s="143" t="s">
        <v>8</v>
      </c>
      <c r="D19" s="222" t="s">
        <v>627</v>
      </c>
      <c r="E19" s="211" t="s">
        <v>380</v>
      </c>
      <c r="F19" s="146" t="s">
        <v>4298</v>
      </c>
      <c r="G19" s="42">
        <f>+G18</f>
        <v>45139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RMB@JPY19.49-</v>
      </c>
      <c r="C20" s="143" t="s">
        <v>6</v>
      </c>
      <c r="D20" s="201" t="s">
        <v>4299</v>
      </c>
      <c r="E20" s="202" t="s">
        <v>1366</v>
      </c>
      <c r="F20" s="203" t="s">
        <v>908</v>
      </c>
      <c r="G20" s="42">
        <f>G21</f>
        <v>45140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2240</v>
      </c>
      <c r="E21" s="202" t="s">
        <v>1351</v>
      </c>
      <c r="F21" s="146" t="s">
        <v>1367</v>
      </c>
      <c r="G21" s="42">
        <f>G17+1</f>
        <v>45140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1389</v>
      </c>
      <c r="E23" s="55" t="s">
        <v>2268</v>
      </c>
      <c r="F23" s="57" t="s">
        <v>4070</v>
      </c>
      <c r="G23" s="34">
        <f>G15+7</f>
        <v>45143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4279</v>
      </c>
      <c r="E26" s="214" t="s">
        <v>4280</v>
      </c>
      <c r="F26" s="215" t="s">
        <v>4281</v>
      </c>
      <c r="G26" s="42">
        <v>45132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4259</v>
      </c>
      <c r="C27" s="182" t="s">
        <v>16</v>
      </c>
      <c r="D27" s="144" t="s">
        <v>4276</v>
      </c>
      <c r="E27" s="145" t="s">
        <v>4277</v>
      </c>
      <c r="F27" s="146" t="s">
        <v>4278</v>
      </c>
      <c r="G27" s="42">
        <f>+G26+2</f>
        <v>45134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850</v>
      </c>
      <c r="E28" s="145" t="s">
        <v>4282</v>
      </c>
      <c r="F28" s="146" t="s">
        <v>4283</v>
      </c>
      <c r="G28" s="42">
        <f>G27+2</f>
        <v>45136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USD@JPY140.27-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RMB@JPY19.49-</v>
      </c>
      <c r="C30" s="143" t="s">
        <v>17</v>
      </c>
      <c r="D30" s="144" t="s">
        <v>4292</v>
      </c>
      <c r="E30" s="211" t="s">
        <v>4293</v>
      </c>
      <c r="F30" s="146" t="s">
        <v>4294</v>
      </c>
      <c r="G30" s="42">
        <f>+G28+1</f>
        <v>45137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2239</v>
      </c>
      <c r="E31" s="211" t="s">
        <v>34</v>
      </c>
      <c r="F31" s="146" t="s">
        <v>2866</v>
      </c>
      <c r="G31" s="42">
        <f>+G32</f>
        <v>45139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628</v>
      </c>
      <c r="E32" s="211" t="s">
        <v>1366</v>
      </c>
      <c r="F32" s="146" t="s">
        <v>653</v>
      </c>
      <c r="G32" s="42">
        <f>+G33+1</f>
        <v>45139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2292</v>
      </c>
      <c r="E33" s="211" t="s">
        <v>30</v>
      </c>
      <c r="F33" s="146" t="s">
        <v>1351</v>
      </c>
      <c r="G33" s="42">
        <f>+G30+1</f>
        <v>45138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1352</v>
      </c>
      <c r="E34" s="145" t="s">
        <v>406</v>
      </c>
      <c r="F34" s="146" t="s">
        <v>2241</v>
      </c>
      <c r="G34" s="42">
        <f>G33+2</f>
        <v>45140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2357</v>
      </c>
      <c r="E35" s="211" t="s">
        <v>30</v>
      </c>
      <c r="F35" s="146" t="s">
        <v>2884</v>
      </c>
      <c r="G35" s="42">
        <f>+G34+1</f>
        <v>45141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434</v>
      </c>
      <c r="E37" s="129"/>
      <c r="F37" s="130"/>
      <c r="G37" s="131">
        <f>+G35+5</f>
        <v>45146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45147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45150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600-000000000000}">
  <sheetPr codeName="Sheet3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8" t="s">
        <v>0</v>
      </c>
      <c r="C1" s="658"/>
      <c r="D1" s="9"/>
      <c r="E1" s="9"/>
      <c r="F1" s="659">
        <v>45138.354166666664</v>
      </c>
      <c r="G1" s="659"/>
      <c r="H1" s="14"/>
      <c r="I1" s="15"/>
      <c r="J1" s="15"/>
      <c r="K1" s="16"/>
      <c r="L1" s="12"/>
    </row>
    <row r="2" spans="2:12" s="1" customFormat="1" ht="13.5" customHeight="1" x14ac:dyDescent="0.25">
      <c r="B2" s="660" t="s">
        <v>1710</v>
      </c>
      <c r="C2" s="66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82" t="s">
        <v>4540</v>
      </c>
      <c r="E5" s="83" t="s">
        <v>4230</v>
      </c>
      <c r="F5" s="187" t="s">
        <v>4231</v>
      </c>
      <c r="G5" s="33">
        <v>45132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4204</v>
      </c>
      <c r="C7" s="143" t="s">
        <v>10</v>
      </c>
      <c r="D7" s="201" t="s">
        <v>4269</v>
      </c>
      <c r="E7" s="202" t="s">
        <v>4256</v>
      </c>
      <c r="F7" s="203" t="s">
        <v>4270</v>
      </c>
      <c r="G7" s="42">
        <f>G5+2</f>
        <v>45134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4271</v>
      </c>
      <c r="E8" s="194" t="s">
        <v>4262</v>
      </c>
      <c r="F8" s="196" t="s">
        <v>4263</v>
      </c>
      <c r="G8" s="42">
        <f>G9</f>
        <v>45135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4207</v>
      </c>
      <c r="C9" s="195" t="s">
        <v>8</v>
      </c>
      <c r="D9" s="193" t="s">
        <v>4289</v>
      </c>
      <c r="E9" s="194" t="s">
        <v>4264</v>
      </c>
      <c r="F9" s="196" t="s">
        <v>4290</v>
      </c>
      <c r="G9" s="42">
        <f>G7+1</f>
        <v>45135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2831</v>
      </c>
      <c r="C10" s="195" t="s">
        <v>244</v>
      </c>
      <c r="D10" s="193" t="s">
        <v>4265</v>
      </c>
      <c r="E10" s="194" t="s">
        <v>4266</v>
      </c>
      <c r="F10" s="196" t="s">
        <v>4267</v>
      </c>
      <c r="G10" s="42">
        <f>+G9+1</f>
        <v>45136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4268</v>
      </c>
      <c r="E11" s="194" t="s">
        <v>4287</v>
      </c>
      <c r="F11" s="196" t="s">
        <v>4288</v>
      </c>
      <c r="G11" s="42">
        <f>+G10</f>
        <v>45136</v>
      </c>
      <c r="H11" s="161"/>
      <c r="I11" s="36"/>
      <c r="J11" s="36"/>
      <c r="K11" s="36"/>
      <c r="L11" s="36"/>
    </row>
    <row r="12" spans="2:12" s="1" customFormat="1" ht="13.5" customHeight="1" x14ac:dyDescent="0.3">
      <c r="B12" s="245"/>
      <c r="C12" s="49"/>
      <c r="D12" s="59"/>
      <c r="E12" s="141"/>
      <c r="F12" s="142"/>
      <c r="G12" s="42"/>
      <c r="H12" s="310" t="s">
        <v>4300</v>
      </c>
      <c r="I12" s="36"/>
      <c r="J12" s="36"/>
      <c r="K12" s="36"/>
      <c r="L12" s="36"/>
    </row>
    <row r="13" spans="2:12" s="1" customFormat="1" ht="13.5" customHeight="1" x14ac:dyDescent="0.3">
      <c r="B13" s="22"/>
      <c r="C13" s="55" t="s">
        <v>481</v>
      </c>
      <c r="D13" s="56" t="s">
        <v>3452</v>
      </c>
      <c r="E13" s="55"/>
      <c r="F13" s="57"/>
      <c r="G13" s="34">
        <f>G5+7</f>
        <v>45139</v>
      </c>
      <c r="H13" s="310" t="s">
        <v>4303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3922</v>
      </c>
      <c r="E15" s="185" t="s">
        <v>4214</v>
      </c>
      <c r="F15" s="192" t="s">
        <v>4225</v>
      </c>
      <c r="G15" s="33">
        <v>45129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4205</v>
      </c>
      <c r="C17" s="210" t="s">
        <v>5</v>
      </c>
      <c r="D17" s="201" t="s">
        <v>4215</v>
      </c>
      <c r="E17" s="145" t="s">
        <v>4236</v>
      </c>
      <c r="F17" s="199" t="s">
        <v>4232</v>
      </c>
      <c r="G17" s="42">
        <f>G19</f>
        <v>45132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22" t="s">
        <v>4233</v>
      </c>
      <c r="E18" s="211" t="s">
        <v>4234</v>
      </c>
      <c r="F18" s="146" t="s">
        <v>4235</v>
      </c>
      <c r="G18" s="42">
        <f>+G17</f>
        <v>45132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USD@JPY141.06-</v>
      </c>
      <c r="C19" s="143" t="s">
        <v>7</v>
      </c>
      <c r="D19" s="201" t="s">
        <v>834</v>
      </c>
      <c r="E19" s="145" t="s">
        <v>4253</v>
      </c>
      <c r="F19" s="199" t="s">
        <v>4254</v>
      </c>
      <c r="G19" s="42">
        <f>G15+3</f>
        <v>45132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RMB@JPY19.57-</v>
      </c>
      <c r="C20" s="143" t="s">
        <v>6</v>
      </c>
      <c r="D20" s="201" t="s">
        <v>4255</v>
      </c>
      <c r="E20" s="202" t="s">
        <v>4252</v>
      </c>
      <c r="F20" s="203" t="s">
        <v>4248</v>
      </c>
      <c r="G20" s="42">
        <f>G21</f>
        <v>45133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4249</v>
      </c>
      <c r="E21" s="202" t="s">
        <v>4250</v>
      </c>
      <c r="F21" s="146" t="s">
        <v>4251</v>
      </c>
      <c r="G21" s="42">
        <f>G19+1</f>
        <v>45133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4284</v>
      </c>
      <c r="E23" s="55"/>
      <c r="F23" s="57"/>
      <c r="G23" s="34">
        <f>G15+7</f>
        <v>45136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4208</v>
      </c>
      <c r="E26" s="214" t="s">
        <v>243</v>
      </c>
      <c r="F26" s="268" t="s">
        <v>4212</v>
      </c>
      <c r="G26" s="42">
        <v>45125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4206</v>
      </c>
      <c r="C27" s="182" t="s">
        <v>16</v>
      </c>
      <c r="D27" s="213" t="s">
        <v>4209</v>
      </c>
      <c r="E27" s="214" t="s">
        <v>4210</v>
      </c>
      <c r="F27" s="268" t="s">
        <v>4211</v>
      </c>
      <c r="G27" s="42">
        <f>+G26+2</f>
        <v>45127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1765</v>
      </c>
      <c r="E28" s="145" t="s">
        <v>4213</v>
      </c>
      <c r="F28" s="199" t="s">
        <v>4226</v>
      </c>
      <c r="G28" s="42">
        <f>G27+2</f>
        <v>45129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USD@JPY141.06-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RMB@JPY19.57-</v>
      </c>
      <c r="C30" s="143" t="s">
        <v>17</v>
      </c>
      <c r="D30" s="144" t="s">
        <v>4227</v>
      </c>
      <c r="E30" s="211" t="s">
        <v>4228</v>
      </c>
      <c r="F30" s="146" t="s">
        <v>4008</v>
      </c>
      <c r="G30" s="42">
        <f>+G28+1</f>
        <v>45130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4238</v>
      </c>
      <c r="E31" s="107" t="s">
        <v>4239</v>
      </c>
      <c r="F31" s="96" t="s">
        <v>4237</v>
      </c>
      <c r="G31" s="42">
        <f>+G30+1</f>
        <v>45131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7</v>
      </c>
      <c r="D32" s="144" t="s">
        <v>4240</v>
      </c>
      <c r="E32" s="211" t="s">
        <v>4241</v>
      </c>
      <c r="F32" s="146" t="s">
        <v>4242</v>
      </c>
      <c r="G32" s="42">
        <f>+G33</f>
        <v>45132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4243</v>
      </c>
      <c r="E33" s="211" t="s">
        <v>592</v>
      </c>
      <c r="F33" s="146" t="s">
        <v>4244</v>
      </c>
      <c r="G33" s="42">
        <f>+G31+1</f>
        <v>45132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4272</v>
      </c>
      <c r="E34" s="145" t="s">
        <v>4273</v>
      </c>
      <c r="F34" s="146" t="s">
        <v>4274</v>
      </c>
      <c r="G34" s="42">
        <f>G31+2</f>
        <v>45133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4275</v>
      </c>
      <c r="E35" s="145" t="s">
        <v>4245</v>
      </c>
      <c r="F35" s="146" t="s">
        <v>4246</v>
      </c>
      <c r="G35" s="42">
        <f>+G34+1</f>
        <v>45134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4247</v>
      </c>
      <c r="E37" s="129"/>
      <c r="F37" s="130"/>
      <c r="G37" s="131">
        <f>+G35+5</f>
        <v>45139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45140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45143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700-000000000000}">
  <sheetPr codeName="Sheet3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8" t="s">
        <v>0</v>
      </c>
      <c r="C1" s="658"/>
      <c r="D1" s="9"/>
      <c r="E1" s="9"/>
      <c r="F1" s="659">
        <v>45131.354166666664</v>
      </c>
      <c r="G1" s="659"/>
      <c r="H1" s="14"/>
      <c r="I1" s="15"/>
      <c r="J1" s="15"/>
      <c r="K1" s="16"/>
      <c r="L1" s="12"/>
    </row>
    <row r="2" spans="2:12" s="1" customFormat="1" ht="13.5" customHeight="1" x14ac:dyDescent="0.25">
      <c r="B2" s="660" t="s">
        <v>1661</v>
      </c>
      <c r="C2" s="66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4541</v>
      </c>
      <c r="E5" s="186" t="s">
        <v>4173</v>
      </c>
      <c r="F5" s="187" t="s">
        <v>4174</v>
      </c>
      <c r="G5" s="33">
        <v>45125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4152</v>
      </c>
      <c r="C7" s="143" t="s">
        <v>10</v>
      </c>
      <c r="D7" s="201" t="s">
        <v>4203</v>
      </c>
      <c r="E7" s="202" t="s">
        <v>4203</v>
      </c>
      <c r="F7" s="203" t="s">
        <v>289</v>
      </c>
      <c r="G7" s="42">
        <f>G5+2</f>
        <v>45127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4200</v>
      </c>
      <c r="E8" s="194" t="s">
        <v>4221</v>
      </c>
      <c r="F8" s="196" t="s">
        <v>4222</v>
      </c>
      <c r="G8" s="42">
        <f>G9</f>
        <v>45128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4151</v>
      </c>
      <c r="C9" s="195" t="s">
        <v>8</v>
      </c>
      <c r="D9" s="193" t="s">
        <v>4201</v>
      </c>
      <c r="E9" s="194" t="s">
        <v>4202</v>
      </c>
      <c r="F9" s="196" t="s">
        <v>4216</v>
      </c>
      <c r="G9" s="42">
        <f>G7+1</f>
        <v>45128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2712</v>
      </c>
      <c r="C10" s="195" t="s">
        <v>244</v>
      </c>
      <c r="D10" s="193" t="s">
        <v>4217</v>
      </c>
      <c r="E10" s="194" t="s">
        <v>4229</v>
      </c>
      <c r="F10" s="196" t="s">
        <v>596</v>
      </c>
      <c r="G10" s="42">
        <f>+G9+1</f>
        <v>45129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1528</v>
      </c>
      <c r="E11" s="194" t="s">
        <v>4218</v>
      </c>
      <c r="F11" s="196" t="s">
        <v>4219</v>
      </c>
      <c r="G11" s="42">
        <f>+G10</f>
        <v>45129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4220</v>
      </c>
      <c r="E13" s="55"/>
      <c r="F13" s="57"/>
      <c r="G13" s="34">
        <f>G5+7</f>
        <v>45132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4542</v>
      </c>
      <c r="E15" s="185" t="s">
        <v>4160</v>
      </c>
      <c r="F15" s="192" t="s">
        <v>1012</v>
      </c>
      <c r="G15" s="33">
        <v>45122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4153</v>
      </c>
      <c r="C17" s="210" t="s">
        <v>5</v>
      </c>
      <c r="D17" s="201" t="s">
        <v>523</v>
      </c>
      <c r="E17" s="145" t="s">
        <v>4165</v>
      </c>
      <c r="F17" s="199" t="s">
        <v>4166</v>
      </c>
      <c r="G17" s="42">
        <f>G19</f>
        <v>45125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22" t="s">
        <v>4167</v>
      </c>
      <c r="E18" s="211" t="s">
        <v>4168</v>
      </c>
      <c r="F18" s="146" t="s">
        <v>4169</v>
      </c>
      <c r="G18" s="42">
        <f>+G17</f>
        <v>45125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USD@JPY139.12-</v>
      </c>
      <c r="C19" s="143" t="s">
        <v>7</v>
      </c>
      <c r="D19" s="201" t="s">
        <v>4186</v>
      </c>
      <c r="E19" s="145" t="s">
        <v>4187</v>
      </c>
      <c r="F19" s="199" t="s">
        <v>4188</v>
      </c>
      <c r="G19" s="42">
        <f>G15+3</f>
        <v>45125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RMB@JPY19.37-</v>
      </c>
      <c r="C20" s="143" t="s">
        <v>6</v>
      </c>
      <c r="D20" s="201" t="s">
        <v>4189</v>
      </c>
      <c r="E20" s="202" t="s">
        <v>4181</v>
      </c>
      <c r="F20" s="203" t="s">
        <v>4182</v>
      </c>
      <c r="G20" s="42">
        <f>G21</f>
        <v>45126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4183</v>
      </c>
      <c r="E21" s="202" t="s">
        <v>4184</v>
      </c>
      <c r="F21" s="146" t="s">
        <v>4185</v>
      </c>
      <c r="G21" s="42">
        <f>G19+1</f>
        <v>45126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4195</v>
      </c>
      <c r="E23" s="55"/>
      <c r="F23" s="57"/>
      <c r="G23" s="34">
        <f>G15+7</f>
        <v>45129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49</v>
      </c>
      <c r="E26" s="214" t="s">
        <v>4129</v>
      </c>
      <c r="F26" s="215" t="s">
        <v>4130</v>
      </c>
      <c r="G26" s="42">
        <v>45118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2459</v>
      </c>
      <c r="C27" s="182" t="s">
        <v>16</v>
      </c>
      <c r="D27" s="144" t="s">
        <v>1166</v>
      </c>
      <c r="E27" s="145" t="s">
        <v>4149</v>
      </c>
      <c r="F27" s="146" t="s">
        <v>4150</v>
      </c>
      <c r="G27" s="42">
        <f>+G26+2</f>
        <v>45120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1438</v>
      </c>
      <c r="E28" s="145" t="s">
        <v>4161</v>
      </c>
      <c r="F28" s="146" t="s">
        <v>4162</v>
      </c>
      <c r="G28" s="42">
        <f>G27+2</f>
        <v>45122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USD@JPY139.12-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RMB@JPY19.37-</v>
      </c>
      <c r="C30" s="143" t="s">
        <v>17</v>
      </c>
      <c r="D30" s="144" t="s">
        <v>4176</v>
      </c>
      <c r="E30" s="211" t="s">
        <v>4177</v>
      </c>
      <c r="F30" s="146" t="s">
        <v>1709</v>
      </c>
      <c r="G30" s="42">
        <f>+G28+1</f>
        <v>45123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4175</v>
      </c>
      <c r="E31" s="211" t="s">
        <v>4191</v>
      </c>
      <c r="F31" s="146" t="s">
        <v>4180</v>
      </c>
      <c r="G31" s="42">
        <f>+G32</f>
        <v>45125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4179</v>
      </c>
      <c r="E32" s="211" t="s">
        <v>4178</v>
      </c>
      <c r="F32" s="146" t="s">
        <v>4192</v>
      </c>
      <c r="G32" s="42">
        <f>+G33+1</f>
        <v>45125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4190</v>
      </c>
      <c r="E33" s="211" t="s">
        <v>794</v>
      </c>
      <c r="F33" s="146" t="s">
        <v>4198</v>
      </c>
      <c r="G33" s="42">
        <f>+G30+1</f>
        <v>45124</v>
      </c>
      <c r="H33" s="249" t="s">
        <v>4170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4197</v>
      </c>
      <c r="E34" s="145" t="s">
        <v>4193</v>
      </c>
      <c r="F34" s="146" t="s">
        <v>4199</v>
      </c>
      <c r="G34" s="42">
        <f>G33+2</f>
        <v>45126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4194</v>
      </c>
      <c r="E35" s="211" t="s">
        <v>4223</v>
      </c>
      <c r="F35" s="146" t="s">
        <v>4224</v>
      </c>
      <c r="G35" s="42">
        <f>+G34+1</f>
        <v>45127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4196</v>
      </c>
      <c r="E37" s="129"/>
      <c r="F37" s="130"/>
      <c r="G37" s="131">
        <f>+G35+5</f>
        <v>45132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45133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45136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800-000000000000}">
  <sheetPr codeName="Sheet38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8" t="s">
        <v>0</v>
      </c>
      <c r="C1" s="658"/>
      <c r="D1" s="9"/>
      <c r="E1" s="9"/>
      <c r="F1" s="659">
        <v>45121.604166666664</v>
      </c>
      <c r="G1" s="659"/>
      <c r="H1" s="14"/>
      <c r="I1" s="15"/>
      <c r="J1" s="15"/>
      <c r="K1" s="16"/>
      <c r="L1" s="12"/>
    </row>
    <row r="2" spans="2:12" s="1" customFormat="1" ht="13.5" customHeight="1" x14ac:dyDescent="0.25">
      <c r="B2" s="660" t="s">
        <v>1599</v>
      </c>
      <c r="C2" s="66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4543</v>
      </c>
      <c r="E5" s="83" t="s">
        <v>4106</v>
      </c>
      <c r="F5" s="84" t="s">
        <v>4127</v>
      </c>
      <c r="G5" s="33">
        <v>45118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4083</v>
      </c>
      <c r="C7" s="143" t="s">
        <v>10</v>
      </c>
      <c r="D7" s="201" t="s">
        <v>4126</v>
      </c>
      <c r="E7" s="202" t="s">
        <v>4136</v>
      </c>
      <c r="F7" s="203" t="s">
        <v>4138</v>
      </c>
      <c r="G7" s="42">
        <f>G5+2</f>
        <v>45120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8</v>
      </c>
      <c r="D8" s="193" t="s">
        <v>4159</v>
      </c>
      <c r="E8" s="194" t="s">
        <v>4154</v>
      </c>
      <c r="F8" s="196" t="s">
        <v>4171</v>
      </c>
      <c r="G8" s="42">
        <f>G7+1</f>
        <v>45121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4086</v>
      </c>
      <c r="C9" s="195" t="s">
        <v>5</v>
      </c>
      <c r="D9" s="193" t="s">
        <v>2228</v>
      </c>
      <c r="E9" s="194" t="s">
        <v>4155</v>
      </c>
      <c r="F9" s="196" t="s">
        <v>3955</v>
      </c>
      <c r="G9" s="42">
        <f>G8</f>
        <v>45121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4087</v>
      </c>
      <c r="C10" s="195" t="s">
        <v>244</v>
      </c>
      <c r="D10" s="193" t="s">
        <v>1471</v>
      </c>
      <c r="E10" s="194" t="s">
        <v>4156</v>
      </c>
      <c r="F10" s="196" t="s">
        <v>4157</v>
      </c>
      <c r="G10" s="42">
        <f>+G8+1</f>
        <v>45122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4158</v>
      </c>
      <c r="E11" s="194" t="s">
        <v>4163</v>
      </c>
      <c r="F11" s="196" t="s">
        <v>4164</v>
      </c>
      <c r="G11" s="42">
        <f>+G10</f>
        <v>45122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4172</v>
      </c>
      <c r="E13" s="55"/>
      <c r="F13" s="57"/>
      <c r="G13" s="34">
        <f>G5+7</f>
        <v>45125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4544</v>
      </c>
      <c r="E15" s="185" t="s">
        <v>4091</v>
      </c>
      <c r="F15" s="192" t="s">
        <v>4092</v>
      </c>
      <c r="G15" s="33">
        <v>45115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4084</v>
      </c>
      <c r="C17" s="143" t="s">
        <v>8</v>
      </c>
      <c r="D17" s="222" t="s">
        <v>4108</v>
      </c>
      <c r="E17" s="211" t="s">
        <v>4100</v>
      </c>
      <c r="F17" s="146" t="s">
        <v>4101</v>
      </c>
      <c r="G17" s="42">
        <f>+G20</f>
        <v>45118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4142</v>
      </c>
      <c r="E18" s="101" t="s">
        <v>4143</v>
      </c>
      <c r="F18" s="114" t="s">
        <v>4144</v>
      </c>
      <c r="G18" s="42">
        <v>45118</v>
      </c>
      <c r="H18" s="249" t="s">
        <v>4146</v>
      </c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USD@JPY145.11-</v>
      </c>
      <c r="C19" s="85" t="s">
        <v>7</v>
      </c>
      <c r="D19" s="86" t="s">
        <v>4114</v>
      </c>
      <c r="E19" s="101" t="s">
        <v>4132</v>
      </c>
      <c r="F19" s="114" t="s">
        <v>4133</v>
      </c>
      <c r="G19" s="42">
        <f>G15+3</f>
        <v>45118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RMB@JPY19.93-</v>
      </c>
      <c r="C20" s="95" t="s">
        <v>5</v>
      </c>
      <c r="D20" s="86" t="s">
        <v>4131</v>
      </c>
      <c r="E20" s="101" t="s">
        <v>30</v>
      </c>
      <c r="F20" s="114" t="s">
        <v>4145</v>
      </c>
      <c r="G20" s="42">
        <f>G19</f>
        <v>45118</v>
      </c>
      <c r="H20" s="161" t="s">
        <v>4147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4115</v>
      </c>
      <c r="E21" s="87" t="s">
        <v>4119</v>
      </c>
      <c r="F21" s="88" t="s">
        <v>4121</v>
      </c>
      <c r="G21" s="42">
        <f>G22</f>
        <v>45119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26</v>
      </c>
      <c r="D22" s="86" t="s">
        <v>4122</v>
      </c>
      <c r="E22" s="87" t="s">
        <v>4123</v>
      </c>
      <c r="F22" s="96" t="s">
        <v>4124</v>
      </c>
      <c r="G22" s="42">
        <f>G19+1</f>
        <v>45119</v>
      </c>
      <c r="H22" s="164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4125</v>
      </c>
      <c r="E24" s="55"/>
      <c r="F24" s="57"/>
      <c r="G24" s="34">
        <f>G15+7</f>
        <v>45122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3511</v>
      </c>
      <c r="C27" s="212" t="s">
        <v>24</v>
      </c>
      <c r="D27" s="213" t="s">
        <v>2267</v>
      </c>
      <c r="E27" s="214" t="s">
        <v>1389</v>
      </c>
      <c r="F27" s="268" t="s">
        <v>4096</v>
      </c>
      <c r="G27" s="42">
        <v>45111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 t="s">
        <v>4085</v>
      </c>
      <c r="C28" s="182" t="s">
        <v>16</v>
      </c>
      <c r="D28" s="213" t="s">
        <v>4093</v>
      </c>
      <c r="E28" s="214" t="s">
        <v>4094</v>
      </c>
      <c r="F28" s="268" t="s">
        <v>4095</v>
      </c>
      <c r="G28" s="42">
        <f>+G27+2</f>
        <v>45113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143" t="s">
        <v>9</v>
      </c>
      <c r="D29" s="144" t="s">
        <v>3458</v>
      </c>
      <c r="E29" s="145" t="s">
        <v>2915</v>
      </c>
      <c r="F29" s="199" t="s">
        <v>4107</v>
      </c>
      <c r="G29" s="42">
        <f>G28+2</f>
        <v>45115</v>
      </c>
      <c r="H29" s="170" t="s">
        <v>4102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$B$9</f>
        <v>USD@JPY145.11-</v>
      </c>
      <c r="C30" s="50"/>
      <c r="D30" s="61"/>
      <c r="F30" s="58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 t="str">
        <f>$B$10</f>
        <v>RMB@JPY19.93-</v>
      </c>
      <c r="C31" s="143" t="s">
        <v>17</v>
      </c>
      <c r="D31" s="144" t="s">
        <v>4103</v>
      </c>
      <c r="E31" s="211" t="s">
        <v>4099</v>
      </c>
      <c r="F31" s="146" t="s">
        <v>2273</v>
      </c>
      <c r="G31" s="42">
        <f>+G29+1</f>
        <v>45116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4104</v>
      </c>
      <c r="E32" s="211" t="s">
        <v>4112</v>
      </c>
      <c r="F32" s="146" t="s">
        <v>510</v>
      </c>
      <c r="G32" s="42">
        <f>+G34+1</f>
        <v>45118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 t="s">
        <v>1449</v>
      </c>
      <c r="E33" s="107" t="s">
        <v>4116</v>
      </c>
      <c r="F33" s="96" t="s">
        <v>4141</v>
      </c>
      <c r="G33" s="42">
        <f>+G32</f>
        <v>45118</v>
      </c>
      <c r="H33" s="249" t="s">
        <v>4113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1169</v>
      </c>
      <c r="E34" s="107" t="s">
        <v>4117</v>
      </c>
      <c r="F34" s="96" t="s">
        <v>4118</v>
      </c>
      <c r="G34" s="42">
        <f>+G31+1</f>
        <v>45117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242" t="s">
        <v>550</v>
      </c>
      <c r="D35" s="144" t="s">
        <v>4120</v>
      </c>
      <c r="E35" s="145" t="s">
        <v>4134</v>
      </c>
      <c r="F35" s="146" t="s">
        <v>4135</v>
      </c>
      <c r="G35" s="42">
        <f>G34+2</f>
        <v>45119</v>
      </c>
      <c r="H35" s="272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10</v>
      </c>
      <c r="D36" s="143" t="s">
        <v>4137</v>
      </c>
      <c r="E36" s="211" t="s">
        <v>4139</v>
      </c>
      <c r="F36" s="146" t="s">
        <v>4140</v>
      </c>
      <c r="G36" s="42">
        <f>+G35+1</f>
        <v>45120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1484</v>
      </c>
      <c r="E38" s="129"/>
      <c r="F38" s="130"/>
      <c r="G38" s="131">
        <f>+G36+5</f>
        <v>45125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45126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45129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8" t="s">
        <v>0</v>
      </c>
      <c r="C1" s="658"/>
      <c r="D1" s="9"/>
      <c r="E1" s="9"/>
      <c r="F1" s="9"/>
      <c r="G1" s="9"/>
      <c r="H1" s="9"/>
      <c r="I1" s="659">
        <v>46002.4375</v>
      </c>
      <c r="J1" s="659"/>
      <c r="K1" s="14"/>
      <c r="L1" s="15"/>
      <c r="M1" s="15"/>
      <c r="N1" s="16"/>
      <c r="O1" s="12"/>
    </row>
    <row r="2" spans="2:15" s="1" customFormat="1" ht="13.5" customHeight="1" x14ac:dyDescent="0.25">
      <c r="B2" s="660" t="s">
        <v>5195</v>
      </c>
      <c r="C2" s="66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1" t="s">
        <v>12</v>
      </c>
      <c r="E4" s="662"/>
      <c r="F4" s="661" t="s">
        <v>13</v>
      </c>
      <c r="G4" s="662"/>
      <c r="H4" s="663" t="s">
        <v>2</v>
      </c>
      <c r="I4" s="66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390" t="s">
        <v>9297</v>
      </c>
      <c r="E5" s="502">
        <v>45992</v>
      </c>
      <c r="F5" s="390" t="s">
        <v>9173</v>
      </c>
      <c r="G5" s="502">
        <v>45992</v>
      </c>
      <c r="H5" s="390" t="s">
        <v>11095</v>
      </c>
      <c r="I5" s="539">
        <v>45993</v>
      </c>
      <c r="J5" s="33">
        <v>45993</v>
      </c>
      <c r="K5" s="262"/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5" customHeight="1" x14ac:dyDescent="0.25">
      <c r="B7" s="26" t="s">
        <v>5079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5" customHeight="1" x14ac:dyDescent="0.25">
      <c r="B8" s="26"/>
      <c r="C8" s="85" t="s">
        <v>10</v>
      </c>
      <c r="D8" s="385" t="s">
        <v>9399</v>
      </c>
      <c r="E8" s="504">
        <v>45995</v>
      </c>
      <c r="F8" s="385" t="s">
        <v>11103</v>
      </c>
      <c r="G8" s="505">
        <v>45995</v>
      </c>
      <c r="H8" s="386" t="s">
        <v>9808</v>
      </c>
      <c r="I8" s="504">
        <v>45995</v>
      </c>
      <c r="J8" s="42">
        <f>J5+2</f>
        <v>45995</v>
      </c>
      <c r="K8" s="271"/>
      <c r="L8" s="36"/>
      <c r="M8" s="36"/>
      <c r="N8" s="36"/>
      <c r="O8" s="36"/>
    </row>
    <row r="9" spans="2:15" s="1" customFormat="1" ht="15" customHeight="1" x14ac:dyDescent="0.25">
      <c r="B9" s="537"/>
      <c r="C9" s="85" t="s">
        <v>5</v>
      </c>
      <c r="D9" s="385" t="s">
        <v>4313</v>
      </c>
      <c r="E9" s="522">
        <v>45995</v>
      </c>
      <c r="F9" s="385" t="s">
        <v>9622</v>
      </c>
      <c r="G9" s="505">
        <v>45996</v>
      </c>
      <c r="H9" s="386" t="s">
        <v>11109</v>
      </c>
      <c r="I9" s="522">
        <v>45996</v>
      </c>
      <c r="J9" s="42">
        <f>J10</f>
        <v>45996</v>
      </c>
      <c r="K9" s="271" t="s">
        <v>11102</v>
      </c>
      <c r="L9" s="36"/>
      <c r="M9" s="36"/>
      <c r="N9" s="36"/>
      <c r="O9" s="36"/>
    </row>
    <row r="10" spans="2:15" s="1" customFormat="1" ht="15" customHeight="1" x14ac:dyDescent="0.25">
      <c r="B10" s="26"/>
      <c r="C10" s="95" t="s">
        <v>8</v>
      </c>
      <c r="D10" s="385" t="s">
        <v>9480</v>
      </c>
      <c r="E10" s="522">
        <v>45996</v>
      </c>
      <c r="F10" s="385" t="s">
        <v>11115</v>
      </c>
      <c r="G10" s="522">
        <v>45996</v>
      </c>
      <c r="H10" s="386" t="s">
        <v>9377</v>
      </c>
      <c r="I10" s="522">
        <v>45996</v>
      </c>
      <c r="J10" s="42">
        <f>J8+1</f>
        <v>45996</v>
      </c>
      <c r="K10" s="249"/>
      <c r="L10" s="36"/>
      <c r="M10" s="36"/>
      <c r="N10" s="36"/>
      <c r="O10" s="36"/>
    </row>
    <row r="11" spans="2:15" s="1" customFormat="1" ht="15" customHeight="1" x14ac:dyDescent="0.25">
      <c r="B11" s="537"/>
      <c r="C11" s="85" t="s">
        <v>244</v>
      </c>
      <c r="D11" s="385" t="s">
        <v>9265</v>
      </c>
      <c r="E11" s="510">
        <v>45996</v>
      </c>
      <c r="F11" s="385" t="s">
        <v>11113</v>
      </c>
      <c r="G11" s="522">
        <v>45997</v>
      </c>
      <c r="H11" s="386" t="s">
        <v>11114</v>
      </c>
      <c r="I11" s="504">
        <v>45997</v>
      </c>
      <c r="J11" s="42">
        <f>J9+1</f>
        <v>45997</v>
      </c>
      <c r="K11" s="271"/>
      <c r="L11" s="36"/>
      <c r="M11" s="36"/>
      <c r="N11" s="36"/>
      <c r="O11" s="36"/>
    </row>
    <row r="12" spans="2:15" s="1" customFormat="1" ht="15" customHeight="1" x14ac:dyDescent="0.25">
      <c r="B12" s="26"/>
      <c r="C12" s="85" t="s">
        <v>6</v>
      </c>
      <c r="D12" s="385" t="s">
        <v>9101</v>
      </c>
      <c r="E12" s="510">
        <v>45997</v>
      </c>
      <c r="F12" s="385" t="s">
        <v>11112</v>
      </c>
      <c r="G12" s="505">
        <v>45997</v>
      </c>
      <c r="H12" s="386" t="s">
        <v>9595</v>
      </c>
      <c r="I12" s="522">
        <v>45997</v>
      </c>
      <c r="J12" s="42">
        <f>J11</f>
        <v>45997</v>
      </c>
      <c r="K12" s="271"/>
      <c r="L12" s="36"/>
      <c r="M12" s="36"/>
      <c r="N12" s="36"/>
      <c r="O12" s="36"/>
    </row>
    <row r="13" spans="2:15" s="1" customFormat="1" ht="15" customHeight="1" x14ac:dyDescent="0.25">
      <c r="B13" s="537"/>
      <c r="C13" s="50"/>
      <c r="D13" s="375"/>
      <c r="E13" s="487"/>
      <c r="F13" s="375"/>
      <c r="G13" s="486"/>
      <c r="H13" s="372"/>
      <c r="I13" s="486"/>
      <c r="J13" s="42"/>
      <c r="K13" s="161"/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50"/>
      <c r="D14" s="375"/>
      <c r="E14" s="487"/>
      <c r="F14" s="375"/>
      <c r="G14" s="483"/>
      <c r="H14" s="372"/>
      <c r="I14" s="484"/>
      <c r="J14" s="42"/>
      <c r="K14" s="271"/>
      <c r="L14" s="36"/>
      <c r="M14" s="36"/>
      <c r="N14" s="36"/>
      <c r="O14" s="36"/>
    </row>
    <row r="15" spans="2:15" s="1" customFormat="1" ht="26.5" customHeight="1" x14ac:dyDescent="0.25">
      <c r="B15" s="610" t="s">
        <v>11076</v>
      </c>
      <c r="C15" s="227"/>
      <c r="D15" s="467"/>
      <c r="E15" s="491"/>
      <c r="F15" s="375"/>
      <c r="G15" s="486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5" customHeight="1" x14ac:dyDescent="0.25">
      <c r="B16" s="396" t="s">
        <v>11083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5" customHeight="1" x14ac:dyDescent="0.25">
      <c r="B17" s="400" t="s">
        <v>11084</v>
      </c>
      <c r="C17" s="55" t="s">
        <v>481</v>
      </c>
      <c r="D17" s="513" t="s">
        <v>9284</v>
      </c>
      <c r="E17" s="514">
        <v>45999</v>
      </c>
      <c r="F17" s="513"/>
      <c r="G17" s="515"/>
      <c r="H17" s="384"/>
      <c r="I17" s="516"/>
      <c r="J17" s="34">
        <f>J12+3</f>
        <v>46000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61" t="s">
        <v>12</v>
      </c>
      <c r="E19" s="662"/>
      <c r="F19" s="661" t="s">
        <v>13</v>
      </c>
      <c r="G19" s="662"/>
      <c r="H19" s="663" t="s">
        <v>2</v>
      </c>
      <c r="I19" s="664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81" t="s">
        <v>14</v>
      </c>
      <c r="D20" s="395" t="s">
        <v>9500</v>
      </c>
      <c r="E20" s="509">
        <v>45990</v>
      </c>
      <c r="F20" s="506" t="s">
        <v>11088</v>
      </c>
      <c r="G20" s="539">
        <v>45990</v>
      </c>
      <c r="H20" s="391" t="s">
        <v>9180</v>
      </c>
      <c r="I20" s="507">
        <v>45991</v>
      </c>
      <c r="J20" s="33">
        <v>45990</v>
      </c>
      <c r="K20" s="262"/>
      <c r="L20" s="36"/>
      <c r="M20" s="36"/>
      <c r="N20" s="36"/>
      <c r="O20" s="36"/>
    </row>
    <row r="21" spans="2:15" s="1" customFormat="1" ht="15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5" customHeight="1" x14ac:dyDescent="0.25">
      <c r="B22" s="26" t="s">
        <v>11077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5" customHeight="1" x14ac:dyDescent="0.25">
      <c r="B23" s="459"/>
      <c r="C23" s="89" t="s">
        <v>6</v>
      </c>
      <c r="D23" s="410" t="s">
        <v>9522</v>
      </c>
      <c r="E23" s="504">
        <v>45993</v>
      </c>
      <c r="F23" s="410" t="s">
        <v>9167</v>
      </c>
      <c r="G23" s="504">
        <v>45993</v>
      </c>
      <c r="H23" s="410" t="s">
        <v>9766</v>
      </c>
      <c r="I23" s="504">
        <v>45993</v>
      </c>
      <c r="J23" s="42">
        <f>J25+1</f>
        <v>45994</v>
      </c>
      <c r="K23" s="247"/>
      <c r="L23" s="36"/>
      <c r="M23" s="36"/>
      <c r="N23" s="36"/>
      <c r="O23" s="36"/>
    </row>
    <row r="24" spans="2:15" s="1" customFormat="1" ht="15" customHeight="1" x14ac:dyDescent="0.25">
      <c r="B24" s="245"/>
      <c r="C24" s="89" t="s">
        <v>5</v>
      </c>
      <c r="D24" s="385" t="s">
        <v>9399</v>
      </c>
      <c r="E24" s="504">
        <v>45993</v>
      </c>
      <c r="F24" s="385" t="s">
        <v>9245</v>
      </c>
      <c r="G24" s="504">
        <v>45994</v>
      </c>
      <c r="H24" s="385" t="s">
        <v>11099</v>
      </c>
      <c r="I24" s="504">
        <v>45994</v>
      </c>
      <c r="J24" s="42">
        <f>J20+3</f>
        <v>45993</v>
      </c>
      <c r="K24" s="249"/>
      <c r="L24" s="36"/>
      <c r="M24" s="36"/>
      <c r="N24" s="36"/>
      <c r="O24" s="36"/>
    </row>
    <row r="25" spans="2:15" s="1" customFormat="1" ht="15" customHeight="1" x14ac:dyDescent="0.25">
      <c r="B25" s="245"/>
      <c r="C25" s="95" t="s">
        <v>7</v>
      </c>
      <c r="D25" s="410" t="s">
        <v>9185</v>
      </c>
      <c r="E25" s="504">
        <v>45994</v>
      </c>
      <c r="F25" s="410" t="s">
        <v>9286</v>
      </c>
      <c r="G25" s="504">
        <v>45994</v>
      </c>
      <c r="H25" s="410" t="s">
        <v>9337</v>
      </c>
      <c r="I25" s="504">
        <v>45994</v>
      </c>
      <c r="J25" s="42">
        <f>J24</f>
        <v>45993</v>
      </c>
      <c r="K25" s="164"/>
      <c r="L25" s="36"/>
      <c r="M25" s="36"/>
      <c r="N25" s="36"/>
      <c r="O25" s="36"/>
    </row>
    <row r="26" spans="2:15" s="1" customFormat="1" ht="15" customHeight="1" x14ac:dyDescent="0.25">
      <c r="B26" s="245"/>
      <c r="C26" s="89" t="s">
        <v>8</v>
      </c>
      <c r="D26" s="410" t="s">
        <v>10001</v>
      </c>
      <c r="E26" s="504">
        <v>45994</v>
      </c>
      <c r="F26" s="385" t="s">
        <v>9668</v>
      </c>
      <c r="G26" s="504">
        <v>45995</v>
      </c>
      <c r="H26" s="385" t="s">
        <v>9084</v>
      </c>
      <c r="I26" s="504">
        <v>45995</v>
      </c>
      <c r="J26" s="42">
        <f>J24</f>
        <v>45993</v>
      </c>
      <c r="K26" s="248"/>
      <c r="L26" s="36"/>
      <c r="M26" s="36"/>
      <c r="N26" s="36"/>
      <c r="O26" s="36"/>
    </row>
    <row r="27" spans="2:15" s="1" customFormat="1" ht="15" customHeight="1" x14ac:dyDescent="0.25">
      <c r="B27" s="26"/>
      <c r="C27" s="85" t="s">
        <v>26</v>
      </c>
      <c r="D27" s="385" t="s">
        <v>9310</v>
      </c>
      <c r="E27" s="504">
        <v>45995</v>
      </c>
      <c r="F27" s="385" t="s">
        <v>9225</v>
      </c>
      <c r="G27" s="504">
        <v>45995</v>
      </c>
      <c r="H27" s="385" t="s">
        <v>2769</v>
      </c>
      <c r="I27" s="504">
        <v>45995</v>
      </c>
      <c r="J27" s="42">
        <f>J25+1</f>
        <v>45994</v>
      </c>
      <c r="K27" s="248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5" customHeight="1" x14ac:dyDescent="0.25">
      <c r="B31" s="245" t="str">
        <f>$B$16</f>
        <v>USD: JPY156.91-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5" customHeight="1" x14ac:dyDescent="0.25">
      <c r="B32" s="44" t="str">
        <f>$B$17</f>
        <v>RMB: JPY22.35-</v>
      </c>
      <c r="C32" s="44" t="s">
        <v>14</v>
      </c>
      <c r="D32" s="376" t="s">
        <v>11104</v>
      </c>
      <c r="E32" s="600">
        <v>45997</v>
      </c>
      <c r="F32" s="518"/>
      <c r="G32" s="519"/>
      <c r="H32" s="376"/>
      <c r="I32" s="519"/>
      <c r="J32" s="34">
        <f>J20+7</f>
        <v>45997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61" t="s">
        <v>12</v>
      </c>
      <c r="E34" s="662"/>
      <c r="F34" s="661" t="s">
        <v>13</v>
      </c>
      <c r="G34" s="662"/>
      <c r="H34" s="663" t="s">
        <v>2</v>
      </c>
      <c r="I34" s="664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5" customHeight="1" x14ac:dyDescent="0.25">
      <c r="B36" s="71" t="s">
        <v>6374</v>
      </c>
      <c r="C36" s="133" t="s">
        <v>539</v>
      </c>
      <c r="D36" s="379" t="s">
        <v>10367</v>
      </c>
      <c r="E36" s="501">
        <v>45984</v>
      </c>
      <c r="F36" s="379" t="s">
        <v>10072</v>
      </c>
      <c r="G36" s="503">
        <v>45986</v>
      </c>
      <c r="H36" s="380" t="s">
        <v>9783</v>
      </c>
      <c r="I36" s="501">
        <v>45987</v>
      </c>
      <c r="J36" s="42">
        <v>45986</v>
      </c>
      <c r="K36" s="161"/>
      <c r="L36" s="36"/>
      <c r="M36" s="36"/>
      <c r="N36" s="36"/>
      <c r="O36" s="36"/>
    </row>
    <row r="37" spans="2:15" s="1" customFormat="1" ht="15" customHeight="1" x14ac:dyDescent="0.25">
      <c r="B37" s="26" t="s">
        <v>10364</v>
      </c>
      <c r="C37" s="104" t="s">
        <v>540</v>
      </c>
      <c r="D37" s="385" t="s">
        <v>10340</v>
      </c>
      <c r="E37" s="504">
        <v>45987</v>
      </c>
      <c r="F37" s="385" t="s">
        <v>11078</v>
      </c>
      <c r="G37" s="505">
        <v>45987</v>
      </c>
      <c r="H37" s="386" t="s">
        <v>10308</v>
      </c>
      <c r="I37" s="504">
        <v>45988</v>
      </c>
      <c r="J37" s="42">
        <f>J36+2</f>
        <v>45988</v>
      </c>
      <c r="K37" s="249"/>
      <c r="L37" s="36"/>
      <c r="M37" s="36"/>
      <c r="N37" s="36"/>
      <c r="O37" s="36"/>
    </row>
    <row r="38" spans="2:15" s="1" customFormat="1" ht="15" customHeight="1" x14ac:dyDescent="0.25">
      <c r="B38" s="26"/>
      <c r="C38" s="85" t="s">
        <v>541</v>
      </c>
      <c r="D38" s="385" t="s">
        <v>11086</v>
      </c>
      <c r="E38" s="504">
        <v>45989</v>
      </c>
      <c r="F38" s="385" t="s">
        <v>11085</v>
      </c>
      <c r="G38" s="505">
        <v>45989</v>
      </c>
      <c r="H38" s="386" t="s">
        <v>3512</v>
      </c>
      <c r="I38" s="504">
        <v>45989</v>
      </c>
      <c r="J38" s="42">
        <f>J37+2</f>
        <v>45990</v>
      </c>
      <c r="K38" s="170"/>
      <c r="L38" s="36"/>
      <c r="M38" s="36"/>
      <c r="N38" s="36"/>
      <c r="O38" s="36"/>
    </row>
    <row r="39" spans="2:15" s="1" customFormat="1" ht="1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5" customHeight="1" x14ac:dyDescent="0.25">
      <c r="B41" s="245"/>
      <c r="C41" s="85" t="s">
        <v>7862</v>
      </c>
      <c r="D41" s="385" t="s">
        <v>11087</v>
      </c>
      <c r="E41" s="504">
        <v>45991</v>
      </c>
      <c r="F41" s="385" t="s">
        <v>11089</v>
      </c>
      <c r="G41" s="505">
        <v>45992</v>
      </c>
      <c r="H41" s="386" t="s">
        <v>11090</v>
      </c>
      <c r="I41" s="504">
        <v>45992</v>
      </c>
      <c r="J41" s="42">
        <f>J38+1</f>
        <v>45991</v>
      </c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477</v>
      </c>
      <c r="D42" s="385" t="s">
        <v>11091</v>
      </c>
      <c r="E42" s="504">
        <v>45993</v>
      </c>
      <c r="F42" s="385" t="s">
        <v>9169</v>
      </c>
      <c r="G42" s="505">
        <v>45993</v>
      </c>
      <c r="H42" s="386" t="s">
        <v>11096</v>
      </c>
      <c r="I42" s="504">
        <v>45993</v>
      </c>
      <c r="J42" s="42">
        <f>J41+1</f>
        <v>45992</v>
      </c>
      <c r="K42" s="161"/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1313</v>
      </c>
      <c r="D43" s="385" t="s">
        <v>9275</v>
      </c>
      <c r="E43" s="504">
        <v>45993</v>
      </c>
      <c r="F43" s="385" t="s">
        <v>9358</v>
      </c>
      <c r="G43" s="505">
        <v>45993</v>
      </c>
      <c r="H43" s="386" t="s">
        <v>9293</v>
      </c>
      <c r="I43" s="504">
        <v>45993</v>
      </c>
      <c r="J43" s="42">
        <f>J44</f>
        <v>45993</v>
      </c>
      <c r="K43" s="398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42</v>
      </c>
      <c r="D44" s="385" t="s">
        <v>9556</v>
      </c>
      <c r="E44" s="504">
        <v>45993</v>
      </c>
      <c r="F44" s="385" t="s">
        <v>9274</v>
      </c>
      <c r="G44" s="505">
        <v>45994</v>
      </c>
      <c r="H44" s="386" t="s">
        <v>9885</v>
      </c>
      <c r="I44" s="510">
        <v>45994</v>
      </c>
      <c r="J44" s="42">
        <f>J42+1</f>
        <v>45993</v>
      </c>
      <c r="K44" s="249"/>
      <c r="L44" s="36"/>
      <c r="M44" s="36"/>
      <c r="N44" s="36"/>
      <c r="O44" s="36"/>
    </row>
    <row r="45" spans="2:15" s="1" customFormat="1" ht="15" customHeight="1" x14ac:dyDescent="0.25">
      <c r="B45" s="24"/>
      <c r="C45" s="108" t="s">
        <v>479</v>
      </c>
      <c r="D45" s="410" t="s">
        <v>4085</v>
      </c>
      <c r="E45" s="510">
        <v>45994</v>
      </c>
      <c r="F45" s="410" t="s">
        <v>9117</v>
      </c>
      <c r="G45" s="522">
        <v>45995</v>
      </c>
      <c r="H45" s="386" t="s">
        <v>11097</v>
      </c>
      <c r="I45" s="510">
        <v>45995</v>
      </c>
      <c r="J45" s="42">
        <f>J43+1</f>
        <v>45994</v>
      </c>
      <c r="K45" s="272"/>
      <c r="L45" s="36"/>
      <c r="M45" s="36"/>
      <c r="N45" s="36"/>
      <c r="O45" s="36"/>
    </row>
    <row r="46" spans="2:15" s="1" customFormat="1" ht="15" customHeight="1" x14ac:dyDescent="0.25">
      <c r="B46" s="24"/>
      <c r="C46" s="85" t="s">
        <v>476</v>
      </c>
      <c r="D46" s="385" t="s">
        <v>9097</v>
      </c>
      <c r="E46" s="510">
        <v>45995</v>
      </c>
      <c r="F46" s="395" t="s">
        <v>11098</v>
      </c>
      <c r="G46" s="522">
        <v>45995</v>
      </c>
      <c r="H46" s="386" t="s">
        <v>9359</v>
      </c>
      <c r="I46" s="510">
        <v>45995</v>
      </c>
      <c r="J46" s="42">
        <f>J45+1</f>
        <v>45995</v>
      </c>
      <c r="K46" s="271"/>
      <c r="L46" s="36"/>
      <c r="M46" s="36"/>
      <c r="N46" s="36"/>
      <c r="O46" s="36"/>
    </row>
    <row r="47" spans="2:15" s="1" customFormat="1" ht="15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5" customHeight="1" x14ac:dyDescent="0.25">
      <c r="B50" s="24"/>
      <c r="C50" s="230" t="s">
        <v>24</v>
      </c>
      <c r="D50" s="385" t="s">
        <v>10736</v>
      </c>
      <c r="E50" s="510">
        <v>45998</v>
      </c>
      <c r="F50" s="385" t="s">
        <v>9352</v>
      </c>
      <c r="G50" s="522">
        <v>46000</v>
      </c>
      <c r="H50" s="385" t="s">
        <v>11119</v>
      </c>
      <c r="I50" s="522">
        <v>46000</v>
      </c>
      <c r="J50" s="604">
        <f>J46+5</f>
        <v>46000</v>
      </c>
      <c r="K50" s="249"/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6" t="s">
        <v>16</v>
      </c>
      <c r="D51" s="414" t="s">
        <v>11120</v>
      </c>
      <c r="E51" s="531">
        <v>46001</v>
      </c>
      <c r="F51" s="379" t="s">
        <v>11121</v>
      </c>
      <c r="G51" s="503">
        <v>46001</v>
      </c>
      <c r="H51" s="380" t="s">
        <v>11122</v>
      </c>
      <c r="I51" s="503">
        <v>46002</v>
      </c>
      <c r="J51" s="131">
        <f>J46+6</f>
        <v>46001</v>
      </c>
      <c r="K51" s="161"/>
      <c r="L51" s="36"/>
      <c r="M51" s="36"/>
      <c r="N51" s="36"/>
      <c r="O51" s="36"/>
    </row>
    <row r="52" spans="2:26" s="1" customFormat="1" ht="15" customHeight="1" x14ac:dyDescent="0.25">
      <c r="B52" s="396" t="str">
        <f>$B$16</f>
        <v>USD: JPY156.91-</v>
      </c>
      <c r="C52" s="50" t="s">
        <v>9</v>
      </c>
      <c r="D52" s="375"/>
      <c r="E52" s="484"/>
      <c r="F52" s="375"/>
      <c r="G52" s="483"/>
      <c r="H52" s="372"/>
      <c r="I52" s="483"/>
      <c r="J52" s="42">
        <f>J51+3</f>
        <v>46004</v>
      </c>
      <c r="K52" s="161"/>
      <c r="L52" s="36"/>
      <c r="M52" s="36"/>
      <c r="N52" s="36"/>
      <c r="O52" s="36"/>
    </row>
    <row r="53" spans="2:26" s="1" customFormat="1" ht="15" customHeight="1" x14ac:dyDescent="0.25">
      <c r="B53" s="44" t="str">
        <f>$B$17</f>
        <v>RMB: JPY22.35-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B00-000000000000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900-000000000000}">
  <sheetPr codeName="Sheet3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8" t="s">
        <v>0</v>
      </c>
      <c r="C1" s="658"/>
      <c r="D1" s="9"/>
      <c r="E1" s="9"/>
      <c r="F1" s="659">
        <v>45117.354166666664</v>
      </c>
      <c r="G1" s="659"/>
      <c r="H1" s="14"/>
      <c r="I1" s="15"/>
      <c r="J1" s="15"/>
      <c r="K1" s="16"/>
      <c r="L1" s="12"/>
    </row>
    <row r="2" spans="2:12" s="1" customFormat="1" ht="13.5" customHeight="1" x14ac:dyDescent="0.25">
      <c r="B2" s="660" t="s">
        <v>4021</v>
      </c>
      <c r="C2" s="66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4545</v>
      </c>
      <c r="E5" s="186" t="s">
        <v>4047</v>
      </c>
      <c r="F5" s="187" t="s">
        <v>4063</v>
      </c>
      <c r="G5" s="33">
        <v>45111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4022</v>
      </c>
      <c r="C7" s="143" t="s">
        <v>10</v>
      </c>
      <c r="D7" s="201" t="s">
        <v>4064</v>
      </c>
      <c r="E7" s="202" t="s">
        <v>4073</v>
      </c>
      <c r="F7" s="203" t="s">
        <v>4079</v>
      </c>
      <c r="G7" s="42">
        <f>G5+2</f>
        <v>45113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4078</v>
      </c>
      <c r="E8" s="194" t="s">
        <v>126</v>
      </c>
      <c r="F8" s="196" t="s">
        <v>4098</v>
      </c>
      <c r="G8" s="42">
        <f>G9</f>
        <v>45114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4026</v>
      </c>
      <c r="C9" s="195" t="s">
        <v>8</v>
      </c>
      <c r="D9" s="193" t="s">
        <v>4097</v>
      </c>
      <c r="E9" s="194" t="s">
        <v>4081</v>
      </c>
      <c r="F9" s="196" t="s">
        <v>4080</v>
      </c>
      <c r="G9" s="42">
        <f>G7+1</f>
        <v>45114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4027</v>
      </c>
      <c r="C10" s="195" t="s">
        <v>244</v>
      </c>
      <c r="D10" s="193" t="s">
        <v>4082</v>
      </c>
      <c r="E10" s="194" t="s">
        <v>4076</v>
      </c>
      <c r="F10" s="196" t="s">
        <v>4077</v>
      </c>
      <c r="G10" s="42">
        <f>+G9+1</f>
        <v>45115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4109</v>
      </c>
      <c r="E11" s="194" t="s">
        <v>4110</v>
      </c>
      <c r="F11" s="196" t="s">
        <v>4111</v>
      </c>
      <c r="G11" s="42">
        <f>+G10</f>
        <v>45115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4105</v>
      </c>
      <c r="E13" s="55"/>
      <c r="F13" s="57"/>
      <c r="G13" s="34">
        <f>G5+7</f>
        <v>45118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4546</v>
      </c>
      <c r="E15" s="185" t="s">
        <v>2290</v>
      </c>
      <c r="F15" s="192" t="s">
        <v>4028</v>
      </c>
      <c r="G15" s="33">
        <v>45108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4023</v>
      </c>
      <c r="C17" s="143" t="s">
        <v>7</v>
      </c>
      <c r="D17" s="201" t="s">
        <v>4045</v>
      </c>
      <c r="E17" s="145" t="s">
        <v>4040</v>
      </c>
      <c r="F17" s="199" t="s">
        <v>4058</v>
      </c>
      <c r="G17" s="42">
        <f>G15+3</f>
        <v>45111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 t="s">
        <v>4059</v>
      </c>
      <c r="E18" s="145" t="s">
        <v>4048</v>
      </c>
      <c r="F18" s="199" t="s">
        <v>4049</v>
      </c>
      <c r="G18" s="42">
        <f>G17</f>
        <v>45111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USD@JPY145.84-</v>
      </c>
      <c r="C19" s="143" t="s">
        <v>8</v>
      </c>
      <c r="D19" s="222" t="s">
        <v>4050</v>
      </c>
      <c r="E19" s="211" t="s">
        <v>4051</v>
      </c>
      <c r="F19" s="146" t="s">
        <v>4068</v>
      </c>
      <c r="G19" s="42">
        <f>+G18</f>
        <v>45111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RMB@JPY20.03-</v>
      </c>
      <c r="C20" s="143" t="s">
        <v>26</v>
      </c>
      <c r="D20" s="201" t="s">
        <v>2297</v>
      </c>
      <c r="E20" s="202" t="s">
        <v>4065</v>
      </c>
      <c r="F20" s="146" t="s">
        <v>4066</v>
      </c>
      <c r="G20" s="42">
        <f>G17+1</f>
        <v>45112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4067</v>
      </c>
      <c r="E21" s="202" t="s">
        <v>4071</v>
      </c>
      <c r="F21" s="203" t="s">
        <v>4074</v>
      </c>
      <c r="G21" s="42">
        <f>G20</f>
        <v>45112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4075</v>
      </c>
      <c r="E23" s="55"/>
      <c r="F23" s="57"/>
      <c r="G23" s="34">
        <f>G15+7</f>
        <v>45115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4024</v>
      </c>
      <c r="C26" s="212" t="s">
        <v>24</v>
      </c>
      <c r="D26" s="213" t="s">
        <v>4010</v>
      </c>
      <c r="E26" s="214" t="s">
        <v>4032</v>
      </c>
      <c r="F26" s="268" t="s">
        <v>4033</v>
      </c>
      <c r="G26" s="42">
        <v>45104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4025</v>
      </c>
      <c r="C27" s="182" t="s">
        <v>16</v>
      </c>
      <c r="D27" s="213" t="s">
        <v>4029</v>
      </c>
      <c r="E27" s="214" t="s">
        <v>4030</v>
      </c>
      <c r="F27" s="268" t="s">
        <v>4031</v>
      </c>
      <c r="G27" s="42">
        <f>+G26+2</f>
        <v>45106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1327</v>
      </c>
      <c r="E28" s="145" t="s">
        <v>4037</v>
      </c>
      <c r="F28" s="199" t="s">
        <v>4039</v>
      </c>
      <c r="G28" s="42">
        <f>G27+2</f>
        <v>45108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USD@JPY145.84-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RMB@JPY20.03-</v>
      </c>
      <c r="C30" s="143" t="s">
        <v>17</v>
      </c>
      <c r="D30" s="144" t="s">
        <v>4041</v>
      </c>
      <c r="E30" s="211" t="s">
        <v>2291</v>
      </c>
      <c r="F30" s="146" t="s">
        <v>4042</v>
      </c>
      <c r="G30" s="42">
        <f>+G28+1</f>
        <v>45109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5</v>
      </c>
      <c r="D31" s="144" t="s">
        <v>4055</v>
      </c>
      <c r="E31" s="211" t="s">
        <v>4056</v>
      </c>
      <c r="F31" s="146" t="s">
        <v>4057</v>
      </c>
      <c r="G31" s="42">
        <f>+G30+1</f>
        <v>45110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413</v>
      </c>
      <c r="E32" s="211" t="s">
        <v>4061</v>
      </c>
      <c r="F32" s="146" t="s">
        <v>4062</v>
      </c>
      <c r="G32" s="42">
        <f>+G31+1</f>
        <v>45111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4060</v>
      </c>
      <c r="E33" s="211" t="s">
        <v>4052</v>
      </c>
      <c r="F33" s="146" t="s">
        <v>4053</v>
      </c>
      <c r="G33" s="42">
        <f>+G32</f>
        <v>45111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4054</v>
      </c>
      <c r="E34" s="145" t="s">
        <v>4069</v>
      </c>
      <c r="F34" s="146" t="s">
        <v>4070</v>
      </c>
      <c r="G34" s="42">
        <f>G31+2</f>
        <v>45112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4072</v>
      </c>
      <c r="E35" s="211" t="s">
        <v>4088</v>
      </c>
      <c r="F35" s="146" t="s">
        <v>4089</v>
      </c>
      <c r="G35" s="42">
        <f>+G34+1</f>
        <v>45113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4090</v>
      </c>
      <c r="E37" s="149" t="s">
        <v>4129</v>
      </c>
      <c r="F37" s="150" t="s">
        <v>4130</v>
      </c>
      <c r="G37" s="131">
        <f>+G35+5</f>
        <v>45118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4128</v>
      </c>
      <c r="E38" s="41" t="s">
        <v>4149</v>
      </c>
      <c r="F38" s="58" t="s">
        <v>4150</v>
      </c>
      <c r="G38" s="42">
        <f>+G37+1</f>
        <v>45119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 t="s">
        <v>4148</v>
      </c>
      <c r="E39" s="47"/>
      <c r="F39" s="48"/>
      <c r="G39" s="76">
        <f>+G38+3</f>
        <v>45122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A00-000000000000}">
  <sheetPr codeName="Sheet4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8" t="s">
        <v>0</v>
      </c>
      <c r="C1" s="658"/>
      <c r="D1" s="9"/>
      <c r="E1" s="9"/>
      <c r="F1" s="659">
        <v>45110.354166666664</v>
      </c>
      <c r="G1" s="659"/>
      <c r="H1" s="14"/>
      <c r="I1" s="15"/>
      <c r="J1" s="15"/>
      <c r="K1" s="16"/>
      <c r="L1" s="12"/>
    </row>
    <row r="2" spans="2:12" s="1" customFormat="1" ht="13.5" customHeight="1" x14ac:dyDescent="0.25">
      <c r="B2" s="660" t="s">
        <v>1502</v>
      </c>
      <c r="C2" s="66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4547</v>
      </c>
      <c r="E5" s="186" t="s">
        <v>4012</v>
      </c>
      <c r="F5" s="187" t="s">
        <v>4011</v>
      </c>
      <c r="G5" s="33">
        <v>45104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3999</v>
      </c>
      <c r="C7" s="143" t="s">
        <v>10</v>
      </c>
      <c r="D7" s="201" t="s">
        <v>1581</v>
      </c>
      <c r="E7" s="202" t="s">
        <v>1064</v>
      </c>
      <c r="F7" s="203" t="s">
        <v>4038</v>
      </c>
      <c r="G7" s="42">
        <f>G5+2</f>
        <v>45106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4034</v>
      </c>
      <c r="E8" s="194" t="s">
        <v>863</v>
      </c>
      <c r="F8" s="196" t="s">
        <v>2155</v>
      </c>
      <c r="G8" s="42">
        <f>G9</f>
        <v>45107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4002</v>
      </c>
      <c r="C9" s="195" t="s">
        <v>8</v>
      </c>
      <c r="D9" s="193" t="s">
        <v>4035</v>
      </c>
      <c r="E9" s="194" t="s">
        <v>74</v>
      </c>
      <c r="F9" s="196" t="s">
        <v>2131</v>
      </c>
      <c r="G9" s="42">
        <f>G7+1</f>
        <v>45107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4003</v>
      </c>
      <c r="C10" s="195" t="s">
        <v>244</v>
      </c>
      <c r="D10" s="193" t="s">
        <v>1079</v>
      </c>
      <c r="E10" s="194" t="s">
        <v>1589</v>
      </c>
      <c r="F10" s="196" t="s">
        <v>4018</v>
      </c>
      <c r="G10" s="42">
        <f>+G9+1</f>
        <v>45108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4019</v>
      </c>
      <c r="E11" s="194" t="s">
        <v>4036</v>
      </c>
      <c r="F11" s="196" t="s">
        <v>4046</v>
      </c>
      <c r="G11" s="42">
        <f>+G10</f>
        <v>45108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4043</v>
      </c>
      <c r="E13" s="55"/>
      <c r="F13" s="57"/>
      <c r="G13" s="34">
        <f>G5+7</f>
        <v>45111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4548</v>
      </c>
      <c r="E15" s="185" t="s">
        <v>303</v>
      </c>
      <c r="F15" s="192" t="s">
        <v>854</v>
      </c>
      <c r="G15" s="33">
        <v>45101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4000</v>
      </c>
      <c r="C17" s="143" t="s">
        <v>8</v>
      </c>
      <c r="D17" s="222" t="s">
        <v>2235</v>
      </c>
      <c r="E17" s="211" t="s">
        <v>321</v>
      </c>
      <c r="F17" s="146" t="s">
        <v>4013</v>
      </c>
      <c r="G17" s="42">
        <f>+G18</f>
        <v>45104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 t="s">
        <v>60</v>
      </c>
      <c r="E18" s="145" t="s">
        <v>1305</v>
      </c>
      <c r="F18" s="199" t="s">
        <v>4014</v>
      </c>
      <c r="G18" s="42">
        <f>G19</f>
        <v>45104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USD@JPY144.10-</v>
      </c>
      <c r="C19" s="143" t="s">
        <v>7</v>
      </c>
      <c r="D19" s="201" t="s">
        <v>4015</v>
      </c>
      <c r="E19" s="145" t="s">
        <v>1093</v>
      </c>
      <c r="F19" s="199" t="s">
        <v>324</v>
      </c>
      <c r="G19" s="42">
        <f>G15+3</f>
        <v>45104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RMB@JPY20.00-</v>
      </c>
      <c r="C20" s="307" t="s">
        <v>6</v>
      </c>
      <c r="D20" s="201" t="s">
        <v>3385</v>
      </c>
      <c r="E20" s="202" t="s">
        <v>328</v>
      </c>
      <c r="F20" s="306" t="s">
        <v>4016</v>
      </c>
      <c r="G20" s="42">
        <f>G21</f>
        <v>45105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4017</v>
      </c>
      <c r="E21" s="87" t="s">
        <v>619</v>
      </c>
      <c r="F21" s="96" t="s">
        <v>1061</v>
      </c>
      <c r="G21" s="42">
        <f>G19+1</f>
        <v>45105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119</v>
      </c>
      <c r="E23" s="55"/>
      <c r="F23" s="57"/>
      <c r="G23" s="34">
        <f>G15+7</f>
        <v>45108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4007</v>
      </c>
      <c r="E26" s="214" t="s">
        <v>2043</v>
      </c>
      <c r="F26" s="268" t="s">
        <v>1031</v>
      </c>
      <c r="G26" s="42">
        <v>45097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4001</v>
      </c>
      <c r="C27" s="182" t="s">
        <v>16</v>
      </c>
      <c r="D27" s="213" t="s">
        <v>4004</v>
      </c>
      <c r="E27" s="214" t="s">
        <v>4005</v>
      </c>
      <c r="F27" s="268" t="s">
        <v>4006</v>
      </c>
      <c r="G27" s="42">
        <f>+G26+2</f>
        <v>45099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1533</v>
      </c>
      <c r="E28" s="145" t="s">
        <v>1272</v>
      </c>
      <c r="F28" s="199" t="s">
        <v>3998</v>
      </c>
      <c r="G28" s="42">
        <f>G27+2</f>
        <v>45101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USD@JPY144.10-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RMB@JPY20.00-</v>
      </c>
      <c r="C30" s="143" t="s">
        <v>17</v>
      </c>
      <c r="D30" s="144" t="s">
        <v>590</v>
      </c>
      <c r="E30" s="211" t="s">
        <v>587</v>
      </c>
      <c r="F30" s="146" t="s">
        <v>4009</v>
      </c>
      <c r="G30" s="42">
        <f>+G28+1</f>
        <v>45102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838</v>
      </c>
      <c r="E31" s="107" t="s">
        <v>2563</v>
      </c>
      <c r="F31" s="96" t="s">
        <v>2083</v>
      </c>
      <c r="G31" s="42">
        <f>+G30+1</f>
        <v>45103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1854</v>
      </c>
      <c r="E32" s="211" t="s">
        <v>352</v>
      </c>
      <c r="F32" s="146" t="s">
        <v>2857</v>
      </c>
      <c r="G32" s="42">
        <f>+G31+1</f>
        <v>45104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351</v>
      </c>
      <c r="E33" s="211" t="s">
        <v>353</v>
      </c>
      <c r="F33" s="146" t="s">
        <v>1830</v>
      </c>
      <c r="G33" s="42">
        <f>+G32</f>
        <v>45104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2234</v>
      </c>
      <c r="E34" s="145" t="s">
        <v>1839</v>
      </c>
      <c r="F34" s="146" t="s">
        <v>844</v>
      </c>
      <c r="G34" s="42">
        <f>G31+2</f>
        <v>45105</v>
      </c>
      <c r="H34" s="272" t="s">
        <v>2247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1583</v>
      </c>
      <c r="E35" s="211" t="s">
        <v>4020</v>
      </c>
      <c r="F35" s="146" t="s">
        <v>119</v>
      </c>
      <c r="G35" s="42">
        <f>+G34+1</f>
        <v>45106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4044</v>
      </c>
      <c r="E37" s="129"/>
      <c r="F37" s="130"/>
      <c r="G37" s="131">
        <f>+G35+5</f>
        <v>45111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45112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45115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B00-000000000000}">
  <sheetPr codeName="Sheet4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14" width="9" style="1"/>
    <col min="15" max="15" width="16.089843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658" t="s">
        <v>0</v>
      </c>
      <c r="C1" s="658"/>
      <c r="D1" s="9"/>
      <c r="E1" s="9"/>
      <c r="F1" s="659">
        <v>45103.354166666664</v>
      </c>
      <c r="G1" s="659"/>
      <c r="H1" s="14"/>
      <c r="I1" s="15"/>
      <c r="J1" s="15"/>
      <c r="K1" s="16"/>
      <c r="L1" s="12"/>
    </row>
    <row r="2" spans="2:12" s="1" customFormat="1" ht="13.5" customHeight="1" x14ac:dyDescent="0.25">
      <c r="B2" s="660" t="s">
        <v>3975</v>
      </c>
      <c r="C2" s="66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181" t="s">
        <v>4549</v>
      </c>
      <c r="E5" s="186" t="s">
        <v>2309</v>
      </c>
      <c r="F5" s="84" t="s">
        <v>786</v>
      </c>
      <c r="G5" s="33">
        <v>45097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231"/>
      <c r="D6" s="278"/>
      <c r="E6" s="279"/>
      <c r="F6" s="28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3972</v>
      </c>
      <c r="C7" s="85" t="s">
        <v>10</v>
      </c>
      <c r="D7" s="86" t="s">
        <v>3993</v>
      </c>
      <c r="E7" s="87" t="s">
        <v>3994</v>
      </c>
      <c r="F7" s="88" t="s">
        <v>301</v>
      </c>
      <c r="G7" s="42">
        <f>G5+2</f>
        <v>45099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3992</v>
      </c>
      <c r="E8" s="91" t="s">
        <v>3995</v>
      </c>
      <c r="F8" s="92" t="s">
        <v>4008</v>
      </c>
      <c r="G8" s="42">
        <f>G9</f>
        <v>45100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3970</v>
      </c>
      <c r="C9" s="195" t="s">
        <v>8</v>
      </c>
      <c r="D9" s="193" t="s">
        <v>1272</v>
      </c>
      <c r="E9" s="194" t="s">
        <v>813</v>
      </c>
      <c r="F9" s="196" t="s">
        <v>815</v>
      </c>
      <c r="G9" s="42">
        <f>G7+1</f>
        <v>45100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3971</v>
      </c>
      <c r="C10" s="195" t="s">
        <v>244</v>
      </c>
      <c r="D10" s="193" t="s">
        <v>3998</v>
      </c>
      <c r="E10" s="194" t="s">
        <v>1810</v>
      </c>
      <c r="F10" s="196" t="s">
        <v>3057</v>
      </c>
      <c r="G10" s="42">
        <f>+G9+1</f>
        <v>45101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1801</v>
      </c>
      <c r="E11" s="194" t="s">
        <v>1554</v>
      </c>
      <c r="F11" s="196" t="s">
        <v>839</v>
      </c>
      <c r="G11" s="42">
        <f>+G10</f>
        <v>45101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282"/>
      <c r="D12" s="283"/>
      <c r="E12" s="284"/>
      <c r="F12" s="285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286" t="s">
        <v>481</v>
      </c>
      <c r="D13" s="287" t="s">
        <v>310</v>
      </c>
      <c r="E13" s="286"/>
      <c r="F13" s="288"/>
      <c r="G13" s="34">
        <f>G5+7</f>
        <v>45104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289"/>
      <c r="D14" s="289"/>
      <c r="E14" s="289"/>
      <c r="F14" s="290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4550</v>
      </c>
      <c r="E15" s="185" t="s">
        <v>3985</v>
      </c>
      <c r="F15" s="192" t="s">
        <v>3984</v>
      </c>
      <c r="G15" s="33">
        <v>45094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231"/>
      <c r="D16" s="231"/>
      <c r="E16" s="279"/>
      <c r="F16" s="234"/>
      <c r="G16" s="42"/>
      <c r="H16" s="247"/>
      <c r="I16" s="36"/>
      <c r="J16" s="36"/>
      <c r="K16" s="36"/>
      <c r="L16" s="36"/>
    </row>
    <row r="17" spans="2:16" s="1" customFormat="1" ht="13.5" customHeight="1" x14ac:dyDescent="0.25">
      <c r="B17" s="26" t="s">
        <v>3973</v>
      </c>
      <c r="C17" s="143" t="s">
        <v>8</v>
      </c>
      <c r="D17" s="86" t="s">
        <v>787</v>
      </c>
      <c r="E17" s="101" t="s">
        <v>290</v>
      </c>
      <c r="F17" s="199" t="s">
        <v>2537</v>
      </c>
      <c r="G17" s="42">
        <f>G15+3</f>
        <v>45097</v>
      </c>
      <c r="H17" s="164"/>
      <c r="I17" s="36"/>
      <c r="J17" s="36"/>
      <c r="K17" s="36"/>
      <c r="L17" s="36"/>
    </row>
    <row r="18" spans="2:16" s="1" customFormat="1" ht="13.5" customHeight="1" x14ac:dyDescent="0.25">
      <c r="B18" s="26"/>
      <c r="C18" s="143" t="s">
        <v>5</v>
      </c>
      <c r="D18" s="222" t="s">
        <v>284</v>
      </c>
      <c r="E18" s="211" t="s">
        <v>2813</v>
      </c>
      <c r="F18" s="146" t="s">
        <v>2510</v>
      </c>
      <c r="G18" s="42">
        <f>+G19</f>
        <v>45097</v>
      </c>
      <c r="H18" s="164"/>
      <c r="I18" s="36"/>
      <c r="J18" s="36"/>
      <c r="K18" s="36"/>
      <c r="L18" s="36"/>
    </row>
    <row r="19" spans="2:16" s="1" customFormat="1" ht="13.5" customHeight="1" x14ac:dyDescent="0.25">
      <c r="B19" s="245" t="str">
        <f>$B$9</f>
        <v>USD@JPY141.23-</v>
      </c>
      <c r="C19" s="210" t="s">
        <v>7</v>
      </c>
      <c r="D19" s="201" t="s">
        <v>283</v>
      </c>
      <c r="E19" s="145" t="s">
        <v>798</v>
      </c>
      <c r="F19" s="199" t="s">
        <v>3990</v>
      </c>
      <c r="G19" s="42">
        <f>G17</f>
        <v>45097</v>
      </c>
      <c r="H19" s="161"/>
      <c r="I19" s="36"/>
      <c r="J19" s="36"/>
      <c r="K19" s="36"/>
      <c r="L19" s="36"/>
    </row>
    <row r="20" spans="2:16" s="1" customFormat="1" ht="13.5" customHeight="1" x14ac:dyDescent="0.25">
      <c r="B20" s="245" t="str">
        <f>$B$10</f>
        <v>RMB@JPY19.74-</v>
      </c>
      <c r="C20" s="143" t="s">
        <v>6</v>
      </c>
      <c r="D20" s="201" t="s">
        <v>3341</v>
      </c>
      <c r="E20" s="202" t="s">
        <v>568</v>
      </c>
      <c r="F20" s="203" t="s">
        <v>3052</v>
      </c>
      <c r="G20" s="42">
        <f>G21</f>
        <v>45098</v>
      </c>
      <c r="H20" s="161"/>
      <c r="I20" s="36"/>
      <c r="J20" s="36"/>
      <c r="K20" s="36"/>
      <c r="L20" s="36"/>
    </row>
    <row r="21" spans="2:16" s="1" customFormat="1" ht="13.5" customHeight="1" x14ac:dyDescent="0.25">
      <c r="B21" s="245"/>
      <c r="C21" s="85" t="s">
        <v>26</v>
      </c>
      <c r="D21" s="86" t="s">
        <v>301</v>
      </c>
      <c r="E21" s="87" t="s">
        <v>571</v>
      </c>
      <c r="F21" s="96" t="s">
        <v>1533</v>
      </c>
      <c r="G21" s="42">
        <f>G17+1</f>
        <v>45098</v>
      </c>
      <c r="H21" s="164"/>
      <c r="I21" s="36"/>
      <c r="J21" s="36"/>
      <c r="K21" s="36"/>
      <c r="L21" s="36"/>
    </row>
    <row r="22" spans="2:16" s="1" customFormat="1" ht="13.5" customHeight="1" x14ac:dyDescent="0.25">
      <c r="B22" s="24"/>
      <c r="C22" s="291"/>
      <c r="D22" s="291"/>
      <c r="E22" s="281"/>
      <c r="F22" s="281"/>
      <c r="G22" s="42"/>
      <c r="H22" s="256"/>
      <c r="I22" s="36"/>
      <c r="J22" s="36"/>
      <c r="K22" s="36"/>
      <c r="L22" s="36"/>
    </row>
    <row r="23" spans="2:16" s="1" customFormat="1" ht="13.5" customHeight="1" x14ac:dyDescent="0.25">
      <c r="B23" s="25"/>
      <c r="C23" s="292" t="s">
        <v>14</v>
      </c>
      <c r="D23" s="286" t="s">
        <v>577</v>
      </c>
      <c r="E23" s="286"/>
      <c r="F23" s="288"/>
      <c r="G23" s="34">
        <f>G15+7</f>
        <v>45101</v>
      </c>
      <c r="H23" s="257"/>
      <c r="I23" s="36"/>
      <c r="J23" s="36"/>
      <c r="K23" s="36"/>
      <c r="L23" s="36"/>
    </row>
    <row r="24" spans="2:16" s="1" customFormat="1" ht="13.5" customHeight="1" x14ac:dyDescent="0.3">
      <c r="B24" s="6"/>
      <c r="C24" s="289"/>
      <c r="D24" s="289"/>
      <c r="E24" s="289"/>
      <c r="F24" s="290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7" t="s">
        <v>20</v>
      </c>
      <c r="C25" s="293"/>
      <c r="D25" s="277"/>
      <c r="E25" s="294"/>
      <c r="F25" s="295"/>
      <c r="G25" s="79"/>
      <c r="H25" s="258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212" t="s">
        <v>24</v>
      </c>
      <c r="D26" s="134" t="s">
        <v>3783</v>
      </c>
      <c r="E26" s="149" t="s">
        <v>1196</v>
      </c>
      <c r="F26" s="150" t="s">
        <v>3807</v>
      </c>
      <c r="G26" s="42">
        <v>45090</v>
      </c>
      <c r="H26" s="170"/>
      <c r="I26" s="36"/>
      <c r="J26" s="36"/>
      <c r="K26" s="36"/>
      <c r="L26" s="36"/>
      <c r="P26" s="117"/>
    </row>
    <row r="27" spans="2:16" s="1" customFormat="1" ht="13.5" customHeight="1" x14ac:dyDescent="0.25">
      <c r="B27" s="26" t="s">
        <v>2327</v>
      </c>
      <c r="C27" s="182" t="s">
        <v>16</v>
      </c>
      <c r="D27" s="106" t="s">
        <v>2964</v>
      </c>
      <c r="E27" s="101" t="s">
        <v>3960</v>
      </c>
      <c r="F27" s="96" t="s">
        <v>3961</v>
      </c>
      <c r="G27" s="42">
        <f>+G26+2</f>
        <v>45092</v>
      </c>
      <c r="H27" s="249"/>
      <c r="I27" s="36"/>
      <c r="J27" s="36"/>
      <c r="K27" s="36"/>
      <c r="L27" s="36"/>
    </row>
    <row r="28" spans="2:16" s="1" customFormat="1" ht="13.5" customHeight="1" x14ac:dyDescent="0.25">
      <c r="B28" s="26"/>
      <c r="C28" s="143" t="s">
        <v>9</v>
      </c>
      <c r="D28" s="106" t="s">
        <v>2302</v>
      </c>
      <c r="E28" s="101" t="s">
        <v>226</v>
      </c>
      <c r="F28" s="146" t="s">
        <v>3987</v>
      </c>
      <c r="G28" s="42">
        <f>G27+2</f>
        <v>45094</v>
      </c>
      <c r="H28" s="170"/>
      <c r="I28" s="36"/>
      <c r="J28" s="36"/>
      <c r="K28" s="36"/>
      <c r="L28" s="36"/>
    </row>
    <row r="29" spans="2:16" s="1" customFormat="1" ht="13.5" customHeight="1" x14ac:dyDescent="0.25">
      <c r="B29" s="245" t="str">
        <f>$B$9</f>
        <v>USD@JPY141.23-</v>
      </c>
      <c r="C29" s="231"/>
      <c r="D29" s="304"/>
      <c r="E29" s="233"/>
      <c r="F29" s="305"/>
      <c r="G29" s="42"/>
      <c r="H29" s="247"/>
      <c r="I29" s="36"/>
      <c r="J29" s="36"/>
      <c r="K29" s="36"/>
      <c r="L29" s="36"/>
    </row>
    <row r="30" spans="2:16" s="1" customFormat="1" ht="13.5" customHeight="1" x14ac:dyDescent="0.25">
      <c r="B30" s="245" t="str">
        <f>$B$10</f>
        <v>RMB@JPY19.74-</v>
      </c>
      <c r="C30" s="143" t="s">
        <v>17</v>
      </c>
      <c r="D30" s="144" t="s">
        <v>3986</v>
      </c>
      <c r="E30" s="211" t="s">
        <v>3988</v>
      </c>
      <c r="F30" s="146" t="s">
        <v>3989</v>
      </c>
      <c r="G30" s="42">
        <f>+G28+1</f>
        <v>45095</v>
      </c>
      <c r="H30" s="248"/>
      <c r="I30" s="36"/>
      <c r="J30" s="36"/>
      <c r="K30" s="36"/>
      <c r="L30" s="36"/>
    </row>
    <row r="31" spans="2:16" s="1" customFormat="1" ht="13.4" customHeight="1" x14ac:dyDescent="0.25">
      <c r="B31" s="24"/>
      <c r="C31" s="143" t="s">
        <v>5</v>
      </c>
      <c r="D31" s="144" t="s">
        <v>2255</v>
      </c>
      <c r="E31" s="211" t="s">
        <v>1024</v>
      </c>
      <c r="F31" s="146" t="s">
        <v>256</v>
      </c>
      <c r="G31" s="42">
        <f>+G30+1</f>
        <v>45096</v>
      </c>
      <c r="H31" s="161"/>
      <c r="I31" s="36"/>
      <c r="J31" s="36"/>
      <c r="K31" s="36"/>
      <c r="L31" s="36"/>
    </row>
    <row r="32" spans="2:16" s="1" customFormat="1" ht="13.4" customHeight="1" x14ac:dyDescent="0.25">
      <c r="B32" s="24"/>
      <c r="C32" s="85" t="s">
        <v>7</v>
      </c>
      <c r="D32" s="106" t="s">
        <v>2043</v>
      </c>
      <c r="E32" s="107" t="s">
        <v>2308</v>
      </c>
      <c r="F32" s="96" t="s">
        <v>2256</v>
      </c>
      <c r="G32" s="42">
        <f>+G33</f>
        <v>45097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3991</v>
      </c>
      <c r="E33" s="107" t="s">
        <v>796</v>
      </c>
      <c r="F33" s="96" t="s">
        <v>282</v>
      </c>
      <c r="G33" s="42">
        <f>+G31+1</f>
        <v>45097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2052</v>
      </c>
      <c r="E34" s="101" t="s">
        <v>3996</v>
      </c>
      <c r="F34" s="96" t="s">
        <v>3997</v>
      </c>
      <c r="G34" s="42">
        <f>G31+2</f>
        <v>45098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309</v>
      </c>
      <c r="E35" s="107" t="s">
        <v>2287</v>
      </c>
      <c r="F35" s="96" t="s">
        <v>851</v>
      </c>
      <c r="G35" s="42">
        <f>+G34+1</f>
        <v>45099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233"/>
      <c r="D36" s="291"/>
      <c r="E36" s="233"/>
      <c r="F36" s="233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296" t="s">
        <v>24</v>
      </c>
      <c r="D37" s="297" t="s">
        <v>4010</v>
      </c>
      <c r="E37" s="298"/>
      <c r="F37" s="299"/>
      <c r="G37" s="131">
        <f>+G35+5</f>
        <v>45104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231" t="s">
        <v>16</v>
      </c>
      <c r="D38" s="232"/>
      <c r="E38" s="279"/>
      <c r="F38" s="234"/>
      <c r="G38" s="42">
        <f>+G37+1</f>
        <v>45105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300" t="s">
        <v>9</v>
      </c>
      <c r="D39" s="301"/>
      <c r="E39" s="302"/>
      <c r="F39" s="303"/>
      <c r="G39" s="76">
        <f>+G38+3</f>
        <v>45108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C00-000000000000}">
  <sheetPr codeName="Sheet4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8" t="s">
        <v>0</v>
      </c>
      <c r="C1" s="658"/>
      <c r="D1" s="9"/>
      <c r="E1" s="9"/>
      <c r="F1" s="659">
        <v>45093.708333333336</v>
      </c>
      <c r="G1" s="659"/>
      <c r="H1" s="14"/>
      <c r="I1" s="15"/>
      <c r="J1" s="15"/>
      <c r="K1" s="16"/>
      <c r="L1" s="12"/>
    </row>
    <row r="2" spans="2:12" s="1" customFormat="1" ht="13.5" customHeight="1" x14ac:dyDescent="0.25">
      <c r="B2" s="660" t="s">
        <v>1382</v>
      </c>
      <c r="C2" s="66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3811</v>
      </c>
      <c r="E5" s="83" t="s">
        <v>3794</v>
      </c>
      <c r="F5" s="84" t="s">
        <v>3801</v>
      </c>
      <c r="G5" s="33">
        <v>45090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3768</v>
      </c>
      <c r="C7" s="85" t="s">
        <v>10</v>
      </c>
      <c r="D7" s="86" t="s">
        <v>1012</v>
      </c>
      <c r="E7" s="87" t="s">
        <v>3809</v>
      </c>
      <c r="F7" s="88" t="s">
        <v>3810</v>
      </c>
      <c r="G7" s="42">
        <f>G5+2</f>
        <v>45092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3967</v>
      </c>
      <c r="E8" s="91" t="s">
        <v>3963</v>
      </c>
      <c r="F8" s="92" t="s">
        <v>3964</v>
      </c>
      <c r="G8" s="42">
        <f>G9</f>
        <v>45093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3766</v>
      </c>
      <c r="C9" s="89" t="s">
        <v>8</v>
      </c>
      <c r="D9" s="90" t="s">
        <v>1726</v>
      </c>
      <c r="E9" s="91" t="s">
        <v>767</v>
      </c>
      <c r="F9" s="92" t="s">
        <v>3982</v>
      </c>
      <c r="G9" s="42">
        <f>G7+1</f>
        <v>45093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3767</v>
      </c>
      <c r="C10" s="195" t="s">
        <v>244</v>
      </c>
      <c r="D10" s="193" t="s">
        <v>3983</v>
      </c>
      <c r="E10" s="194" t="s">
        <v>3980</v>
      </c>
      <c r="F10" s="196" t="s">
        <v>3974</v>
      </c>
      <c r="G10" s="42">
        <f>+G9+1</f>
        <v>45094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3977</v>
      </c>
      <c r="E11" s="194" t="s">
        <v>3978</v>
      </c>
      <c r="F11" s="196" t="s">
        <v>3976</v>
      </c>
      <c r="G11" s="42">
        <f>+G10</f>
        <v>45094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3979</v>
      </c>
      <c r="E13" s="55"/>
      <c r="F13" s="57"/>
      <c r="G13" s="34">
        <f>G5+7</f>
        <v>45097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3812</v>
      </c>
      <c r="E15" s="81" t="s">
        <v>3771</v>
      </c>
      <c r="F15" s="103" t="s">
        <v>3772</v>
      </c>
      <c r="G15" s="33">
        <v>45087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3769</v>
      </c>
      <c r="C17" s="95" t="s">
        <v>5</v>
      </c>
      <c r="D17" s="86" t="s">
        <v>3795</v>
      </c>
      <c r="E17" s="101" t="s">
        <v>3796</v>
      </c>
      <c r="F17" s="114" t="s">
        <v>3797</v>
      </c>
      <c r="G17" s="42">
        <f>G19</f>
        <v>45090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3789</v>
      </c>
      <c r="D18" s="100" t="s">
        <v>3788</v>
      </c>
      <c r="E18" s="107" t="s">
        <v>3790</v>
      </c>
      <c r="F18" s="96" t="s">
        <v>3791</v>
      </c>
      <c r="G18" s="42">
        <f>+G17</f>
        <v>45090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USD@JPY139.97-</v>
      </c>
      <c r="C19" s="85" t="s">
        <v>7</v>
      </c>
      <c r="D19" s="86" t="s">
        <v>3792</v>
      </c>
      <c r="E19" s="101" t="s">
        <v>3805</v>
      </c>
      <c r="F19" s="114" t="s">
        <v>3793</v>
      </c>
      <c r="G19" s="42">
        <f>G15+3</f>
        <v>45090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RMB@JPY19.59-</v>
      </c>
      <c r="C20" s="85" t="s">
        <v>6</v>
      </c>
      <c r="D20" s="86" t="s">
        <v>3800</v>
      </c>
      <c r="E20" s="87" t="s">
        <v>2279</v>
      </c>
      <c r="F20" s="88" t="s">
        <v>3955</v>
      </c>
      <c r="G20" s="42">
        <f>G21</f>
        <v>45091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3956</v>
      </c>
      <c r="E21" s="87" t="s">
        <v>3957</v>
      </c>
      <c r="F21" s="96" t="s">
        <v>3958</v>
      </c>
      <c r="G21" s="42">
        <f>G19+1</f>
        <v>45091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1478</v>
      </c>
      <c r="E23" s="55"/>
      <c r="F23" s="57"/>
      <c r="G23" s="34">
        <f>G15+7</f>
        <v>45094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1634</v>
      </c>
      <c r="E26" s="149" t="s">
        <v>3776</v>
      </c>
      <c r="F26" s="250" t="s">
        <v>3777</v>
      </c>
      <c r="G26" s="42">
        <v>45083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3770</v>
      </c>
      <c r="C27" s="104" t="s">
        <v>16</v>
      </c>
      <c r="D27" s="134" t="s">
        <v>3778</v>
      </c>
      <c r="E27" s="149" t="s">
        <v>3773</v>
      </c>
      <c r="F27" s="250" t="s">
        <v>3774</v>
      </c>
      <c r="G27" s="42">
        <f>+G26+2</f>
        <v>45085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3775</v>
      </c>
      <c r="E28" s="101" t="s">
        <v>3780</v>
      </c>
      <c r="F28" s="114" t="s">
        <v>3781</v>
      </c>
      <c r="G28" s="42">
        <f>G27+2</f>
        <v>45087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USD@JPY139.97-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RMB@JPY19.59-</v>
      </c>
      <c r="C30" s="85" t="s">
        <v>17</v>
      </c>
      <c r="D30" s="106" t="s">
        <v>3782</v>
      </c>
      <c r="E30" s="107" t="s">
        <v>3783</v>
      </c>
      <c r="F30" s="96" t="s">
        <v>3786</v>
      </c>
      <c r="G30" s="42">
        <f>+G28+1</f>
        <v>45088</v>
      </c>
      <c r="H30" s="272" t="s">
        <v>3779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3787</v>
      </c>
      <c r="E31" s="107" t="s">
        <v>3802</v>
      </c>
      <c r="F31" s="96" t="s">
        <v>3803</v>
      </c>
      <c r="G31" s="42">
        <f>+G32</f>
        <v>45090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3804</v>
      </c>
      <c r="E32" s="107" t="s">
        <v>2279</v>
      </c>
      <c r="F32" s="96" t="s">
        <v>2432</v>
      </c>
      <c r="G32" s="42">
        <f>+G33+1</f>
        <v>45090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3953</v>
      </c>
      <c r="E33" s="107" t="s">
        <v>1723</v>
      </c>
      <c r="F33" s="96" t="s">
        <v>3954</v>
      </c>
      <c r="G33" s="42">
        <f>+G30+1</f>
        <v>45089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1987</v>
      </c>
      <c r="E34" s="101" t="s">
        <v>3806</v>
      </c>
      <c r="F34" s="96" t="s">
        <v>3798</v>
      </c>
      <c r="G34" s="42">
        <f>G33+2</f>
        <v>45091</v>
      </c>
      <c r="H34" s="272" t="s">
        <v>3799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3968</v>
      </c>
      <c r="E35" s="107" t="s">
        <v>3969</v>
      </c>
      <c r="F35" s="96" t="s">
        <v>3981</v>
      </c>
      <c r="G35" s="42">
        <f>+G34+1</f>
        <v>45092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263</v>
      </c>
      <c r="E37" s="129"/>
      <c r="F37" s="130"/>
      <c r="G37" s="131">
        <f>+G35+5</f>
        <v>45097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45098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45101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D00-000000000000}">
  <sheetPr codeName="Sheet4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14" width="9" style="1"/>
    <col min="15" max="15" width="16.089843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658" t="s">
        <v>0</v>
      </c>
      <c r="C1" s="658"/>
      <c r="D1" s="9"/>
      <c r="E1" s="9"/>
      <c r="F1" s="659">
        <v>45091.583333333336</v>
      </c>
      <c r="G1" s="659"/>
      <c r="H1" s="14"/>
      <c r="I1" s="15"/>
      <c r="J1" s="15"/>
      <c r="K1" s="16"/>
      <c r="L1" s="12"/>
    </row>
    <row r="2" spans="2:12" s="1" customFormat="1" ht="13.5" customHeight="1" x14ac:dyDescent="0.25">
      <c r="B2" s="660" t="s">
        <v>1309</v>
      </c>
      <c r="C2" s="66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3813</v>
      </c>
      <c r="E5" s="83" t="s">
        <v>3733</v>
      </c>
      <c r="F5" s="84" t="s">
        <v>3734</v>
      </c>
      <c r="G5" s="33">
        <v>45083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3701</v>
      </c>
      <c r="C7" s="85" t="s">
        <v>10</v>
      </c>
      <c r="D7" s="86" t="s">
        <v>3735</v>
      </c>
      <c r="E7" s="87" t="s">
        <v>3759</v>
      </c>
      <c r="F7" s="88" t="s">
        <v>3760</v>
      </c>
      <c r="G7" s="42">
        <f>G5+2</f>
        <v>45085</v>
      </c>
      <c r="H7" s="271" t="s">
        <v>3758</v>
      </c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3764</v>
      </c>
      <c r="E8" s="91" t="s">
        <v>2184</v>
      </c>
      <c r="F8" s="92" t="s">
        <v>3487</v>
      </c>
      <c r="G8" s="42">
        <f>G9</f>
        <v>45086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3699</v>
      </c>
      <c r="C9" s="89" t="s">
        <v>8</v>
      </c>
      <c r="D9" s="90" t="s">
        <v>2248</v>
      </c>
      <c r="E9" s="91" t="s">
        <v>30</v>
      </c>
      <c r="F9" s="92" t="s">
        <v>1670</v>
      </c>
      <c r="G9" s="42">
        <f>G7+1</f>
        <v>45086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3700</v>
      </c>
      <c r="C10" s="89" t="s">
        <v>244</v>
      </c>
      <c r="D10" s="90" t="s">
        <v>460</v>
      </c>
      <c r="E10" s="91" t="s">
        <v>1941</v>
      </c>
      <c r="F10" s="92" t="s">
        <v>1415</v>
      </c>
      <c r="G10" s="42">
        <f>+G9+1</f>
        <v>45087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3765</v>
      </c>
      <c r="E11" s="91" t="s">
        <v>3785</v>
      </c>
      <c r="F11" s="92" t="s">
        <v>168</v>
      </c>
      <c r="G11" s="42">
        <f>+G10</f>
        <v>45087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192</v>
      </c>
      <c r="E13" s="55"/>
      <c r="F13" s="57"/>
      <c r="G13" s="34">
        <f>G5+7</f>
        <v>45090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3814</v>
      </c>
      <c r="E15" s="81" t="s">
        <v>3715</v>
      </c>
      <c r="F15" s="103" t="s">
        <v>3716</v>
      </c>
      <c r="G15" s="33">
        <v>45080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6" s="1" customFormat="1" ht="13.5" customHeight="1" x14ac:dyDescent="0.25">
      <c r="B17" s="26" t="s">
        <v>3717</v>
      </c>
      <c r="C17" s="95" t="s">
        <v>5</v>
      </c>
      <c r="D17" s="86" t="s">
        <v>3731</v>
      </c>
      <c r="E17" s="101" t="s">
        <v>923</v>
      </c>
      <c r="F17" s="114" t="s">
        <v>3747</v>
      </c>
      <c r="G17" s="42">
        <f>G18</f>
        <v>45083</v>
      </c>
      <c r="H17" s="164"/>
      <c r="I17" s="36"/>
      <c r="J17" s="36"/>
      <c r="K17" s="36"/>
      <c r="L17" s="36"/>
    </row>
    <row r="18" spans="2:16" s="1" customFormat="1" ht="13.5" customHeight="1" x14ac:dyDescent="0.25">
      <c r="B18" s="26"/>
      <c r="C18" s="85" t="s">
        <v>8</v>
      </c>
      <c r="D18" s="86" t="s">
        <v>3748</v>
      </c>
      <c r="E18" s="101" t="s">
        <v>3736</v>
      </c>
      <c r="F18" s="114" t="s">
        <v>3743</v>
      </c>
      <c r="G18" s="42">
        <f>G15+3</f>
        <v>45083</v>
      </c>
      <c r="H18" s="164"/>
      <c r="I18" s="36"/>
      <c r="J18" s="36"/>
      <c r="K18" s="36"/>
      <c r="L18" s="36"/>
    </row>
    <row r="19" spans="2:16" s="1" customFormat="1" ht="13.5" customHeight="1" x14ac:dyDescent="0.25">
      <c r="B19" s="245" t="str">
        <f>$B$9</f>
        <v>USD@JPY139.81-</v>
      </c>
      <c r="C19" s="85" t="s">
        <v>7</v>
      </c>
      <c r="D19" s="100" t="s">
        <v>3744</v>
      </c>
      <c r="E19" s="107" t="s">
        <v>3739</v>
      </c>
      <c r="F19" s="96" t="s">
        <v>3745</v>
      </c>
      <c r="G19" s="42">
        <f>+G17</f>
        <v>45083</v>
      </c>
      <c r="H19" s="161"/>
      <c r="I19" s="36"/>
      <c r="J19" s="36"/>
      <c r="K19" s="36"/>
      <c r="L19" s="36"/>
    </row>
    <row r="20" spans="2:16" s="1" customFormat="1" ht="13.5" customHeight="1" x14ac:dyDescent="0.25">
      <c r="B20" s="245" t="str">
        <f>$B$10</f>
        <v>RMB@JPY19.61-</v>
      </c>
      <c r="C20" s="85" t="s">
        <v>6</v>
      </c>
      <c r="D20" s="86" t="s">
        <v>3746</v>
      </c>
      <c r="E20" s="87" t="s">
        <v>3749</v>
      </c>
      <c r="F20" s="88" t="s">
        <v>3750</v>
      </c>
      <c r="G20" s="42">
        <f>G21</f>
        <v>45084</v>
      </c>
      <c r="H20" s="161"/>
      <c r="I20" s="36"/>
      <c r="J20" s="36"/>
      <c r="K20" s="36"/>
      <c r="L20" s="36"/>
    </row>
    <row r="21" spans="2:16" s="1" customFormat="1" ht="13.5" customHeight="1" x14ac:dyDescent="0.25">
      <c r="B21" s="245"/>
      <c r="C21" s="85" t="s">
        <v>26</v>
      </c>
      <c r="D21" s="86" t="s">
        <v>3751</v>
      </c>
      <c r="E21" s="87" t="s">
        <v>3752</v>
      </c>
      <c r="F21" s="96" t="s">
        <v>3753</v>
      </c>
      <c r="G21" s="42">
        <f>G18+1</f>
        <v>45084</v>
      </c>
      <c r="H21" s="164"/>
      <c r="I21" s="36"/>
      <c r="J21" s="36"/>
      <c r="K21" s="36"/>
      <c r="L21" s="36"/>
    </row>
    <row r="22" spans="2:16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6" s="1" customFormat="1" ht="13.5" customHeight="1" x14ac:dyDescent="0.25">
      <c r="B23" s="25"/>
      <c r="C23" s="93" t="s">
        <v>14</v>
      </c>
      <c r="D23" s="94" t="s">
        <v>3754</v>
      </c>
      <c r="E23" s="55"/>
      <c r="F23" s="57"/>
      <c r="G23" s="34">
        <f>G15+7</f>
        <v>45087</v>
      </c>
      <c r="H23" s="257"/>
      <c r="I23" s="36"/>
      <c r="J23" s="36"/>
      <c r="K23" s="36"/>
      <c r="L23" s="36"/>
    </row>
    <row r="24" spans="2:16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133" t="s">
        <v>24</v>
      </c>
      <c r="D26" s="134" t="s">
        <v>3706</v>
      </c>
      <c r="E26" s="149" t="s">
        <v>3707</v>
      </c>
      <c r="F26" s="250" t="s">
        <v>3708</v>
      </c>
      <c r="G26" s="42">
        <v>45076</v>
      </c>
      <c r="H26" s="170"/>
      <c r="I26" s="36"/>
      <c r="J26" s="36"/>
      <c r="K26" s="36"/>
      <c r="L26" s="36"/>
      <c r="P26" s="117"/>
    </row>
    <row r="27" spans="2:16" s="1" customFormat="1" ht="13.5" customHeight="1" x14ac:dyDescent="0.25">
      <c r="B27" s="26" t="s">
        <v>2315</v>
      </c>
      <c r="C27" s="104" t="s">
        <v>16</v>
      </c>
      <c r="D27" s="134" t="s">
        <v>3703</v>
      </c>
      <c r="E27" s="149" t="s">
        <v>3704</v>
      </c>
      <c r="F27" s="250" t="s">
        <v>3705</v>
      </c>
      <c r="G27" s="42">
        <f>+G26+2</f>
        <v>45078</v>
      </c>
      <c r="H27" s="249"/>
      <c r="I27" s="36"/>
      <c r="J27" s="36"/>
      <c r="K27" s="36"/>
      <c r="L27" s="36"/>
    </row>
    <row r="28" spans="2:16" s="1" customFormat="1" ht="13.5" customHeight="1" x14ac:dyDescent="0.25">
      <c r="B28" s="26"/>
      <c r="C28" s="85" t="s">
        <v>9</v>
      </c>
      <c r="D28" s="106" t="s">
        <v>3702</v>
      </c>
      <c r="E28" s="101" t="s">
        <v>3728</v>
      </c>
      <c r="F28" s="114" t="s">
        <v>3729</v>
      </c>
      <c r="G28" s="42">
        <f>G27+2</f>
        <v>45080</v>
      </c>
      <c r="H28" s="170" t="s">
        <v>3709</v>
      </c>
      <c r="I28" s="36"/>
      <c r="J28" s="36"/>
      <c r="K28" s="36"/>
      <c r="L28" s="36"/>
    </row>
    <row r="29" spans="2:16" s="1" customFormat="1" ht="13.5" customHeight="1" x14ac:dyDescent="0.25">
      <c r="B29" s="245" t="str">
        <f>$B$9</f>
        <v>USD@JPY139.81-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6" s="1" customFormat="1" ht="13.5" customHeight="1" x14ac:dyDescent="0.25">
      <c r="B30" s="245" t="str">
        <f>$B$10</f>
        <v>RMB@JPY19.61-</v>
      </c>
      <c r="C30" s="85" t="s">
        <v>17</v>
      </c>
      <c r="D30" s="106" t="s">
        <v>3725</v>
      </c>
      <c r="E30" s="107" t="s">
        <v>3726</v>
      </c>
      <c r="F30" s="96" t="s">
        <v>3727</v>
      </c>
      <c r="G30" s="42">
        <f>+G28+1</f>
        <v>45081</v>
      </c>
      <c r="H30" s="248"/>
      <c r="I30" s="36"/>
      <c r="J30" s="36"/>
      <c r="K30" s="36"/>
      <c r="L30" s="36"/>
    </row>
    <row r="31" spans="2:16" s="1" customFormat="1" ht="13.4" customHeight="1" x14ac:dyDescent="0.25">
      <c r="B31" s="24"/>
      <c r="C31" s="85" t="s">
        <v>7</v>
      </c>
      <c r="D31" s="106" t="s">
        <v>3730</v>
      </c>
      <c r="E31" s="107" t="s">
        <v>3736</v>
      </c>
      <c r="F31" s="96" t="s">
        <v>3737</v>
      </c>
      <c r="G31" s="42">
        <f>+G33</f>
        <v>45083</v>
      </c>
      <c r="H31" s="161"/>
      <c r="I31" s="36"/>
      <c r="J31" s="36"/>
      <c r="K31" s="36"/>
      <c r="L31" s="36"/>
    </row>
    <row r="32" spans="2:16" s="1" customFormat="1" ht="13.4" customHeight="1" x14ac:dyDescent="0.25">
      <c r="B32" s="24"/>
      <c r="C32" s="85" t="s">
        <v>5</v>
      </c>
      <c r="D32" s="106" t="s">
        <v>3738</v>
      </c>
      <c r="E32" s="107" t="s">
        <v>3739</v>
      </c>
      <c r="F32" s="96" t="s">
        <v>3755</v>
      </c>
      <c r="G32" s="42">
        <f>+G30+1</f>
        <v>45082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3756</v>
      </c>
      <c r="E33" s="107" t="s">
        <v>3740</v>
      </c>
      <c r="F33" s="96" t="s">
        <v>3741</v>
      </c>
      <c r="G33" s="42">
        <f>+G32+1</f>
        <v>45083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3742</v>
      </c>
      <c r="E34" s="101" t="s">
        <v>128</v>
      </c>
      <c r="F34" s="96" t="s">
        <v>3762</v>
      </c>
      <c r="G34" s="42">
        <f>G32+2</f>
        <v>45084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3763</v>
      </c>
      <c r="E35" s="107" t="s">
        <v>3761</v>
      </c>
      <c r="F35" s="96" t="s">
        <v>3757</v>
      </c>
      <c r="G35" s="42">
        <f>+G34+1</f>
        <v>45085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3784</v>
      </c>
      <c r="E37" s="149" t="s">
        <v>1196</v>
      </c>
      <c r="F37" s="150" t="s">
        <v>3807</v>
      </c>
      <c r="G37" s="131">
        <f>+G35+5</f>
        <v>45090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3808</v>
      </c>
      <c r="E38" s="101" t="s">
        <v>3960</v>
      </c>
      <c r="F38" s="96" t="s">
        <v>3961</v>
      </c>
      <c r="G38" s="42">
        <f>+G37+1</f>
        <v>45091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 t="s">
        <v>3959</v>
      </c>
      <c r="E39" s="47" t="s">
        <v>3966</v>
      </c>
      <c r="F39" s="48" t="s">
        <v>3965</v>
      </c>
      <c r="G39" s="76">
        <f>+G38+3</f>
        <v>45094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E00-000000000000}">
  <sheetPr codeName="Sheet4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8" t="s">
        <v>0</v>
      </c>
      <c r="C1" s="658"/>
      <c r="D1" s="9"/>
      <c r="E1" s="9"/>
      <c r="F1" s="659">
        <v>45082.333333333336</v>
      </c>
      <c r="G1" s="659"/>
      <c r="H1" s="14"/>
      <c r="I1" s="15"/>
      <c r="J1" s="15"/>
      <c r="K1" s="16"/>
      <c r="L1" s="12"/>
    </row>
    <row r="2" spans="2:12" s="1" customFormat="1" ht="13.5" customHeight="1" x14ac:dyDescent="0.25">
      <c r="B2" s="660" t="s">
        <v>1261</v>
      </c>
      <c r="C2" s="66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3815</v>
      </c>
      <c r="E5" s="83" t="s">
        <v>3667</v>
      </c>
      <c r="F5" s="84" t="s">
        <v>3668</v>
      </c>
      <c r="G5" s="33">
        <v>45076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3641</v>
      </c>
      <c r="C7" s="85" t="s">
        <v>10</v>
      </c>
      <c r="D7" s="86" t="s">
        <v>3691</v>
      </c>
      <c r="E7" s="87" t="s">
        <v>3696</v>
      </c>
      <c r="F7" s="88" t="s">
        <v>3697</v>
      </c>
      <c r="G7" s="42">
        <f>G5+2</f>
        <v>45078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3698</v>
      </c>
      <c r="E8" s="91" t="s">
        <v>3710</v>
      </c>
      <c r="F8" s="92" t="s">
        <v>3711</v>
      </c>
      <c r="G8" s="42">
        <f>G9</f>
        <v>45079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3640</v>
      </c>
      <c r="C9" s="195" t="s">
        <v>8</v>
      </c>
      <c r="D9" s="193" t="s">
        <v>1615</v>
      </c>
      <c r="E9" s="194" t="s">
        <v>3712</v>
      </c>
      <c r="F9" s="196" t="s">
        <v>3713</v>
      </c>
      <c r="G9" s="42">
        <f>G7+1</f>
        <v>45079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2306</v>
      </c>
      <c r="C10" s="195" t="s">
        <v>244</v>
      </c>
      <c r="D10" s="193" t="s">
        <v>3714</v>
      </c>
      <c r="E10" s="194" t="s">
        <v>3721</v>
      </c>
      <c r="F10" s="196" t="s">
        <v>3722</v>
      </c>
      <c r="G10" s="42">
        <f>+G9+1</f>
        <v>45080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3718</v>
      </c>
      <c r="E11" s="194" t="s">
        <v>3719</v>
      </c>
      <c r="F11" s="196" t="s">
        <v>3720</v>
      </c>
      <c r="G11" s="42">
        <f>+G10</f>
        <v>45080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3732</v>
      </c>
      <c r="E13" s="55"/>
      <c r="F13" s="57"/>
      <c r="G13" s="34">
        <f>G5+7</f>
        <v>45083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3816</v>
      </c>
      <c r="E15" s="81" t="s">
        <v>3663</v>
      </c>
      <c r="F15" s="103" t="s">
        <v>3664</v>
      </c>
      <c r="G15" s="33">
        <v>45073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3645</v>
      </c>
      <c r="C17" s="143" t="s">
        <v>7</v>
      </c>
      <c r="D17" s="222" t="s">
        <v>3660</v>
      </c>
      <c r="E17" s="211" t="s">
        <v>3665</v>
      </c>
      <c r="F17" s="146" t="s">
        <v>3666</v>
      </c>
      <c r="G17" s="42">
        <f>+G19</f>
        <v>45076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3674</v>
      </c>
      <c r="E18" s="145" t="s">
        <v>3669</v>
      </c>
      <c r="F18" s="199" t="s">
        <v>3675</v>
      </c>
      <c r="G18" s="42">
        <f>G15+3</f>
        <v>45076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USD@JPY140.99-</v>
      </c>
      <c r="C19" s="210" t="s">
        <v>5</v>
      </c>
      <c r="D19" s="201" t="s">
        <v>3676</v>
      </c>
      <c r="E19" s="145" t="s">
        <v>3677</v>
      </c>
      <c r="F19" s="199" t="s">
        <v>3678</v>
      </c>
      <c r="G19" s="42">
        <f>G18</f>
        <v>45076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RMB@JPY19.82-</v>
      </c>
      <c r="C20" s="143" t="s">
        <v>6</v>
      </c>
      <c r="D20" s="201" t="s">
        <v>3684</v>
      </c>
      <c r="E20" s="202" t="s">
        <v>3679</v>
      </c>
      <c r="F20" s="203" t="s">
        <v>3680</v>
      </c>
      <c r="G20" s="42">
        <f>G21</f>
        <v>45077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3681</v>
      </c>
      <c r="E21" s="202" t="s">
        <v>30</v>
      </c>
      <c r="F21" s="146" t="s">
        <v>3682</v>
      </c>
      <c r="G21" s="42">
        <f>G18+1</f>
        <v>45077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3683</v>
      </c>
      <c r="E23" s="55"/>
      <c r="F23" s="57"/>
      <c r="G23" s="34">
        <f>G15+7</f>
        <v>45080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3646</v>
      </c>
      <c r="C26" s="133" t="s">
        <v>24</v>
      </c>
      <c r="D26" s="134" t="s">
        <v>3650</v>
      </c>
      <c r="E26" s="149" t="s">
        <v>3651</v>
      </c>
      <c r="F26" s="250" t="s">
        <v>1276</v>
      </c>
      <c r="G26" s="42">
        <v>45069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3647</v>
      </c>
      <c r="C27" s="104" t="s">
        <v>16</v>
      </c>
      <c r="D27" s="134" t="s">
        <v>3649</v>
      </c>
      <c r="E27" s="149" t="s">
        <v>1554</v>
      </c>
      <c r="F27" s="250" t="s">
        <v>586</v>
      </c>
      <c r="G27" s="42">
        <f>+G26+2</f>
        <v>45071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3648</v>
      </c>
      <c r="E28" s="101" t="s">
        <v>3661</v>
      </c>
      <c r="F28" s="114" t="s">
        <v>3662</v>
      </c>
      <c r="G28" s="42">
        <f>G27+2</f>
        <v>45073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USD@JPY140.99-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RMB@JPY19.82-</v>
      </c>
      <c r="C30" s="85" t="s">
        <v>17</v>
      </c>
      <c r="D30" s="106" t="s">
        <v>614</v>
      </c>
      <c r="E30" s="107" t="s">
        <v>3652</v>
      </c>
      <c r="F30" s="96" t="s">
        <v>3653</v>
      </c>
      <c r="G30" s="42">
        <f>+G28+1</f>
        <v>45074</v>
      </c>
      <c r="H30" s="272" t="s">
        <v>3654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3672</v>
      </c>
      <c r="E31" s="107" t="s">
        <v>3670</v>
      </c>
      <c r="F31" s="96" t="s">
        <v>3671</v>
      </c>
      <c r="G31" s="42">
        <f>+G32</f>
        <v>45076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3673</v>
      </c>
      <c r="E32" s="107" t="s">
        <v>3685</v>
      </c>
      <c r="F32" s="96" t="s">
        <v>3686</v>
      </c>
      <c r="G32" s="42">
        <f>+G33+1</f>
        <v>45076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3687</v>
      </c>
      <c r="E33" s="107" t="s">
        <v>3688</v>
      </c>
      <c r="F33" s="96" t="s">
        <v>3689</v>
      </c>
      <c r="G33" s="42">
        <f>+G30+1</f>
        <v>45075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3690</v>
      </c>
      <c r="E34" s="101" t="s">
        <v>3692</v>
      </c>
      <c r="F34" s="96" t="s">
        <v>3693</v>
      </c>
      <c r="G34" s="42">
        <f>G33+2</f>
        <v>45077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3694</v>
      </c>
      <c r="E35" s="107" t="s">
        <v>3695</v>
      </c>
      <c r="F35" s="96" t="s">
        <v>3723</v>
      </c>
      <c r="G35" s="42">
        <f>+G34+1</f>
        <v>45078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3724</v>
      </c>
      <c r="E37" s="129"/>
      <c r="F37" s="130"/>
      <c r="G37" s="131">
        <f>+G35+5</f>
        <v>45083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45084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45087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F00-000000000000}">
  <sheetPr codeName="Sheet4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14" width="9" style="1"/>
    <col min="15" max="15" width="16.089843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658" t="s">
        <v>0</v>
      </c>
      <c r="C1" s="658"/>
      <c r="D1" s="9"/>
      <c r="E1" s="9"/>
      <c r="F1" s="659">
        <v>45072.6875</v>
      </c>
      <c r="G1" s="659"/>
      <c r="H1" s="14"/>
      <c r="I1" s="15"/>
      <c r="J1" s="15"/>
      <c r="K1" s="16"/>
      <c r="L1" s="12"/>
    </row>
    <row r="2" spans="2:12" s="1" customFormat="1" ht="13.5" customHeight="1" x14ac:dyDescent="0.25">
      <c r="B2" s="660" t="s">
        <v>1191</v>
      </c>
      <c r="C2" s="66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3817</v>
      </c>
      <c r="E5" s="83" t="s">
        <v>3603</v>
      </c>
      <c r="F5" s="84" t="s">
        <v>3604</v>
      </c>
      <c r="G5" s="33">
        <v>45069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3582</v>
      </c>
      <c r="C7" s="85" t="s">
        <v>10</v>
      </c>
      <c r="D7" s="86" t="s">
        <v>3621</v>
      </c>
      <c r="E7" s="87" t="s">
        <v>1287</v>
      </c>
      <c r="F7" s="88" t="s">
        <v>3634</v>
      </c>
      <c r="G7" s="42">
        <f>G5+2</f>
        <v>45071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3635</v>
      </c>
      <c r="E8" s="91" t="s">
        <v>3637</v>
      </c>
      <c r="F8" s="92" t="s">
        <v>3638</v>
      </c>
      <c r="G8" s="42">
        <f>G9</f>
        <v>45072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3584</v>
      </c>
      <c r="C9" s="89" t="s">
        <v>8</v>
      </c>
      <c r="D9" s="90" t="s">
        <v>3639</v>
      </c>
      <c r="E9" s="91" t="s">
        <v>3642</v>
      </c>
      <c r="F9" s="92" t="s">
        <v>3643</v>
      </c>
      <c r="G9" s="42">
        <f>G7+1</f>
        <v>45072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3585</v>
      </c>
      <c r="C10" s="89" t="s">
        <v>244</v>
      </c>
      <c r="D10" s="90" t="s">
        <v>3644</v>
      </c>
      <c r="E10" s="91" t="s">
        <v>3655</v>
      </c>
      <c r="F10" s="92" t="s">
        <v>3656</v>
      </c>
      <c r="G10" s="42">
        <f>+G9+1</f>
        <v>45073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3657</v>
      </c>
      <c r="E11" s="91" t="s">
        <v>3658</v>
      </c>
      <c r="F11" s="92" t="s">
        <v>3659</v>
      </c>
      <c r="G11" s="42">
        <f>+G10</f>
        <v>45073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844</v>
      </c>
      <c r="E13" s="55"/>
      <c r="F13" s="57"/>
      <c r="G13" s="34">
        <f>G5+7</f>
        <v>45076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3818</v>
      </c>
      <c r="E15" s="81" t="s">
        <v>1505</v>
      </c>
      <c r="F15" s="103" t="s">
        <v>3586</v>
      </c>
      <c r="G15" s="33">
        <v>45066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6" s="1" customFormat="1" ht="13.5" customHeight="1" x14ac:dyDescent="0.25">
      <c r="B17" s="26" t="s">
        <v>3583</v>
      </c>
      <c r="C17" s="95" t="s">
        <v>5</v>
      </c>
      <c r="D17" s="86" t="s">
        <v>3596</v>
      </c>
      <c r="E17" s="101" t="s">
        <v>3602</v>
      </c>
      <c r="F17" s="114" t="s">
        <v>3605</v>
      </c>
      <c r="G17" s="42">
        <f>G18</f>
        <v>45069</v>
      </c>
      <c r="H17" s="164"/>
      <c r="I17" s="36"/>
      <c r="J17" s="36"/>
      <c r="K17" s="36"/>
      <c r="L17" s="36"/>
    </row>
    <row r="18" spans="2:16" s="1" customFormat="1" ht="13.5" customHeight="1" x14ac:dyDescent="0.25">
      <c r="B18" s="26"/>
      <c r="C18" s="85" t="s">
        <v>8</v>
      </c>
      <c r="D18" s="86" t="s">
        <v>3620</v>
      </c>
      <c r="E18" s="101" t="s">
        <v>3606</v>
      </c>
      <c r="F18" s="114" t="s">
        <v>3607</v>
      </c>
      <c r="G18" s="42">
        <f>G15+3</f>
        <v>45069</v>
      </c>
      <c r="H18" s="164"/>
      <c r="I18" s="36"/>
      <c r="J18" s="36"/>
      <c r="K18" s="36"/>
      <c r="L18" s="36"/>
    </row>
    <row r="19" spans="2:16" s="1" customFormat="1" ht="13.5" customHeight="1" x14ac:dyDescent="0.25">
      <c r="B19" s="245" t="str">
        <f>$B$9</f>
        <v>USD@JPY139.70-</v>
      </c>
      <c r="C19" s="85" t="s">
        <v>7</v>
      </c>
      <c r="D19" s="100" t="s">
        <v>3608</v>
      </c>
      <c r="E19" s="107" t="s">
        <v>3609</v>
      </c>
      <c r="F19" s="96" t="s">
        <v>3610</v>
      </c>
      <c r="G19" s="42">
        <f>+G17</f>
        <v>45069</v>
      </c>
      <c r="H19" s="161"/>
      <c r="I19" s="36"/>
      <c r="J19" s="36"/>
      <c r="K19" s="36"/>
      <c r="L19" s="36"/>
    </row>
    <row r="20" spans="2:16" s="1" customFormat="1" ht="13.5" customHeight="1" x14ac:dyDescent="0.25">
      <c r="B20" s="245" t="str">
        <f>$B$10</f>
        <v>RMB@JPY19.76-</v>
      </c>
      <c r="C20" s="85" t="s">
        <v>6</v>
      </c>
      <c r="D20" s="86" t="s">
        <v>3625</v>
      </c>
      <c r="E20" s="87" t="s">
        <v>3622</v>
      </c>
      <c r="F20" s="88" t="s">
        <v>3623</v>
      </c>
      <c r="G20" s="42">
        <f>G21</f>
        <v>45070</v>
      </c>
      <c r="H20" s="161"/>
      <c r="I20" s="36"/>
      <c r="J20" s="36"/>
      <c r="K20" s="36"/>
      <c r="L20" s="36"/>
    </row>
    <row r="21" spans="2:16" s="1" customFormat="1" ht="13.5" customHeight="1" x14ac:dyDescent="0.25">
      <c r="B21" s="245"/>
      <c r="C21" s="85" t="s">
        <v>26</v>
      </c>
      <c r="D21" s="86" t="s">
        <v>3624</v>
      </c>
      <c r="E21" s="87" t="s">
        <v>3626</v>
      </c>
      <c r="F21" s="96" t="s">
        <v>3627</v>
      </c>
      <c r="G21" s="42">
        <f>G18+1</f>
        <v>45070</v>
      </c>
      <c r="H21" s="164"/>
      <c r="I21" s="36"/>
      <c r="J21" s="36"/>
      <c r="K21" s="36"/>
      <c r="L21" s="36"/>
    </row>
    <row r="22" spans="2:16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6" s="1" customFormat="1" ht="13.5" customHeight="1" x14ac:dyDescent="0.25">
      <c r="B23" s="25"/>
      <c r="C23" s="44" t="s">
        <v>14</v>
      </c>
      <c r="D23" s="55" t="s">
        <v>3636</v>
      </c>
      <c r="E23" s="55"/>
      <c r="F23" s="57"/>
      <c r="G23" s="34">
        <f>G15+7</f>
        <v>45073</v>
      </c>
      <c r="H23" s="257"/>
      <c r="I23" s="36"/>
      <c r="J23" s="36"/>
      <c r="K23" s="36"/>
      <c r="L23" s="36"/>
    </row>
    <row r="24" spans="2:16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133" t="s">
        <v>24</v>
      </c>
      <c r="D26" s="134" t="s">
        <v>759</v>
      </c>
      <c r="E26" s="149" t="s">
        <v>3587</v>
      </c>
      <c r="F26" s="250" t="s">
        <v>3588</v>
      </c>
      <c r="G26" s="42">
        <v>45062</v>
      </c>
      <c r="H26" s="170"/>
      <c r="I26" s="36"/>
      <c r="J26" s="36"/>
      <c r="K26" s="36"/>
      <c r="L26" s="36"/>
      <c r="P26" s="117"/>
    </row>
    <row r="27" spans="2:16" s="1" customFormat="1" ht="13.5" customHeight="1" x14ac:dyDescent="0.25">
      <c r="B27" s="26" t="s">
        <v>2307</v>
      </c>
      <c r="C27" s="104" t="s">
        <v>16</v>
      </c>
      <c r="D27" s="134" t="s">
        <v>523</v>
      </c>
      <c r="E27" s="149" t="s">
        <v>3589</v>
      </c>
      <c r="F27" s="250" t="s">
        <v>3590</v>
      </c>
      <c r="G27" s="42">
        <f>+G26+2</f>
        <v>45064</v>
      </c>
      <c r="H27" s="249"/>
      <c r="I27" s="36"/>
      <c r="J27" s="36"/>
      <c r="K27" s="36"/>
      <c r="L27" s="36"/>
    </row>
    <row r="28" spans="2:16" s="1" customFormat="1" ht="13.5" customHeight="1" x14ac:dyDescent="0.25">
      <c r="B28" s="26"/>
      <c r="C28" s="85" t="s">
        <v>9</v>
      </c>
      <c r="D28" s="106" t="s">
        <v>3591</v>
      </c>
      <c r="E28" s="101" t="s">
        <v>3593</v>
      </c>
      <c r="F28" s="114" t="s">
        <v>3594</v>
      </c>
      <c r="G28" s="42">
        <f>G27+2</f>
        <v>45066</v>
      </c>
      <c r="H28" s="170"/>
      <c r="I28" s="36"/>
      <c r="J28" s="36"/>
      <c r="K28" s="36"/>
      <c r="L28" s="36"/>
    </row>
    <row r="29" spans="2:16" s="1" customFormat="1" ht="13.5" customHeight="1" x14ac:dyDescent="0.25">
      <c r="B29" s="245" t="str">
        <f>$B$9</f>
        <v>USD@JPY139.70-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6" s="1" customFormat="1" ht="13.5" customHeight="1" x14ac:dyDescent="0.25">
      <c r="B30" s="245" t="str">
        <f>$B$10</f>
        <v>RMB@JPY19.76-</v>
      </c>
      <c r="C30" s="85" t="s">
        <v>17</v>
      </c>
      <c r="D30" s="106" t="s">
        <v>3592</v>
      </c>
      <c r="E30" s="107" t="s">
        <v>3595</v>
      </c>
      <c r="F30" s="96" t="s">
        <v>3599</v>
      </c>
      <c r="G30" s="42">
        <f>+G28+1</f>
        <v>45067</v>
      </c>
      <c r="H30" s="248"/>
      <c r="I30" s="36"/>
      <c r="J30" s="36"/>
      <c r="K30" s="36"/>
      <c r="L30" s="36"/>
    </row>
    <row r="31" spans="2:16" s="1" customFormat="1" ht="13.4" customHeight="1" x14ac:dyDescent="0.25">
      <c r="B31" s="24"/>
      <c r="C31" s="85" t="s">
        <v>7</v>
      </c>
      <c r="D31" s="106" t="s">
        <v>3611</v>
      </c>
      <c r="E31" s="107" t="s">
        <v>3612</v>
      </c>
      <c r="F31" s="96" t="s">
        <v>3607</v>
      </c>
      <c r="G31" s="42">
        <f>+G32</f>
        <v>45069</v>
      </c>
      <c r="H31" s="161"/>
      <c r="I31" s="36"/>
      <c r="J31" s="36"/>
      <c r="K31" s="36"/>
      <c r="L31" s="36"/>
    </row>
    <row r="32" spans="2:16" s="1" customFormat="1" ht="13.4" customHeight="1" x14ac:dyDescent="0.25">
      <c r="B32" s="24"/>
      <c r="C32" s="85" t="s">
        <v>8</v>
      </c>
      <c r="D32" s="106" t="s">
        <v>3613</v>
      </c>
      <c r="E32" s="107" t="s">
        <v>3614</v>
      </c>
      <c r="F32" s="96" t="s">
        <v>3615</v>
      </c>
      <c r="G32" s="42">
        <f>+G33+1</f>
        <v>45069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3616</v>
      </c>
      <c r="E33" s="107" t="s">
        <v>3617</v>
      </c>
      <c r="F33" s="96" t="s">
        <v>3618</v>
      </c>
      <c r="G33" s="42">
        <f>+G30+1</f>
        <v>45068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3619</v>
      </c>
      <c r="E34" s="101" t="s">
        <v>3633</v>
      </c>
      <c r="F34" s="96" t="s">
        <v>3628</v>
      </c>
      <c r="G34" s="42">
        <f>G33+2</f>
        <v>45070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3632</v>
      </c>
      <c r="E35" s="107" t="s">
        <v>3629</v>
      </c>
      <c r="F35" s="96" t="s">
        <v>3630</v>
      </c>
      <c r="G35" s="42">
        <f>+G34+1</f>
        <v>45071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3631</v>
      </c>
      <c r="E37" s="129"/>
      <c r="F37" s="130"/>
      <c r="G37" s="131">
        <f>+G35+5</f>
        <v>45076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45077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45080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000-000000000000}">
  <sheetPr codeName="Sheet4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8" t="s">
        <v>0</v>
      </c>
      <c r="C1" s="658"/>
      <c r="D1" s="9"/>
      <c r="E1" s="9"/>
      <c r="F1" s="659">
        <v>45068.645833333336</v>
      </c>
      <c r="G1" s="659"/>
      <c r="H1" s="14"/>
      <c r="I1" s="15"/>
      <c r="J1" s="15"/>
      <c r="K1" s="16"/>
      <c r="L1" s="12"/>
    </row>
    <row r="2" spans="2:12" s="1" customFormat="1" ht="13.5" customHeight="1" x14ac:dyDescent="0.25">
      <c r="B2" s="660" t="s">
        <v>1145</v>
      </c>
      <c r="C2" s="66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3819</v>
      </c>
      <c r="E5" s="83" t="s">
        <v>3549</v>
      </c>
      <c r="F5" s="84" t="s">
        <v>3550</v>
      </c>
      <c r="G5" s="33">
        <v>45062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3509</v>
      </c>
      <c r="C7" s="85" t="s">
        <v>10</v>
      </c>
      <c r="D7" s="86" t="s">
        <v>3561</v>
      </c>
      <c r="E7" s="87" t="s">
        <v>3570</v>
      </c>
      <c r="F7" s="88" t="s">
        <v>3571</v>
      </c>
      <c r="G7" s="42">
        <f>G5+2</f>
        <v>45064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3579</v>
      </c>
      <c r="E8" s="91" t="s">
        <v>3574</v>
      </c>
      <c r="F8" s="92" t="s">
        <v>3575</v>
      </c>
      <c r="G8" s="42">
        <f>G7+1</f>
        <v>45065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3531</v>
      </c>
      <c r="C9" s="89" t="s">
        <v>8</v>
      </c>
      <c r="D9" s="90" t="s">
        <v>771</v>
      </c>
      <c r="E9" s="91" t="s">
        <v>3576</v>
      </c>
      <c r="F9" s="92" t="s">
        <v>3577</v>
      </c>
      <c r="G9" s="42">
        <f>G8</f>
        <v>45065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3005</v>
      </c>
      <c r="C10" s="89" t="s">
        <v>244</v>
      </c>
      <c r="D10" s="90" t="s">
        <v>3578</v>
      </c>
      <c r="E10" s="91" t="s">
        <v>3597</v>
      </c>
      <c r="F10" s="92" t="s">
        <v>3598</v>
      </c>
      <c r="G10" s="42">
        <f>+G8+1</f>
        <v>45066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/>
      <c r="E11" s="91"/>
      <c r="F11" s="92"/>
      <c r="G11" s="127" t="s">
        <v>29</v>
      </c>
      <c r="H11" s="161" t="s">
        <v>3513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2284</v>
      </c>
      <c r="E13" s="55"/>
      <c r="F13" s="57"/>
      <c r="G13" s="34">
        <f>G5+7</f>
        <v>45069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3820</v>
      </c>
      <c r="E15" s="81" t="s">
        <v>3547</v>
      </c>
      <c r="F15" s="103" t="s">
        <v>3548</v>
      </c>
      <c r="G15" s="33">
        <v>45059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 t="s">
        <v>3515</v>
      </c>
      <c r="I16" s="36"/>
      <c r="J16" s="36"/>
      <c r="K16" s="36"/>
      <c r="L16" s="36"/>
    </row>
    <row r="17" spans="2:12" s="1" customFormat="1" ht="13.5" customHeight="1" x14ac:dyDescent="0.25">
      <c r="B17" s="26" t="s">
        <v>3510</v>
      </c>
      <c r="C17" s="85" t="s">
        <v>6</v>
      </c>
      <c r="D17" s="86" t="s">
        <v>1481</v>
      </c>
      <c r="E17" s="87" t="s">
        <v>3535</v>
      </c>
      <c r="F17" s="88" t="s">
        <v>3536</v>
      </c>
      <c r="G17" s="127">
        <f>G15+2</f>
        <v>45061</v>
      </c>
      <c r="H17" s="161" t="s">
        <v>3514</v>
      </c>
      <c r="I17" s="36"/>
      <c r="J17" s="36"/>
      <c r="K17" s="36"/>
      <c r="L17" s="36"/>
    </row>
    <row r="18" spans="2:12" s="1" customFormat="1" ht="13.4" customHeight="1" x14ac:dyDescent="0.25">
      <c r="B18" s="24"/>
      <c r="C18" s="95" t="s">
        <v>5</v>
      </c>
      <c r="D18" s="86" t="s">
        <v>3551</v>
      </c>
      <c r="E18" s="101" t="s">
        <v>3552</v>
      </c>
      <c r="F18" s="114" t="s">
        <v>3553</v>
      </c>
      <c r="G18" s="42">
        <f>G19</f>
        <v>45062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1" t="str">
        <f>$B$9</f>
        <v>USD@JPY135.57-</v>
      </c>
      <c r="C19" s="85" t="s">
        <v>8</v>
      </c>
      <c r="D19" s="86" t="s">
        <v>3554</v>
      </c>
      <c r="E19" s="101" t="s">
        <v>3555</v>
      </c>
      <c r="F19" s="114" t="s">
        <v>3556</v>
      </c>
      <c r="G19" s="42">
        <f>G15+3</f>
        <v>45062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B10</f>
        <v>RMB@JPY19.42-</v>
      </c>
      <c r="C20" s="85" t="s">
        <v>7</v>
      </c>
      <c r="D20" s="100" t="s">
        <v>3557</v>
      </c>
      <c r="E20" s="107" t="s">
        <v>3558</v>
      </c>
      <c r="F20" s="96" t="s">
        <v>3559</v>
      </c>
      <c r="G20" s="42">
        <f>+G18</f>
        <v>45062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3560</v>
      </c>
      <c r="E21" s="87" t="s">
        <v>3563</v>
      </c>
      <c r="F21" s="96" t="s">
        <v>3564</v>
      </c>
      <c r="G21" s="42">
        <f>G19+1</f>
        <v>45063</v>
      </c>
      <c r="H21" s="164" t="s">
        <v>3562</v>
      </c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3565</v>
      </c>
      <c r="E23" s="55"/>
      <c r="F23" s="57"/>
      <c r="G23" s="34">
        <f>G15+7</f>
        <v>45066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172" t="s">
        <v>3511</v>
      </c>
      <c r="C26" s="133" t="s">
        <v>24</v>
      </c>
      <c r="D26" s="134" t="s">
        <v>3523</v>
      </c>
      <c r="E26" s="149" t="s">
        <v>3524</v>
      </c>
      <c r="F26" s="250" t="s">
        <v>3525</v>
      </c>
      <c r="G26" s="42">
        <v>45055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3512</v>
      </c>
      <c r="C27" s="104" t="s">
        <v>16</v>
      </c>
      <c r="D27" s="134" t="s">
        <v>3532</v>
      </c>
      <c r="E27" s="149" t="s">
        <v>3533</v>
      </c>
      <c r="F27" s="250" t="s">
        <v>3534</v>
      </c>
      <c r="G27" s="42">
        <f>+G26+2</f>
        <v>45057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3543</v>
      </c>
      <c r="E28" s="101" t="s">
        <v>3544</v>
      </c>
      <c r="F28" s="114" t="s">
        <v>3545</v>
      </c>
      <c r="G28" s="42">
        <f>G27+2</f>
        <v>45059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USD@JPY135.57-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RMB@JPY19.42-</v>
      </c>
      <c r="C30" s="108" t="s">
        <v>550</v>
      </c>
      <c r="D30" s="106" t="s">
        <v>3546</v>
      </c>
      <c r="E30" s="101" t="s">
        <v>2016</v>
      </c>
      <c r="F30" s="96" t="s">
        <v>523</v>
      </c>
      <c r="G30" s="127">
        <f>G34+1</f>
        <v>45061</v>
      </c>
      <c r="H30" s="247" t="s">
        <v>3537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3566</v>
      </c>
      <c r="E31" s="107" t="s">
        <v>3567</v>
      </c>
      <c r="F31" s="96" t="s">
        <v>3580</v>
      </c>
      <c r="G31" s="42">
        <f>+G32</f>
        <v>45062</v>
      </c>
      <c r="H31" s="247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3581</v>
      </c>
      <c r="E32" s="107" t="s">
        <v>30</v>
      </c>
      <c r="F32" s="96" t="s">
        <v>3568</v>
      </c>
      <c r="G32" s="127">
        <f>+G34+2</f>
        <v>45062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 t="s">
        <v>3569</v>
      </c>
      <c r="E33" s="107" t="s">
        <v>3572</v>
      </c>
      <c r="F33" s="96" t="s">
        <v>3573</v>
      </c>
      <c r="G33" s="42">
        <f>+G31</f>
        <v>45062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17</v>
      </c>
      <c r="D34" s="106" t="s">
        <v>3600</v>
      </c>
      <c r="E34" s="107" t="s">
        <v>3601</v>
      </c>
      <c r="F34" s="96" t="s">
        <v>786</v>
      </c>
      <c r="G34" s="42">
        <f>+G28+1</f>
        <v>45060</v>
      </c>
      <c r="H34" s="249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27" t="s">
        <v>29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2232</v>
      </c>
      <c r="E37" s="129"/>
      <c r="F37" s="130"/>
      <c r="G37" s="131">
        <f>+G33+7</f>
        <v>45069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45070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45073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100-000000000000}">
  <sheetPr codeName="Sheet4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8" t="s">
        <v>0</v>
      </c>
      <c r="C1" s="658"/>
      <c r="D1" s="9"/>
      <c r="E1" s="9"/>
      <c r="F1" s="659">
        <v>45061.354166666664</v>
      </c>
      <c r="G1" s="659"/>
      <c r="H1" s="14"/>
      <c r="I1" s="15"/>
      <c r="J1" s="15"/>
      <c r="K1" s="16"/>
      <c r="L1" s="12"/>
    </row>
    <row r="2" spans="2:12" s="1" customFormat="1" ht="13.5" customHeight="1" x14ac:dyDescent="0.25">
      <c r="B2" s="660" t="s">
        <v>1080</v>
      </c>
      <c r="C2" s="66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3821</v>
      </c>
      <c r="E5" s="83" t="s">
        <v>3483</v>
      </c>
      <c r="F5" s="84" t="s">
        <v>3484</v>
      </c>
      <c r="G5" s="33">
        <v>45055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3430</v>
      </c>
      <c r="C7" s="85" t="s">
        <v>10</v>
      </c>
      <c r="D7" s="86" t="s">
        <v>1429</v>
      </c>
      <c r="E7" s="87" t="s">
        <v>3518</v>
      </c>
      <c r="F7" s="88" t="s">
        <v>3499</v>
      </c>
      <c r="G7" s="42">
        <f>G5+2</f>
        <v>45057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3526</v>
      </c>
      <c r="E8" s="91" t="s">
        <v>3521</v>
      </c>
      <c r="F8" s="92" t="s">
        <v>3522</v>
      </c>
      <c r="G8" s="42">
        <f>G9</f>
        <v>45058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3428</v>
      </c>
      <c r="C9" s="89" t="s">
        <v>8</v>
      </c>
      <c r="D9" s="90" t="s">
        <v>3527</v>
      </c>
      <c r="E9" s="91" t="s">
        <v>3528</v>
      </c>
      <c r="F9" s="92" t="s">
        <v>3529</v>
      </c>
      <c r="G9" s="42">
        <f>G7+1</f>
        <v>45058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3429</v>
      </c>
      <c r="C10" s="89" t="s">
        <v>244</v>
      </c>
      <c r="D10" s="90" t="s">
        <v>3530</v>
      </c>
      <c r="E10" s="91" t="s">
        <v>3538</v>
      </c>
      <c r="F10" s="92" t="s">
        <v>3539</v>
      </c>
      <c r="G10" s="42">
        <f>+G9+1</f>
        <v>45059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3540</v>
      </c>
      <c r="E11" s="91" t="s">
        <v>3541</v>
      </c>
      <c r="F11" s="92" t="s">
        <v>3542</v>
      </c>
      <c r="G11" s="42">
        <f>+G10</f>
        <v>45059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1479</v>
      </c>
      <c r="E13" s="55"/>
      <c r="F13" s="57"/>
      <c r="G13" s="34">
        <f>G5+7</f>
        <v>45062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3822</v>
      </c>
      <c r="E15" s="81" t="s">
        <v>3467</v>
      </c>
      <c r="F15" s="103" t="s">
        <v>3468</v>
      </c>
      <c r="G15" s="33">
        <v>45052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3431</v>
      </c>
      <c r="C17" s="95" t="s">
        <v>5</v>
      </c>
      <c r="D17" s="86" t="s">
        <v>3481</v>
      </c>
      <c r="E17" s="101" t="s">
        <v>3482</v>
      </c>
      <c r="F17" s="114" t="s">
        <v>3487</v>
      </c>
      <c r="G17" s="42">
        <f>G18</f>
        <v>45055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3488</v>
      </c>
      <c r="E18" s="101" t="s">
        <v>3492</v>
      </c>
      <c r="F18" s="114" t="s">
        <v>3491</v>
      </c>
      <c r="G18" s="42">
        <f>G15+3</f>
        <v>45055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USD@JPY138.54-</v>
      </c>
      <c r="C19" s="85" t="s">
        <v>7</v>
      </c>
      <c r="D19" s="100" t="s">
        <v>3495</v>
      </c>
      <c r="E19" s="107" t="s">
        <v>3496</v>
      </c>
      <c r="F19" s="96" t="s">
        <v>3497</v>
      </c>
      <c r="G19" s="42">
        <f>+G17</f>
        <v>45055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RMB@JPY19.89-</v>
      </c>
      <c r="C20" s="85" t="s">
        <v>6</v>
      </c>
      <c r="D20" s="86" t="s">
        <v>3498</v>
      </c>
      <c r="E20" s="87" t="s">
        <v>3486</v>
      </c>
      <c r="F20" s="88" t="s">
        <v>3485</v>
      </c>
      <c r="G20" s="42">
        <f>G21</f>
        <v>45056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3490</v>
      </c>
      <c r="E21" s="87" t="s">
        <v>3493</v>
      </c>
      <c r="F21" s="96" t="s">
        <v>3494</v>
      </c>
      <c r="G21" s="42">
        <f>G18+1</f>
        <v>45056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1174</v>
      </c>
      <c r="E23" s="55"/>
      <c r="F23" s="57"/>
      <c r="G23" s="34">
        <f>G15+7</f>
        <v>45059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3432</v>
      </c>
      <c r="E26" s="149" t="s">
        <v>3448</v>
      </c>
      <c r="F26" s="250" t="s">
        <v>3449</v>
      </c>
      <c r="G26" s="42">
        <v>45048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2299</v>
      </c>
      <c r="C27" s="104" t="s">
        <v>16</v>
      </c>
      <c r="D27" s="134" t="s">
        <v>3476</v>
      </c>
      <c r="E27" s="149" t="s">
        <v>3477</v>
      </c>
      <c r="F27" s="250" t="s">
        <v>3478</v>
      </c>
      <c r="G27" s="42">
        <f>+G26+2</f>
        <v>45050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3474</v>
      </c>
      <c r="E28" s="101" t="s">
        <v>3475</v>
      </c>
      <c r="F28" s="114" t="s">
        <v>3472</v>
      </c>
      <c r="G28" s="42">
        <f>G27+2</f>
        <v>45052</v>
      </c>
      <c r="H28" s="170" t="s">
        <v>3470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USD@JPY138.54-</v>
      </c>
      <c r="C29" s="50"/>
      <c r="D29" s="61"/>
      <c r="F29" s="58"/>
      <c r="G29" s="42"/>
      <c r="H29" s="247" t="s">
        <v>3469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RMB@JPY19.89-</v>
      </c>
      <c r="C30" s="85" t="s">
        <v>17</v>
      </c>
      <c r="D30" s="106" t="s">
        <v>3471</v>
      </c>
      <c r="E30" s="107" t="s">
        <v>3479</v>
      </c>
      <c r="F30" s="96" t="s">
        <v>3480</v>
      </c>
      <c r="G30" s="42">
        <f>+G28+1</f>
        <v>45053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3489</v>
      </c>
      <c r="E31" s="107" t="s">
        <v>3486</v>
      </c>
      <c r="F31" s="96" t="s">
        <v>3485</v>
      </c>
      <c r="G31" s="42">
        <f>+G33+1</f>
        <v>45055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3507</v>
      </c>
      <c r="E32" s="107" t="s">
        <v>3508</v>
      </c>
      <c r="F32" s="96" t="s">
        <v>3506</v>
      </c>
      <c r="G32" s="42">
        <f>+G31</f>
        <v>45055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700</v>
      </c>
      <c r="E33" s="107" t="s">
        <v>3519</v>
      </c>
      <c r="F33" s="96" t="s">
        <v>3222</v>
      </c>
      <c r="G33" s="42">
        <f>+G30+1</f>
        <v>45054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3503</v>
      </c>
      <c r="E34" s="101" t="s">
        <v>3500</v>
      </c>
      <c r="F34" s="96" t="s">
        <v>3501</v>
      </c>
      <c r="G34" s="42">
        <f>G33+2</f>
        <v>45056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3502</v>
      </c>
      <c r="E35" s="107" t="s">
        <v>3516</v>
      </c>
      <c r="F35" s="96" t="s">
        <v>3517</v>
      </c>
      <c r="G35" s="42">
        <f>+G34+1</f>
        <v>45057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3520</v>
      </c>
      <c r="E37" s="129"/>
      <c r="F37" s="130"/>
      <c r="G37" s="131">
        <f>+G35+5</f>
        <v>45062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45063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45066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200-000000000000}">
  <sheetPr codeName="Sheet4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8" t="s">
        <v>0</v>
      </c>
      <c r="C1" s="658"/>
      <c r="D1" s="9"/>
      <c r="E1" s="9"/>
      <c r="F1" s="659">
        <v>45057.354166666664</v>
      </c>
      <c r="G1" s="659"/>
      <c r="H1" s="14"/>
      <c r="I1" s="15"/>
      <c r="J1" s="15"/>
      <c r="K1" s="16"/>
      <c r="L1" s="12"/>
    </row>
    <row r="2" spans="2:12" s="1" customFormat="1" ht="13.5" customHeight="1" x14ac:dyDescent="0.25">
      <c r="B2" s="660" t="s">
        <v>1041</v>
      </c>
      <c r="C2" s="66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3823</v>
      </c>
      <c r="E5" s="83" t="s">
        <v>3404</v>
      </c>
      <c r="F5" s="84" t="s">
        <v>3405</v>
      </c>
      <c r="G5" s="33">
        <v>45048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3392</v>
      </c>
      <c r="C7" s="85" t="s">
        <v>10</v>
      </c>
      <c r="D7" s="86" t="s">
        <v>3433</v>
      </c>
      <c r="E7" s="87" t="s">
        <v>3447</v>
      </c>
      <c r="F7" s="88" t="s">
        <v>3446</v>
      </c>
      <c r="G7" s="42">
        <f>G5+2</f>
        <v>45050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3452</v>
      </c>
      <c r="E8" s="91" t="s">
        <v>3450</v>
      </c>
      <c r="F8" s="92" t="s">
        <v>3451</v>
      </c>
      <c r="G8" s="42">
        <f>G7+1</f>
        <v>45051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3390</v>
      </c>
      <c r="C9" s="89" t="s">
        <v>5</v>
      </c>
      <c r="D9" s="90" t="s">
        <v>3453</v>
      </c>
      <c r="E9" s="91" t="s">
        <v>3454</v>
      </c>
      <c r="F9" s="92" t="s">
        <v>3459</v>
      </c>
      <c r="G9" s="42">
        <f>G8</f>
        <v>45051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3391</v>
      </c>
      <c r="C10" s="89" t="s">
        <v>244</v>
      </c>
      <c r="D10" s="90" t="s">
        <v>3460</v>
      </c>
      <c r="E10" s="91" t="s">
        <v>3461</v>
      </c>
      <c r="F10" s="92" t="s">
        <v>3455</v>
      </c>
      <c r="G10" s="42">
        <f>+G8+1</f>
        <v>45052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3456</v>
      </c>
      <c r="E11" s="91" t="s">
        <v>3457</v>
      </c>
      <c r="F11" s="92" t="s">
        <v>3458</v>
      </c>
      <c r="G11" s="42">
        <f>+G10</f>
        <v>45052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3473</v>
      </c>
      <c r="E13" s="55"/>
      <c r="F13" s="57"/>
      <c r="G13" s="34">
        <f>G5+7</f>
        <v>45055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3824</v>
      </c>
      <c r="E15" s="81" t="s">
        <v>3415</v>
      </c>
      <c r="F15" s="103" t="s">
        <v>3416</v>
      </c>
      <c r="G15" s="33">
        <v>45045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3393</v>
      </c>
      <c r="C17" s="85" t="s">
        <v>7</v>
      </c>
      <c r="D17" s="100" t="s">
        <v>3427</v>
      </c>
      <c r="E17" s="107" t="s">
        <v>3435</v>
      </c>
      <c r="F17" s="96" t="s">
        <v>3436</v>
      </c>
      <c r="G17" s="42">
        <f>+G18</f>
        <v>45048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3425</v>
      </c>
      <c r="E18" s="101" t="s">
        <v>3418</v>
      </c>
      <c r="F18" s="114" t="s">
        <v>3419</v>
      </c>
      <c r="G18" s="42">
        <f>G19</f>
        <v>45048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USD@JPY134.92-</v>
      </c>
      <c r="C19" s="85" t="s">
        <v>8</v>
      </c>
      <c r="D19" s="86" t="s">
        <v>3420</v>
      </c>
      <c r="E19" s="101" t="s">
        <v>3421</v>
      </c>
      <c r="F19" s="114" t="s">
        <v>3422</v>
      </c>
      <c r="G19" s="42">
        <f>G15+3</f>
        <v>45048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RMB@JPY19.40-</v>
      </c>
      <c r="C20" s="85" t="s">
        <v>26</v>
      </c>
      <c r="D20" s="86" t="s">
        <v>3442</v>
      </c>
      <c r="E20" s="87" t="s">
        <v>3443</v>
      </c>
      <c r="F20" s="96" t="s">
        <v>3444</v>
      </c>
      <c r="G20" s="42">
        <f>G19+1</f>
        <v>45049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3437</v>
      </c>
      <c r="E21" s="87" t="s">
        <v>3438</v>
      </c>
      <c r="F21" s="88" t="s">
        <v>3439</v>
      </c>
      <c r="G21" s="42">
        <f>G20</f>
        <v>45049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3445</v>
      </c>
      <c r="E23" s="55"/>
      <c r="F23" s="57"/>
      <c r="G23" s="34">
        <f>G15+7</f>
        <v>45052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3399</v>
      </c>
      <c r="E26" s="149" t="s">
        <v>3400</v>
      </c>
      <c r="F26" s="250" t="s">
        <v>3401</v>
      </c>
      <c r="G26" s="42">
        <v>45041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3394</v>
      </c>
      <c r="C27" s="104" t="s">
        <v>16</v>
      </c>
      <c r="D27" s="134" t="s">
        <v>3395</v>
      </c>
      <c r="E27" s="149" t="s">
        <v>3397</v>
      </c>
      <c r="F27" s="250" t="s">
        <v>3398</v>
      </c>
      <c r="G27" s="42">
        <f>+G26+2</f>
        <v>45043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3396</v>
      </c>
      <c r="E28" s="101" t="s">
        <v>3417</v>
      </c>
      <c r="F28" s="114" t="s">
        <v>3406</v>
      </c>
      <c r="G28" s="42">
        <f>G27+2</f>
        <v>45045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USD@JPY134.92-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RMB@JPY19.40-</v>
      </c>
      <c r="C30" s="85" t="s">
        <v>17</v>
      </c>
      <c r="D30" s="106" t="s">
        <v>3407</v>
      </c>
      <c r="E30" s="107" t="s">
        <v>3408</v>
      </c>
      <c r="F30" s="96" t="s">
        <v>3409</v>
      </c>
      <c r="G30" s="42">
        <f>+G28+1</f>
        <v>45046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3410</v>
      </c>
      <c r="E31" s="107" t="s">
        <v>3411</v>
      </c>
      <c r="F31" s="96" t="s">
        <v>3434</v>
      </c>
      <c r="G31" s="42">
        <f>+G30+1</f>
        <v>45047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3425</v>
      </c>
      <c r="E32" s="107" t="s">
        <v>3426</v>
      </c>
      <c r="F32" s="96" t="s">
        <v>3462</v>
      </c>
      <c r="G32" s="42">
        <f>+G31+1</f>
        <v>45048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151</v>
      </c>
      <c r="D33" s="106" t="s">
        <v>3463</v>
      </c>
      <c r="E33" s="107" t="s">
        <v>3464</v>
      </c>
      <c r="F33" s="96" t="s">
        <v>3465</v>
      </c>
      <c r="G33" s="42">
        <f>+G32</f>
        <v>45048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3423</v>
      </c>
      <c r="E34" s="101" t="s">
        <v>3440</v>
      </c>
      <c r="F34" s="96" t="s">
        <v>3441</v>
      </c>
      <c r="G34" s="42">
        <f>G31+2</f>
        <v>45049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27" t="s">
        <v>3424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252" t="s">
        <v>23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3466</v>
      </c>
      <c r="E38" s="101" t="s">
        <v>3504</v>
      </c>
      <c r="F38" s="96" t="s">
        <v>3505</v>
      </c>
      <c r="G38" s="42">
        <v>45053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/>
      <c r="E39" s="239"/>
      <c r="F39" s="240"/>
      <c r="G39" s="267" t="s">
        <v>23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8" t="s">
        <v>0</v>
      </c>
      <c r="C1" s="658"/>
      <c r="D1" s="9"/>
      <c r="E1" s="9"/>
      <c r="F1" s="9"/>
      <c r="G1" s="9"/>
      <c r="H1" s="9"/>
      <c r="I1" s="659">
        <v>45995.354166666664</v>
      </c>
      <c r="J1" s="659"/>
      <c r="K1" s="14"/>
      <c r="L1" s="15"/>
      <c r="M1" s="15"/>
      <c r="N1" s="16"/>
      <c r="O1" s="12"/>
    </row>
    <row r="2" spans="2:15" s="1" customFormat="1" ht="13.5" customHeight="1" x14ac:dyDescent="0.25">
      <c r="B2" s="660" t="s">
        <v>5131</v>
      </c>
      <c r="C2" s="66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1" t="s">
        <v>12</v>
      </c>
      <c r="E4" s="662"/>
      <c r="F4" s="661" t="s">
        <v>13</v>
      </c>
      <c r="G4" s="662"/>
      <c r="H4" s="663" t="s">
        <v>2</v>
      </c>
      <c r="I4" s="66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390" t="s">
        <v>11070</v>
      </c>
      <c r="E5" s="502">
        <v>45985</v>
      </c>
      <c r="F5" s="390" t="s">
        <v>11069</v>
      </c>
      <c r="G5" s="502">
        <v>45985</v>
      </c>
      <c r="H5" s="390" t="s">
        <v>11068</v>
      </c>
      <c r="I5" s="539">
        <v>45986</v>
      </c>
      <c r="J5" s="33">
        <v>45986</v>
      </c>
      <c r="K5" s="614"/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615"/>
      <c r="L6" s="36"/>
      <c r="M6" s="36"/>
      <c r="N6" s="36"/>
      <c r="O6" s="36"/>
    </row>
    <row r="7" spans="2:15" s="1" customFormat="1" ht="15" customHeight="1" x14ac:dyDescent="0.25">
      <c r="B7" s="26" t="s">
        <v>5007</v>
      </c>
      <c r="C7" s="50"/>
      <c r="D7" s="375"/>
      <c r="E7" s="484"/>
      <c r="F7" s="375"/>
      <c r="G7" s="483"/>
      <c r="H7" s="372"/>
      <c r="I7" s="483"/>
      <c r="J7" s="42"/>
      <c r="K7" s="616"/>
      <c r="L7" s="36"/>
      <c r="M7" s="36"/>
      <c r="N7" s="36"/>
      <c r="O7" s="36"/>
    </row>
    <row r="8" spans="2:15" s="1" customFormat="1" ht="15" customHeight="1" x14ac:dyDescent="0.25">
      <c r="B8" s="26"/>
      <c r="C8" s="85" t="s">
        <v>10</v>
      </c>
      <c r="D8" s="385" t="s">
        <v>9393</v>
      </c>
      <c r="E8" s="504">
        <v>45988</v>
      </c>
      <c r="F8" s="385" t="s">
        <v>11081</v>
      </c>
      <c r="G8" s="505">
        <v>45988</v>
      </c>
      <c r="H8" s="386" t="s">
        <v>9506</v>
      </c>
      <c r="I8" s="504">
        <v>45988</v>
      </c>
      <c r="J8" s="42">
        <f>J5+2</f>
        <v>45988</v>
      </c>
      <c r="K8" s="617"/>
      <c r="L8" s="36"/>
      <c r="M8" s="36"/>
      <c r="N8" s="36"/>
      <c r="O8" s="36"/>
    </row>
    <row r="9" spans="2:15" s="1" customFormat="1" ht="15" customHeight="1" x14ac:dyDescent="0.25">
      <c r="B9" s="537"/>
      <c r="C9" s="85" t="s">
        <v>5</v>
      </c>
      <c r="D9" s="385" t="s">
        <v>9129</v>
      </c>
      <c r="E9" s="522">
        <v>45989</v>
      </c>
      <c r="F9" s="385" t="s">
        <v>10998</v>
      </c>
      <c r="G9" s="505">
        <v>45989</v>
      </c>
      <c r="H9" s="386" t="s">
        <v>11092</v>
      </c>
      <c r="I9" s="522">
        <v>45989</v>
      </c>
      <c r="J9" s="42">
        <f>J10</f>
        <v>45989</v>
      </c>
      <c r="K9" s="618"/>
      <c r="L9" s="36"/>
      <c r="M9" s="36"/>
      <c r="N9" s="36"/>
      <c r="O9" s="36"/>
    </row>
    <row r="10" spans="2:15" s="1" customFormat="1" ht="15" customHeight="1" x14ac:dyDescent="0.25">
      <c r="B10" s="26"/>
      <c r="C10" s="95" t="s">
        <v>8</v>
      </c>
      <c r="D10" s="385" t="s">
        <v>9522</v>
      </c>
      <c r="E10" s="522">
        <v>45989</v>
      </c>
      <c r="F10" s="385" t="s">
        <v>10619</v>
      </c>
      <c r="G10" s="522">
        <v>45989</v>
      </c>
      <c r="H10" s="386" t="s">
        <v>9132</v>
      </c>
      <c r="I10" s="522">
        <v>45989</v>
      </c>
      <c r="J10" s="42">
        <f>J5+3</f>
        <v>45989</v>
      </c>
      <c r="K10" s="617"/>
      <c r="L10" s="36"/>
      <c r="M10" s="36"/>
      <c r="N10" s="36"/>
      <c r="O10" s="36"/>
    </row>
    <row r="11" spans="2:15" s="1" customFormat="1" ht="15" customHeight="1" x14ac:dyDescent="0.25">
      <c r="B11" s="537"/>
      <c r="C11" s="85" t="s">
        <v>244</v>
      </c>
      <c r="D11" s="385"/>
      <c r="E11" s="510"/>
      <c r="F11" s="385"/>
      <c r="G11" s="522"/>
      <c r="H11" s="386"/>
      <c r="I11" s="504"/>
      <c r="J11" s="611" t="s">
        <v>23</v>
      </c>
      <c r="K11" s="618"/>
      <c r="L11" s="36"/>
      <c r="M11" s="36"/>
      <c r="N11" s="36"/>
      <c r="O11" s="36"/>
    </row>
    <row r="12" spans="2:15" s="1" customFormat="1" ht="15" customHeight="1" x14ac:dyDescent="0.25">
      <c r="B12" s="26"/>
      <c r="C12" s="85" t="s">
        <v>6</v>
      </c>
      <c r="D12" s="385" t="s">
        <v>9843</v>
      </c>
      <c r="E12" s="510">
        <v>45990</v>
      </c>
      <c r="F12" s="385" t="s">
        <v>11093</v>
      </c>
      <c r="G12" s="505">
        <v>45990</v>
      </c>
      <c r="H12" s="386" t="s">
        <v>11094</v>
      </c>
      <c r="I12" s="522">
        <v>45990</v>
      </c>
      <c r="J12" s="42">
        <f>J9+1</f>
        <v>45990</v>
      </c>
      <c r="K12" s="618"/>
      <c r="L12" s="36"/>
      <c r="M12" s="36"/>
      <c r="N12" s="36"/>
      <c r="O12" s="36"/>
    </row>
    <row r="13" spans="2:15" s="1" customFormat="1" ht="15" customHeight="1" x14ac:dyDescent="0.25">
      <c r="B13" s="537"/>
      <c r="C13" s="642" t="s">
        <v>26</v>
      </c>
      <c r="D13" s="385" t="s">
        <v>9292</v>
      </c>
      <c r="E13" s="510">
        <v>45990</v>
      </c>
      <c r="F13" s="385" t="s">
        <v>10905</v>
      </c>
      <c r="G13" s="522">
        <v>45990</v>
      </c>
      <c r="H13" s="386" t="s">
        <v>10377</v>
      </c>
      <c r="I13" s="522">
        <v>45990</v>
      </c>
      <c r="J13" s="607">
        <f>J12</f>
        <v>45990</v>
      </c>
      <c r="K13" s="619" t="s">
        <v>11033</v>
      </c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50"/>
      <c r="D14" s="375"/>
      <c r="E14" s="487"/>
      <c r="F14" s="375"/>
      <c r="G14" s="483"/>
      <c r="H14" s="372"/>
      <c r="I14" s="484"/>
      <c r="J14" s="42"/>
      <c r="K14" s="618"/>
      <c r="L14" s="36"/>
      <c r="M14" s="36"/>
      <c r="N14" s="36"/>
      <c r="O14" s="36"/>
    </row>
    <row r="15" spans="2:15" s="1" customFormat="1" ht="22.5" customHeight="1" x14ac:dyDescent="0.25">
      <c r="B15" s="610" t="s">
        <v>11030</v>
      </c>
      <c r="C15" s="227"/>
      <c r="D15" s="467"/>
      <c r="E15" s="491"/>
      <c r="F15" s="375"/>
      <c r="G15" s="486"/>
      <c r="H15" s="468"/>
      <c r="I15" s="490"/>
      <c r="J15" s="42"/>
      <c r="K15" s="619"/>
      <c r="L15" s="36"/>
      <c r="M15" s="36"/>
      <c r="N15" s="36"/>
      <c r="O15" s="36"/>
    </row>
    <row r="16" spans="2:15" s="1" customFormat="1" ht="15" customHeight="1" x14ac:dyDescent="0.25">
      <c r="B16" s="396" t="s">
        <v>11059</v>
      </c>
      <c r="C16" s="49"/>
      <c r="D16" s="375"/>
      <c r="E16" s="484"/>
      <c r="F16" s="375"/>
      <c r="G16" s="483"/>
      <c r="H16" s="372"/>
      <c r="I16" s="483"/>
      <c r="J16" s="42"/>
      <c r="K16" s="620"/>
      <c r="L16" s="36"/>
      <c r="M16" s="36"/>
      <c r="N16" s="36"/>
      <c r="O16" s="36"/>
    </row>
    <row r="17" spans="2:15" s="1" customFormat="1" ht="15" customHeight="1" x14ac:dyDescent="0.25">
      <c r="B17" s="400" t="s">
        <v>11060</v>
      </c>
      <c r="C17" s="55" t="s">
        <v>481</v>
      </c>
      <c r="D17" s="513" t="s">
        <v>9131</v>
      </c>
      <c r="E17" s="514">
        <v>45992</v>
      </c>
      <c r="F17" s="513"/>
      <c r="G17" s="515"/>
      <c r="H17" s="384"/>
      <c r="I17" s="516"/>
      <c r="J17" s="34">
        <f>J12+3</f>
        <v>45993</v>
      </c>
      <c r="K17" s="621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61" t="s">
        <v>12</v>
      </c>
      <c r="E19" s="662"/>
      <c r="F19" s="661" t="s">
        <v>13</v>
      </c>
      <c r="G19" s="662"/>
      <c r="H19" s="663" t="s">
        <v>2</v>
      </c>
      <c r="I19" s="664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81" t="s">
        <v>14</v>
      </c>
      <c r="D20" s="395" t="s">
        <v>9599</v>
      </c>
      <c r="E20" s="509">
        <v>45983</v>
      </c>
      <c r="F20" s="506" t="s">
        <v>11073</v>
      </c>
      <c r="G20" s="539">
        <v>45984</v>
      </c>
      <c r="H20" s="391" t="s">
        <v>9098</v>
      </c>
      <c r="I20" s="507">
        <v>45984</v>
      </c>
      <c r="J20" s="33">
        <v>45983</v>
      </c>
      <c r="K20" s="614"/>
      <c r="L20" s="36"/>
      <c r="M20" s="36"/>
      <c r="N20" s="36"/>
      <c r="O20" s="36"/>
    </row>
    <row r="21" spans="2:15" s="1" customFormat="1" ht="15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622"/>
      <c r="L21" s="36"/>
      <c r="M21" s="36"/>
      <c r="N21" s="36"/>
      <c r="O21" s="36"/>
    </row>
    <row r="22" spans="2:15" s="1" customFormat="1" ht="15" customHeight="1" x14ac:dyDescent="0.25">
      <c r="B22" s="26" t="s">
        <v>11031</v>
      </c>
      <c r="C22" s="50"/>
      <c r="D22" s="495"/>
      <c r="E22" s="550"/>
      <c r="F22" s="551"/>
      <c r="G22" s="484"/>
      <c r="H22" s="375"/>
      <c r="I22" s="483"/>
      <c r="J22" s="42"/>
      <c r="K22" s="622"/>
      <c r="L22" s="36"/>
      <c r="M22" s="36"/>
      <c r="N22" s="36"/>
      <c r="O22" s="36"/>
    </row>
    <row r="23" spans="2:15" s="1" customFormat="1" ht="15" customHeight="1" x14ac:dyDescent="0.25">
      <c r="B23" s="245"/>
      <c r="C23" s="89" t="s">
        <v>5</v>
      </c>
      <c r="D23" s="385" t="s">
        <v>9098</v>
      </c>
      <c r="E23" s="504">
        <v>45986</v>
      </c>
      <c r="F23" s="385" t="s">
        <v>9266</v>
      </c>
      <c r="G23" s="504">
        <v>45987</v>
      </c>
      <c r="H23" s="385" t="s">
        <v>9772</v>
      </c>
      <c r="I23" s="504">
        <v>45683</v>
      </c>
      <c r="J23" s="42">
        <f>J20+3</f>
        <v>45986</v>
      </c>
      <c r="K23" s="617" t="s">
        <v>6082</v>
      </c>
      <c r="L23" s="36"/>
      <c r="M23" s="36"/>
      <c r="N23" s="36"/>
      <c r="O23" s="36"/>
    </row>
    <row r="24" spans="2:15" s="1" customFormat="1" ht="15" customHeight="1" x14ac:dyDescent="0.25">
      <c r="B24" s="245"/>
      <c r="C24" s="95" t="s">
        <v>7</v>
      </c>
      <c r="D24" s="410" t="s">
        <v>9126</v>
      </c>
      <c r="E24" s="504">
        <v>45987</v>
      </c>
      <c r="F24" s="410" t="s">
        <v>9466</v>
      </c>
      <c r="G24" s="504">
        <v>45987</v>
      </c>
      <c r="H24" s="410" t="s">
        <v>11071</v>
      </c>
      <c r="I24" s="504">
        <v>45987</v>
      </c>
      <c r="J24" s="42">
        <f>J23</f>
        <v>45986</v>
      </c>
      <c r="K24" s="615"/>
      <c r="L24" s="36"/>
      <c r="M24" s="36"/>
      <c r="N24" s="36"/>
      <c r="O24" s="36"/>
    </row>
    <row r="25" spans="2:15" s="1" customFormat="1" ht="15" customHeight="1" x14ac:dyDescent="0.25">
      <c r="B25" s="245"/>
      <c r="C25" s="89" t="s">
        <v>8</v>
      </c>
      <c r="D25" s="410" t="s">
        <v>10335</v>
      </c>
      <c r="E25" s="504">
        <v>45987</v>
      </c>
      <c r="F25" s="385" t="s">
        <v>9444</v>
      </c>
      <c r="G25" s="504">
        <v>45988</v>
      </c>
      <c r="H25" s="385" t="s">
        <v>9521</v>
      </c>
      <c r="I25" s="504">
        <v>45988</v>
      </c>
      <c r="J25" s="42">
        <f>J23</f>
        <v>45986</v>
      </c>
      <c r="K25" s="623"/>
      <c r="L25" s="36"/>
      <c r="M25" s="36"/>
      <c r="N25" s="36"/>
      <c r="O25" s="36"/>
    </row>
    <row r="26" spans="2:15" s="1" customFormat="1" ht="15" customHeight="1" x14ac:dyDescent="0.25">
      <c r="B26" s="459"/>
      <c r="C26" s="89" t="s">
        <v>6</v>
      </c>
      <c r="D26" s="410" t="s">
        <v>9507</v>
      </c>
      <c r="E26" s="504">
        <v>45988</v>
      </c>
      <c r="F26" s="410" t="s">
        <v>9243</v>
      </c>
      <c r="G26" s="504">
        <v>45988</v>
      </c>
      <c r="H26" s="410" t="s">
        <v>9543</v>
      </c>
      <c r="I26" s="504">
        <v>45988</v>
      </c>
      <c r="J26" s="42">
        <f>J24+1</f>
        <v>45987</v>
      </c>
      <c r="K26" s="622"/>
      <c r="L26" s="36"/>
      <c r="M26" s="36"/>
      <c r="N26" s="36"/>
      <c r="O26" s="36"/>
    </row>
    <row r="27" spans="2:15" s="1" customFormat="1" ht="15" customHeight="1" x14ac:dyDescent="0.25">
      <c r="B27" s="26"/>
      <c r="C27" s="85" t="s">
        <v>26</v>
      </c>
      <c r="D27" s="385"/>
      <c r="E27" s="504"/>
      <c r="F27" s="385"/>
      <c r="G27" s="504"/>
      <c r="H27" s="385"/>
      <c r="I27" s="504"/>
      <c r="J27" s="611" t="s">
        <v>23</v>
      </c>
      <c r="K27" s="623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619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615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615"/>
      <c r="L30" s="36"/>
      <c r="M30" s="36"/>
      <c r="N30" s="36"/>
      <c r="O30" s="36"/>
    </row>
    <row r="31" spans="2:15" s="1" customFormat="1" ht="15" customHeight="1" x14ac:dyDescent="0.25">
      <c r="B31" s="245" t="str">
        <f>$B$16</f>
        <v>USD: JPY158.29-</v>
      </c>
      <c r="C31" s="52"/>
      <c r="D31" s="375"/>
      <c r="E31" s="487"/>
      <c r="F31" s="375"/>
      <c r="G31" s="486"/>
      <c r="H31" s="375"/>
      <c r="I31" s="486"/>
      <c r="J31" s="42"/>
      <c r="K31" s="624"/>
      <c r="L31" s="36"/>
      <c r="M31" s="36"/>
      <c r="N31" s="36"/>
      <c r="O31" s="36"/>
    </row>
    <row r="32" spans="2:15" s="1" customFormat="1" ht="15" customHeight="1" x14ac:dyDescent="0.25">
      <c r="B32" s="44" t="str">
        <f>$B$17</f>
        <v>RMB: JPY22.40-</v>
      </c>
      <c r="C32" s="44" t="s">
        <v>14</v>
      </c>
      <c r="D32" s="376" t="s">
        <v>11082</v>
      </c>
      <c r="E32" s="600">
        <v>45990</v>
      </c>
      <c r="F32" s="518"/>
      <c r="G32" s="519"/>
      <c r="H32" s="376"/>
      <c r="I32" s="519"/>
      <c r="J32" s="34">
        <f>J20+7</f>
        <v>45990</v>
      </c>
      <c r="K32" s="625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61" t="s">
        <v>12</v>
      </c>
      <c r="E34" s="662"/>
      <c r="F34" s="661" t="s">
        <v>13</v>
      </c>
      <c r="G34" s="662"/>
      <c r="H34" s="663" t="s">
        <v>2</v>
      </c>
      <c r="I34" s="664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626"/>
      <c r="L35" s="36"/>
      <c r="M35" s="36"/>
      <c r="N35" s="36"/>
      <c r="O35" s="36"/>
    </row>
    <row r="36" spans="2:15" s="1" customFormat="1" ht="15" customHeight="1" x14ac:dyDescent="0.25">
      <c r="B36" s="71" t="s">
        <v>6394</v>
      </c>
      <c r="C36" s="212" t="s">
        <v>539</v>
      </c>
      <c r="D36" s="633" t="s">
        <v>11057</v>
      </c>
      <c r="E36" s="634">
        <v>45977</v>
      </c>
      <c r="F36" s="633" t="s">
        <v>9255</v>
      </c>
      <c r="G36" s="635">
        <v>45979</v>
      </c>
      <c r="H36" s="636" t="s">
        <v>9339</v>
      </c>
      <c r="I36" s="634">
        <v>45979</v>
      </c>
      <c r="J36" s="42">
        <v>45979</v>
      </c>
      <c r="K36" s="619"/>
      <c r="L36" s="36"/>
      <c r="M36" s="36"/>
      <c r="N36" s="36"/>
      <c r="O36" s="36"/>
    </row>
    <row r="37" spans="2:15" s="1" customFormat="1" ht="15" customHeight="1" x14ac:dyDescent="0.25">
      <c r="B37" s="26" t="s">
        <v>11032</v>
      </c>
      <c r="C37" s="182" t="s">
        <v>540</v>
      </c>
      <c r="D37" s="632" t="s">
        <v>9757</v>
      </c>
      <c r="E37" s="631">
        <v>45980</v>
      </c>
      <c r="F37" s="632" t="s">
        <v>9856</v>
      </c>
      <c r="G37" s="637">
        <v>45980</v>
      </c>
      <c r="H37" s="638" t="s">
        <v>11058</v>
      </c>
      <c r="I37" s="631">
        <v>45981</v>
      </c>
      <c r="J37" s="42">
        <f>J36+2</f>
        <v>45981</v>
      </c>
      <c r="K37" s="617"/>
      <c r="L37" s="36"/>
      <c r="M37" s="36"/>
      <c r="N37" s="36"/>
      <c r="O37" s="36"/>
    </row>
    <row r="38" spans="2:15" s="1" customFormat="1" ht="15" customHeight="1" x14ac:dyDescent="0.25">
      <c r="B38" s="26"/>
      <c r="C38" s="143" t="s">
        <v>541</v>
      </c>
      <c r="D38" s="632" t="s">
        <v>11065</v>
      </c>
      <c r="E38" s="631">
        <v>45982</v>
      </c>
      <c r="F38" s="632" t="s">
        <v>9294</v>
      </c>
      <c r="G38" s="637">
        <v>45983</v>
      </c>
      <c r="H38" s="638" t="s">
        <v>9239</v>
      </c>
      <c r="I38" s="631">
        <v>45983</v>
      </c>
      <c r="J38" s="42">
        <f>J37+2</f>
        <v>45983</v>
      </c>
      <c r="K38" s="627"/>
      <c r="L38" s="36"/>
      <c r="M38" s="36"/>
      <c r="N38" s="36"/>
      <c r="O38" s="36"/>
    </row>
    <row r="39" spans="2:15" s="1" customFormat="1" ht="1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627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628"/>
      <c r="L40" s="36"/>
      <c r="M40" s="36"/>
      <c r="N40" s="36"/>
      <c r="O40" s="36"/>
    </row>
    <row r="41" spans="2:15" s="1" customFormat="1" ht="15" customHeight="1" x14ac:dyDescent="0.25">
      <c r="B41" s="245"/>
      <c r="C41" s="85" t="s">
        <v>7862</v>
      </c>
      <c r="D41" s="385" t="s">
        <v>9173</v>
      </c>
      <c r="E41" s="504">
        <v>45984</v>
      </c>
      <c r="F41" s="385" t="s">
        <v>9223</v>
      </c>
      <c r="G41" s="505">
        <v>45985</v>
      </c>
      <c r="H41" s="386" t="s">
        <v>9408</v>
      </c>
      <c r="I41" s="504">
        <v>45985</v>
      </c>
      <c r="J41" s="42">
        <f>J38+1</f>
        <v>45984</v>
      </c>
      <c r="K41" s="617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477</v>
      </c>
      <c r="D42" s="385" t="s">
        <v>10491</v>
      </c>
      <c r="E42" s="504">
        <v>45985</v>
      </c>
      <c r="F42" s="385" t="s">
        <v>9129</v>
      </c>
      <c r="G42" s="505">
        <v>45986</v>
      </c>
      <c r="H42" s="386" t="s">
        <v>9442</v>
      </c>
      <c r="I42" s="504">
        <v>45986</v>
      </c>
      <c r="J42" s="42">
        <f>J41+1</f>
        <v>45985</v>
      </c>
      <c r="K42" s="619" t="s">
        <v>7903</v>
      </c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1313</v>
      </c>
      <c r="D43" s="385" t="s">
        <v>9808</v>
      </c>
      <c r="E43" s="504">
        <v>45986</v>
      </c>
      <c r="F43" s="385" t="s">
        <v>9376</v>
      </c>
      <c r="G43" s="505">
        <v>45986</v>
      </c>
      <c r="H43" s="386" t="s">
        <v>9487</v>
      </c>
      <c r="I43" s="504">
        <v>45986</v>
      </c>
      <c r="J43" s="42">
        <f>J44</f>
        <v>45986</v>
      </c>
      <c r="K43" s="629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42</v>
      </c>
      <c r="D44" s="385" t="s">
        <v>9225</v>
      </c>
      <c r="E44" s="504">
        <v>45986</v>
      </c>
      <c r="F44" s="385" t="s">
        <v>9124</v>
      </c>
      <c r="G44" s="505">
        <v>45987</v>
      </c>
      <c r="H44" s="386" t="s">
        <v>11072</v>
      </c>
      <c r="I44" s="510">
        <v>45987</v>
      </c>
      <c r="J44" s="42">
        <f>J42+1</f>
        <v>45986</v>
      </c>
      <c r="K44" s="617"/>
      <c r="L44" s="36"/>
      <c r="M44" s="36"/>
      <c r="N44" s="36"/>
      <c r="O44" s="36"/>
    </row>
    <row r="45" spans="2:15" s="1" customFormat="1" ht="15" customHeight="1" x14ac:dyDescent="0.25">
      <c r="B45" s="24"/>
      <c r="C45" s="108" t="s">
        <v>479</v>
      </c>
      <c r="D45" s="410" t="s">
        <v>9203</v>
      </c>
      <c r="E45" s="510">
        <v>45988</v>
      </c>
      <c r="F45" s="410" t="s">
        <v>10623</v>
      </c>
      <c r="G45" s="522">
        <v>45988</v>
      </c>
      <c r="H45" s="386" t="s">
        <v>9885</v>
      </c>
      <c r="I45" s="510">
        <v>45988</v>
      </c>
      <c r="J45" s="42">
        <f>J43+1</f>
        <v>45987</v>
      </c>
      <c r="K45" s="628"/>
      <c r="L45" s="36"/>
      <c r="M45" s="36"/>
      <c r="N45" s="36"/>
      <c r="O45" s="36"/>
    </row>
    <row r="46" spans="2:15" s="1" customFormat="1" ht="15" customHeight="1" x14ac:dyDescent="0.25">
      <c r="B46" s="24"/>
      <c r="C46" s="85" t="s">
        <v>476</v>
      </c>
      <c r="D46" s="385" t="s">
        <v>9786</v>
      </c>
      <c r="E46" s="510">
        <v>45988</v>
      </c>
      <c r="F46" s="395" t="s">
        <v>9358</v>
      </c>
      <c r="G46" s="522">
        <v>45989</v>
      </c>
      <c r="H46" s="386" t="s">
        <v>9310</v>
      </c>
      <c r="I46" s="510">
        <v>45989</v>
      </c>
      <c r="J46" s="42">
        <f>J45+1</f>
        <v>45988</v>
      </c>
      <c r="K46" s="618"/>
      <c r="L46" s="36"/>
      <c r="M46" s="36"/>
      <c r="N46" s="36"/>
      <c r="O46" s="36"/>
    </row>
    <row r="47" spans="2:15" s="1" customFormat="1" ht="15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617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618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618"/>
      <c r="L49" s="36"/>
      <c r="M49" s="36"/>
      <c r="N49" s="36"/>
      <c r="O49" s="36"/>
    </row>
    <row r="50" spans="2:26" s="1" customFormat="1" ht="15" customHeight="1" x14ac:dyDescent="0.25">
      <c r="B50" s="24"/>
      <c r="C50" s="230" t="s">
        <v>24</v>
      </c>
      <c r="D50" s="385" t="s">
        <v>10719</v>
      </c>
      <c r="E50" s="510">
        <v>45992</v>
      </c>
      <c r="F50" s="385" t="s">
        <v>9226</v>
      </c>
      <c r="G50" s="522">
        <v>45993</v>
      </c>
      <c r="H50" s="385" t="s">
        <v>4674</v>
      </c>
      <c r="I50" s="522">
        <v>45993</v>
      </c>
      <c r="J50" s="604">
        <f>J46+5</f>
        <v>45993</v>
      </c>
      <c r="K50" s="617"/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3" t="s">
        <v>16</v>
      </c>
      <c r="D51" s="414" t="s">
        <v>9286</v>
      </c>
      <c r="E51" s="531">
        <v>45994</v>
      </c>
      <c r="F51" s="379" t="s">
        <v>9875</v>
      </c>
      <c r="G51" s="503">
        <v>45994</v>
      </c>
      <c r="H51" s="380" t="s">
        <v>11101</v>
      </c>
      <c r="I51" s="503">
        <v>45995</v>
      </c>
      <c r="J51" s="131">
        <f>J46+6</f>
        <v>45994</v>
      </c>
      <c r="K51" s="619"/>
      <c r="L51" s="36"/>
      <c r="M51" s="36"/>
      <c r="N51" s="36"/>
      <c r="O51" s="36"/>
    </row>
    <row r="52" spans="2:26" s="1" customFormat="1" ht="15" customHeight="1" x14ac:dyDescent="0.25">
      <c r="B52" s="396" t="str">
        <f>$B$16</f>
        <v>USD: JPY158.29-</v>
      </c>
      <c r="C52" s="50" t="s">
        <v>9</v>
      </c>
      <c r="D52" s="375" t="s">
        <v>11100</v>
      </c>
      <c r="E52" s="484">
        <v>45995</v>
      </c>
      <c r="F52" s="375"/>
      <c r="G52" s="483"/>
      <c r="H52" s="372"/>
      <c r="I52" s="483"/>
      <c r="J52" s="42">
        <f>J51+3</f>
        <v>45997</v>
      </c>
      <c r="K52" s="619"/>
      <c r="L52" s="36"/>
      <c r="M52" s="36"/>
      <c r="N52" s="36"/>
      <c r="O52" s="36"/>
    </row>
    <row r="53" spans="2:26" s="1" customFormat="1" ht="15" customHeight="1" x14ac:dyDescent="0.25">
      <c r="B53" s="44" t="str">
        <f>$B$17</f>
        <v>RMB: JPY22.40-</v>
      </c>
      <c r="C53" s="45"/>
      <c r="D53" s="383"/>
      <c r="E53" s="555"/>
      <c r="F53" s="383"/>
      <c r="G53" s="516"/>
      <c r="H53" s="384"/>
      <c r="I53" s="516"/>
      <c r="J53" s="76"/>
      <c r="K53" s="621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C00-000000000000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300-000000000000}">
  <sheetPr codeName="Sheet49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8" t="s">
        <v>0</v>
      </c>
      <c r="C1" s="658"/>
      <c r="D1" s="9"/>
      <c r="E1" s="9"/>
      <c r="F1" s="659" t="s">
        <v>3402</v>
      </c>
      <c r="G1" s="659"/>
      <c r="H1" s="14"/>
      <c r="I1" s="15"/>
      <c r="J1" s="15"/>
      <c r="K1" s="16"/>
      <c r="L1" s="12"/>
    </row>
    <row r="2" spans="2:12" s="1" customFormat="1" ht="13.5" customHeight="1" x14ac:dyDescent="0.25">
      <c r="B2" s="660" t="s">
        <v>1017</v>
      </c>
      <c r="C2" s="66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3825</v>
      </c>
      <c r="E5" s="83" t="s">
        <v>3350</v>
      </c>
      <c r="F5" s="84" t="s">
        <v>3351</v>
      </c>
      <c r="G5" s="33">
        <v>45041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3330</v>
      </c>
      <c r="C7" s="85" t="s">
        <v>10</v>
      </c>
      <c r="D7" s="86" t="s">
        <v>2260</v>
      </c>
      <c r="E7" s="87" t="s">
        <v>3388</v>
      </c>
      <c r="F7" s="88" t="s">
        <v>3387</v>
      </c>
      <c r="G7" s="42">
        <f>G5+2</f>
        <v>45043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276" t="s">
        <v>5</v>
      </c>
      <c r="D8" s="90" t="s">
        <v>3382</v>
      </c>
      <c r="E8" s="91" t="s">
        <v>3378</v>
      </c>
      <c r="F8" s="275" t="s">
        <v>3379</v>
      </c>
      <c r="G8" s="42">
        <f>G9</f>
        <v>45044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3332</v>
      </c>
      <c r="C9" s="195" t="s">
        <v>8</v>
      </c>
      <c r="D9" s="193" t="s">
        <v>2261</v>
      </c>
      <c r="E9" s="194" t="s">
        <v>3380</v>
      </c>
      <c r="F9" s="196" t="s">
        <v>619</v>
      </c>
      <c r="G9" s="42">
        <f>G7+1</f>
        <v>45044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3333</v>
      </c>
      <c r="C10" s="195" t="s">
        <v>244</v>
      </c>
      <c r="D10" s="193" t="s">
        <v>3381</v>
      </c>
      <c r="E10" s="194" t="s">
        <v>1062</v>
      </c>
      <c r="F10" s="196" t="s">
        <v>3412</v>
      </c>
      <c r="G10" s="42">
        <f>+G9+1</f>
        <v>45045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1105</v>
      </c>
      <c r="E11" s="194" t="s">
        <v>3413</v>
      </c>
      <c r="F11" s="196" t="s">
        <v>3414</v>
      </c>
      <c r="G11" s="42">
        <f>+G10</f>
        <v>45045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2136</v>
      </c>
      <c r="E13" s="55"/>
      <c r="F13" s="57"/>
      <c r="G13" s="34">
        <f>G5+7</f>
        <v>45048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1521</v>
      </c>
      <c r="E15" s="81" t="s">
        <v>3348</v>
      </c>
      <c r="F15" s="103" t="s">
        <v>3349</v>
      </c>
      <c r="G15" s="33">
        <v>45038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3331</v>
      </c>
      <c r="C17" s="85" t="s">
        <v>5</v>
      </c>
      <c r="D17" s="86" t="s">
        <v>854</v>
      </c>
      <c r="E17" s="101" t="s">
        <v>3352</v>
      </c>
      <c r="F17" s="114" t="s">
        <v>3353</v>
      </c>
      <c r="G17" s="42">
        <f>G15+3</f>
        <v>45041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3354</v>
      </c>
      <c r="E18" s="101" t="s">
        <v>3352</v>
      </c>
      <c r="F18" s="114" t="s">
        <v>3355</v>
      </c>
      <c r="G18" s="42">
        <f>G17</f>
        <v>45041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USD@JPY135.20-</v>
      </c>
      <c r="C19" s="85" t="s">
        <v>7</v>
      </c>
      <c r="D19" s="100" t="s">
        <v>3366</v>
      </c>
      <c r="E19" s="107" t="s">
        <v>3352</v>
      </c>
      <c r="F19" s="96" t="s">
        <v>3367</v>
      </c>
      <c r="G19" s="42">
        <f>+G18</f>
        <v>45041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RMB@JPY19.58-</v>
      </c>
      <c r="C20" s="85" t="s">
        <v>6</v>
      </c>
      <c r="D20" s="86" t="s">
        <v>3356</v>
      </c>
      <c r="E20" s="87" t="s">
        <v>3362</v>
      </c>
      <c r="F20" s="88" t="s">
        <v>3361</v>
      </c>
      <c r="G20" s="42">
        <f>G21</f>
        <v>45042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3363</v>
      </c>
      <c r="E21" s="87" t="s">
        <v>3377</v>
      </c>
      <c r="F21" s="96" t="s">
        <v>3364</v>
      </c>
      <c r="G21" s="42">
        <f>G17+1</f>
        <v>45042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3365</v>
      </c>
      <c r="E23" s="55"/>
      <c r="F23" s="57"/>
      <c r="G23" s="34">
        <f>G15+7</f>
        <v>45045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2230</v>
      </c>
      <c r="C26" s="133" t="s">
        <v>24</v>
      </c>
      <c r="D26" s="134" t="s">
        <v>3338</v>
      </c>
      <c r="E26" s="149" t="s">
        <v>3339</v>
      </c>
      <c r="F26" s="250" t="s">
        <v>3340</v>
      </c>
      <c r="G26" s="42">
        <v>45034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2293</v>
      </c>
      <c r="C27" s="104" t="s">
        <v>16</v>
      </c>
      <c r="D27" s="134" t="s">
        <v>276</v>
      </c>
      <c r="E27" s="149" t="s">
        <v>3335</v>
      </c>
      <c r="F27" s="250" t="s">
        <v>3336</v>
      </c>
      <c r="G27" s="42">
        <f>+G26+2</f>
        <v>45036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3334</v>
      </c>
      <c r="E28" s="101" t="s">
        <v>3342</v>
      </c>
      <c r="F28" s="114" t="s">
        <v>3341</v>
      </c>
      <c r="G28" s="42">
        <f>G27+2</f>
        <v>45038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USD@JPY135.20-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RMB@JPY19.58-</v>
      </c>
      <c r="C30" s="85" t="s">
        <v>17</v>
      </c>
      <c r="D30" s="106" t="s">
        <v>3344</v>
      </c>
      <c r="E30" s="107" t="s">
        <v>3345</v>
      </c>
      <c r="F30" s="96" t="s">
        <v>3346</v>
      </c>
      <c r="G30" s="42">
        <f>+G28+1</f>
        <v>45039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151</v>
      </c>
      <c r="D31" s="106" t="s">
        <v>3357</v>
      </c>
      <c r="E31" s="107" t="s">
        <v>3358</v>
      </c>
      <c r="F31" s="96" t="s">
        <v>3359</v>
      </c>
      <c r="G31" s="42">
        <f>+G32</f>
        <v>45041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3368</v>
      </c>
      <c r="E32" s="107" t="s">
        <v>3369</v>
      </c>
      <c r="F32" s="96" t="s">
        <v>1293</v>
      </c>
      <c r="G32" s="42">
        <f>+G33+1</f>
        <v>45041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837</v>
      </c>
      <c r="E33" s="107" t="s">
        <v>3374</v>
      </c>
      <c r="F33" s="96" t="s">
        <v>3373</v>
      </c>
      <c r="G33" s="42">
        <f>+G30+1</f>
        <v>45040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2083</v>
      </c>
      <c r="E34" s="101" t="s">
        <v>3360</v>
      </c>
      <c r="F34" s="96" t="s">
        <v>3375</v>
      </c>
      <c r="G34" s="42">
        <f>G33+2</f>
        <v>45042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3383</v>
      </c>
      <c r="E35" s="107" t="s">
        <v>3376</v>
      </c>
      <c r="F35" s="96" t="s">
        <v>3384</v>
      </c>
      <c r="G35" s="42">
        <f>G34+1</f>
        <v>45043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270" t="s">
        <v>17</v>
      </c>
      <c r="D36" s="270" t="s">
        <v>3385</v>
      </c>
      <c r="E36" s="273" t="s">
        <v>3386</v>
      </c>
      <c r="F36" s="274" t="s">
        <v>3389</v>
      </c>
      <c r="G36" s="127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3403</v>
      </c>
      <c r="E38" s="129"/>
      <c r="F38" s="130"/>
      <c r="G38" s="131">
        <f>+G35+5</f>
        <v>45048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45049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45052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400-000000000000}">
  <sheetPr codeName="Sheet5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8" t="s">
        <v>0</v>
      </c>
      <c r="C1" s="658"/>
      <c r="D1" s="9"/>
      <c r="E1" s="9"/>
      <c r="F1" s="659">
        <v>45042.625</v>
      </c>
      <c r="G1" s="659"/>
      <c r="H1" s="14"/>
      <c r="I1" s="15"/>
      <c r="J1" s="15"/>
      <c r="K1" s="16"/>
      <c r="L1" s="12"/>
    </row>
    <row r="2" spans="2:12" s="1" customFormat="1" ht="13.5" customHeight="1" x14ac:dyDescent="0.25">
      <c r="B2" s="660" t="s">
        <v>3262</v>
      </c>
      <c r="C2" s="66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3826</v>
      </c>
      <c r="E5" s="83" t="s">
        <v>3306</v>
      </c>
      <c r="F5" s="84" t="s">
        <v>3307</v>
      </c>
      <c r="G5" s="33">
        <v>45034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3263</v>
      </c>
      <c r="C7" s="85" t="s">
        <v>10</v>
      </c>
      <c r="D7" s="86" t="s">
        <v>3308</v>
      </c>
      <c r="E7" s="87" t="s">
        <v>3317</v>
      </c>
      <c r="F7" s="88" t="s">
        <v>3318</v>
      </c>
      <c r="G7" s="42">
        <f>G5+2</f>
        <v>45036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479</v>
      </c>
      <c r="D8" s="90" t="s">
        <v>3319</v>
      </c>
      <c r="E8" s="91" t="s">
        <v>3320</v>
      </c>
      <c r="F8" s="92" t="s">
        <v>3321</v>
      </c>
      <c r="G8" s="42">
        <f>+G9</f>
        <v>45038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3266</v>
      </c>
      <c r="C9" s="89" t="s">
        <v>244</v>
      </c>
      <c r="D9" s="90" t="s">
        <v>3322</v>
      </c>
      <c r="E9" s="91" t="s">
        <v>3323</v>
      </c>
      <c r="F9" s="92" t="s">
        <v>3324</v>
      </c>
      <c r="G9" s="42">
        <f>+G11+1</f>
        <v>45038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3267</v>
      </c>
      <c r="C10" s="89" t="s">
        <v>5</v>
      </c>
      <c r="D10" s="90" t="s">
        <v>3325</v>
      </c>
      <c r="E10" s="91" t="s">
        <v>1795</v>
      </c>
      <c r="F10" s="92" t="s">
        <v>3326</v>
      </c>
      <c r="G10" s="42">
        <f>G11</f>
        <v>45037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8</v>
      </c>
      <c r="D11" s="90" t="s">
        <v>3327</v>
      </c>
      <c r="E11" s="91" t="s">
        <v>570</v>
      </c>
      <c r="F11" s="92" t="s">
        <v>3328</v>
      </c>
      <c r="G11" s="42">
        <f>G7+1</f>
        <v>45037</v>
      </c>
      <c r="H11" s="161" t="s">
        <v>3329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3343</v>
      </c>
      <c r="E13" s="55"/>
      <c r="F13" s="57"/>
      <c r="G13" s="34">
        <f>G5+7</f>
        <v>45041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3827</v>
      </c>
      <c r="E15" s="81" t="s">
        <v>1177</v>
      </c>
      <c r="F15" s="103" t="s">
        <v>2252</v>
      </c>
      <c r="G15" s="33">
        <v>45031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3264</v>
      </c>
      <c r="C17" s="85" t="s">
        <v>8</v>
      </c>
      <c r="D17" s="86" t="s">
        <v>3294</v>
      </c>
      <c r="E17" s="101" t="s">
        <v>3295</v>
      </c>
      <c r="F17" s="114" t="s">
        <v>3296</v>
      </c>
      <c r="G17" s="42">
        <f>G15+3</f>
        <v>45034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530</v>
      </c>
      <c r="E18" s="101" t="s">
        <v>3286</v>
      </c>
      <c r="F18" s="114" t="s">
        <v>3287</v>
      </c>
      <c r="G18" s="42">
        <f>G17</f>
        <v>45034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USD@JPY133.63-</v>
      </c>
      <c r="C19" s="85" t="s">
        <v>7</v>
      </c>
      <c r="D19" s="100" t="s">
        <v>3303</v>
      </c>
      <c r="E19" s="107" t="s">
        <v>3304</v>
      </c>
      <c r="F19" s="96" t="s">
        <v>2281</v>
      </c>
      <c r="G19" s="42">
        <f>+G18</f>
        <v>45034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RMB@JPY19.39-</v>
      </c>
      <c r="C20" s="85" t="s">
        <v>6</v>
      </c>
      <c r="D20" s="86" t="s">
        <v>3305</v>
      </c>
      <c r="E20" s="87" t="s">
        <v>3301</v>
      </c>
      <c r="F20" s="88" t="s">
        <v>3302</v>
      </c>
      <c r="G20" s="42">
        <f>G21</f>
        <v>45035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3315</v>
      </c>
      <c r="E21" s="87" t="s">
        <v>1022</v>
      </c>
      <c r="F21" s="96" t="s">
        <v>3316</v>
      </c>
      <c r="G21" s="42">
        <f>G17+1</f>
        <v>45035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3347</v>
      </c>
      <c r="E23" s="55"/>
      <c r="F23" s="57"/>
      <c r="G23" s="34">
        <f>G15+7</f>
        <v>45038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3274</v>
      </c>
      <c r="E26" s="149" t="s">
        <v>2275</v>
      </c>
      <c r="F26" s="250" t="s">
        <v>3234</v>
      </c>
      <c r="G26" s="42">
        <v>45027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3265</v>
      </c>
      <c r="C27" s="104" t="s">
        <v>16</v>
      </c>
      <c r="D27" s="134" t="s">
        <v>3271</v>
      </c>
      <c r="E27" s="149" t="s">
        <v>3272</v>
      </c>
      <c r="F27" s="250" t="s">
        <v>3273</v>
      </c>
      <c r="G27" s="42">
        <f>+G26+2</f>
        <v>45029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199</v>
      </c>
      <c r="E28" s="101" t="s">
        <v>3275</v>
      </c>
      <c r="F28" s="114" t="s">
        <v>3276</v>
      </c>
      <c r="G28" s="42">
        <f>G27+2</f>
        <v>45031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USD@JPY133.63-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RMB@JPY19.39-</v>
      </c>
      <c r="C30" s="85" t="s">
        <v>17</v>
      </c>
      <c r="D30" s="106" t="s">
        <v>3277</v>
      </c>
      <c r="E30" s="107" t="s">
        <v>3278</v>
      </c>
      <c r="F30" s="96" t="s">
        <v>3279</v>
      </c>
      <c r="G30" s="42">
        <f>+G28+1</f>
        <v>45032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3298</v>
      </c>
      <c r="E31" s="107" t="s">
        <v>3299</v>
      </c>
      <c r="F31" s="96" t="s">
        <v>3300</v>
      </c>
      <c r="G31" s="42">
        <f>+G30+1</f>
        <v>45033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3314</v>
      </c>
      <c r="D32" s="106" t="s">
        <v>3297</v>
      </c>
      <c r="E32" s="107" t="s">
        <v>3286</v>
      </c>
      <c r="F32" s="96" t="s">
        <v>3291</v>
      </c>
      <c r="G32" s="42">
        <f>+G33</f>
        <v>45034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3288</v>
      </c>
      <c r="E33" s="107" t="s">
        <v>3289</v>
      </c>
      <c r="F33" s="96" t="s">
        <v>3290</v>
      </c>
      <c r="G33" s="42">
        <f>+G31+1</f>
        <v>45034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3292</v>
      </c>
      <c r="E34" s="101" t="s">
        <v>3311</v>
      </c>
      <c r="F34" s="96" t="s">
        <v>3312</v>
      </c>
      <c r="G34" s="42">
        <f>G31+2</f>
        <v>45035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3313</v>
      </c>
      <c r="E35" s="107" t="s">
        <v>3309</v>
      </c>
      <c r="F35" s="96" t="s">
        <v>3310</v>
      </c>
      <c r="G35" s="42">
        <f>G34+1</f>
        <v>45036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3337</v>
      </c>
      <c r="E37" s="149" t="s">
        <v>3370</v>
      </c>
      <c r="F37" s="150" t="s">
        <v>3371</v>
      </c>
      <c r="G37" s="131">
        <f>+G35+5</f>
        <v>45041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3372</v>
      </c>
      <c r="E38" s="41"/>
      <c r="F38" s="58"/>
      <c r="G38" s="42">
        <f>+G37+1</f>
        <v>45042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45045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500-000000000000}">
  <sheetPr codeName="Sheet51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8" t="s">
        <v>3248</v>
      </c>
      <c r="C1" s="658"/>
      <c r="D1" s="9"/>
      <c r="E1" s="9"/>
      <c r="F1" s="659">
        <v>45030.770833333336</v>
      </c>
      <c r="G1" s="659"/>
      <c r="H1" s="14"/>
      <c r="I1" s="15"/>
      <c r="J1" s="15"/>
      <c r="K1" s="16"/>
      <c r="L1" s="12"/>
    </row>
    <row r="2" spans="2:12" s="1" customFormat="1" ht="13.5" customHeight="1" x14ac:dyDescent="0.25">
      <c r="B2" s="660" t="s">
        <v>892</v>
      </c>
      <c r="C2" s="66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3828</v>
      </c>
      <c r="E5" s="83" t="s">
        <v>3228</v>
      </c>
      <c r="F5" s="84" t="s">
        <v>3229</v>
      </c>
      <c r="G5" s="33">
        <v>45027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3191</v>
      </c>
      <c r="C7" s="85" t="s">
        <v>10</v>
      </c>
      <c r="D7" s="86" t="s">
        <v>3269</v>
      </c>
      <c r="E7" s="87" t="s">
        <v>3270</v>
      </c>
      <c r="F7" s="88" t="s">
        <v>3253</v>
      </c>
      <c r="G7" s="42">
        <f>G5+2</f>
        <v>45029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3256</v>
      </c>
      <c r="E8" s="91" t="s">
        <v>3261</v>
      </c>
      <c r="F8" s="92" t="s">
        <v>3257</v>
      </c>
      <c r="G8" s="42">
        <f>G10</f>
        <v>45030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3194</v>
      </c>
      <c r="C9" s="89" t="s">
        <v>244</v>
      </c>
      <c r="D9" s="90" t="s">
        <v>3260</v>
      </c>
      <c r="E9" s="91" t="s">
        <v>3258</v>
      </c>
      <c r="F9" s="92" t="s">
        <v>3283</v>
      </c>
      <c r="G9" s="42">
        <f>+G10+1</f>
        <v>45031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2294</v>
      </c>
      <c r="C10" s="89" t="s">
        <v>8</v>
      </c>
      <c r="D10" s="90" t="s">
        <v>3259</v>
      </c>
      <c r="E10" s="91" t="s">
        <v>1203</v>
      </c>
      <c r="F10" s="92" t="s">
        <v>3284</v>
      </c>
      <c r="G10" s="42">
        <f>G7+1</f>
        <v>45030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3285</v>
      </c>
      <c r="E11" s="91" t="s">
        <v>3280</v>
      </c>
      <c r="F11" s="92" t="s">
        <v>3281</v>
      </c>
      <c r="G11" s="42">
        <f>+G9</f>
        <v>45031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3293</v>
      </c>
      <c r="E13" s="55"/>
      <c r="F13" s="57"/>
      <c r="G13" s="34">
        <f>G5+7</f>
        <v>45034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3829</v>
      </c>
      <c r="E15" s="81" t="s">
        <v>3207</v>
      </c>
      <c r="F15" s="103" t="s">
        <v>3208</v>
      </c>
      <c r="G15" s="33">
        <v>45024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3192</v>
      </c>
      <c r="C17" s="95" t="s">
        <v>5</v>
      </c>
      <c r="D17" s="86" t="s">
        <v>3202</v>
      </c>
      <c r="E17" s="101" t="s">
        <v>3215</v>
      </c>
      <c r="F17" s="114" t="s">
        <v>3221</v>
      </c>
      <c r="G17" s="42">
        <f>G18</f>
        <v>45027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960</v>
      </c>
      <c r="E18" s="101" t="s">
        <v>3222</v>
      </c>
      <c r="F18" s="114" t="s">
        <v>3220</v>
      </c>
      <c r="G18" s="42">
        <f>G15+3</f>
        <v>45027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USD@JPY132.88-</v>
      </c>
      <c r="C19" s="85" t="s">
        <v>7</v>
      </c>
      <c r="D19" s="100" t="s">
        <v>3230</v>
      </c>
      <c r="E19" s="107" t="s">
        <v>3223</v>
      </c>
      <c r="F19" s="96" t="s">
        <v>3231</v>
      </c>
      <c r="G19" s="42">
        <f>+G17</f>
        <v>45027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RMB@JPY19.24-</v>
      </c>
      <c r="C20" s="85" t="s">
        <v>6</v>
      </c>
      <c r="D20" s="86" t="s">
        <v>3245</v>
      </c>
      <c r="E20" s="87" t="s">
        <v>95</v>
      </c>
      <c r="F20" s="88" t="s">
        <v>3246</v>
      </c>
      <c r="G20" s="42">
        <f>G21</f>
        <v>45028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3218</v>
      </c>
      <c r="E21" s="87" t="s">
        <v>3219</v>
      </c>
      <c r="F21" s="96" t="s">
        <v>3249</v>
      </c>
      <c r="G21" s="42">
        <f>G18+1</f>
        <v>45028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3268</v>
      </c>
      <c r="E23" s="55"/>
      <c r="F23" s="57"/>
      <c r="G23" s="34">
        <f>G15+7</f>
        <v>45031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3193</v>
      </c>
      <c r="C26" s="133" t="s">
        <v>24</v>
      </c>
      <c r="D26" s="134" t="s">
        <v>1911</v>
      </c>
      <c r="E26" s="149" t="s">
        <v>3197</v>
      </c>
      <c r="F26" s="250" t="s">
        <v>3198</v>
      </c>
      <c r="G26" s="42">
        <v>45020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3199</v>
      </c>
      <c r="C27" s="104" t="s">
        <v>16</v>
      </c>
      <c r="D27" s="134" t="s">
        <v>436</v>
      </c>
      <c r="E27" s="149" t="s">
        <v>2242</v>
      </c>
      <c r="F27" s="250" t="s">
        <v>3196</v>
      </c>
      <c r="G27" s="42">
        <f>+G26+2</f>
        <v>45022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3195</v>
      </c>
      <c r="E28" s="101" t="s">
        <v>3201</v>
      </c>
      <c r="F28" s="114" t="s">
        <v>3200</v>
      </c>
      <c r="G28" s="42">
        <f>G27+2</f>
        <v>45024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USD@JPY132.88-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RMB@JPY19.24-</v>
      </c>
      <c r="C30" s="85" t="s">
        <v>17</v>
      </c>
      <c r="D30" s="106" t="s">
        <v>958</v>
      </c>
      <c r="E30" s="107" t="s">
        <v>3203</v>
      </c>
      <c r="F30" s="96" t="s">
        <v>3204</v>
      </c>
      <c r="G30" s="42">
        <f>+G28+1</f>
        <v>45025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3224</v>
      </c>
      <c r="E31" s="107" t="s">
        <v>3225</v>
      </c>
      <c r="F31" s="96" t="s">
        <v>3226</v>
      </c>
      <c r="G31" s="42">
        <f>+G32</f>
        <v>45027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3240</v>
      </c>
      <c r="E32" s="107" t="s">
        <v>2277</v>
      </c>
      <c r="F32" s="96" t="s">
        <v>3241</v>
      </c>
      <c r="G32" s="42">
        <f>+G33+1</f>
        <v>45027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3227</v>
      </c>
      <c r="E33" s="107" t="s">
        <v>3217</v>
      </c>
      <c r="F33" s="96" t="s">
        <v>1441</v>
      </c>
      <c r="G33" s="42">
        <f>+G30+1</f>
        <v>45026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3216</v>
      </c>
      <c r="D34" s="106" t="s">
        <v>3247</v>
      </c>
      <c r="E34" s="101" t="s">
        <v>3236</v>
      </c>
      <c r="F34" s="96" t="s">
        <v>3237</v>
      </c>
      <c r="G34" s="42">
        <f>+G33+2</f>
        <v>45028</v>
      </c>
      <c r="H34" s="272" t="s">
        <v>3243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550</v>
      </c>
      <c r="D35" s="106" t="s">
        <v>3252</v>
      </c>
      <c r="E35" s="101" t="s">
        <v>3238</v>
      </c>
      <c r="F35" s="96" t="s">
        <v>3239</v>
      </c>
      <c r="G35" s="127" t="s">
        <v>3232</v>
      </c>
      <c r="H35" s="272" t="s">
        <v>3244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3242</v>
      </c>
      <c r="E36" s="107" t="s">
        <v>3254</v>
      </c>
      <c r="F36" s="96" t="s">
        <v>3255</v>
      </c>
      <c r="G36" s="42">
        <f>+G34+1</f>
        <v>45029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3282</v>
      </c>
      <c r="E38" s="129"/>
      <c r="F38" s="130"/>
      <c r="G38" s="131">
        <f>+G36+5</f>
        <v>45034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45035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45038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600-000000000000}">
  <sheetPr codeName="Sheet5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8" t="s">
        <v>0</v>
      </c>
      <c r="C1" s="658"/>
      <c r="D1" s="9"/>
      <c r="E1" s="9"/>
      <c r="F1" s="659">
        <v>45029.354166666664</v>
      </c>
      <c r="G1" s="659"/>
      <c r="H1" s="14"/>
      <c r="I1" s="15"/>
      <c r="J1" s="15"/>
      <c r="K1" s="16"/>
      <c r="L1" s="12"/>
    </row>
    <row r="2" spans="2:12" s="1" customFormat="1" ht="13.5" customHeight="1" x14ac:dyDescent="0.25">
      <c r="B2" s="660" t="s">
        <v>3126</v>
      </c>
      <c r="C2" s="66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3830</v>
      </c>
      <c r="E5" s="83" t="s">
        <v>3168</v>
      </c>
      <c r="F5" s="84" t="s">
        <v>3169</v>
      </c>
      <c r="G5" s="33">
        <v>45020</v>
      </c>
      <c r="H5" s="262" t="s">
        <v>3170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3128</v>
      </c>
      <c r="C7" s="85" t="s">
        <v>10</v>
      </c>
      <c r="D7" s="86" t="s">
        <v>3185</v>
      </c>
      <c r="E7" s="87" t="s">
        <v>3186</v>
      </c>
      <c r="F7" s="88" t="s">
        <v>3187</v>
      </c>
      <c r="G7" s="42">
        <f>G5+2</f>
        <v>45022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3188</v>
      </c>
      <c r="E8" s="91" t="s">
        <v>3189</v>
      </c>
      <c r="F8" s="92" t="s">
        <v>3209</v>
      </c>
      <c r="G8" s="42">
        <f>G7+1</f>
        <v>45023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3127</v>
      </c>
      <c r="C9" s="89" t="s">
        <v>5</v>
      </c>
      <c r="D9" s="90" t="s">
        <v>962</v>
      </c>
      <c r="E9" s="91" t="s">
        <v>3210</v>
      </c>
      <c r="F9" s="92" t="s">
        <v>3211</v>
      </c>
      <c r="G9" s="42">
        <f>G8</f>
        <v>45023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2712</v>
      </c>
      <c r="C10" s="89" t="s">
        <v>244</v>
      </c>
      <c r="D10" s="90" t="s">
        <v>3212</v>
      </c>
      <c r="E10" s="91" t="s">
        <v>3213</v>
      </c>
      <c r="F10" s="92" t="s">
        <v>3214</v>
      </c>
      <c r="G10" s="42">
        <f>+G8+1</f>
        <v>45024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3190</v>
      </c>
      <c r="E11" s="91" t="s">
        <v>3206</v>
      </c>
      <c r="F11" s="92" t="s">
        <v>3205</v>
      </c>
      <c r="G11" s="42">
        <f>+G10</f>
        <v>45024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1432</v>
      </c>
      <c r="E13" s="55"/>
      <c r="F13" s="57"/>
      <c r="G13" s="34">
        <f>G5+7</f>
        <v>45027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3831</v>
      </c>
      <c r="E15" s="81" t="s">
        <v>3142</v>
      </c>
      <c r="F15" s="103" t="s">
        <v>3141</v>
      </c>
      <c r="G15" s="33">
        <v>45017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3129</v>
      </c>
      <c r="C17" s="95" t="s">
        <v>5</v>
      </c>
      <c r="D17" s="86" t="s">
        <v>3166</v>
      </c>
      <c r="E17" s="101" t="s">
        <v>2357</v>
      </c>
      <c r="F17" s="114" t="s">
        <v>3153</v>
      </c>
      <c r="G17" s="42">
        <f>G18</f>
        <v>45020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3159</v>
      </c>
      <c r="E18" s="101" t="s">
        <v>3154</v>
      </c>
      <c r="F18" s="114" t="s">
        <v>3155</v>
      </c>
      <c r="G18" s="42">
        <f>G15+3</f>
        <v>45020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USD@JPY133.84-</v>
      </c>
      <c r="C19" s="85" t="s">
        <v>7</v>
      </c>
      <c r="D19" s="100" t="s">
        <v>3156</v>
      </c>
      <c r="E19" s="107" t="s">
        <v>3157</v>
      </c>
      <c r="F19" s="96" t="s">
        <v>3158</v>
      </c>
      <c r="G19" s="42">
        <f>+G17</f>
        <v>45020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RMB@JPY19.37-</v>
      </c>
      <c r="C20" s="85" t="s">
        <v>6</v>
      </c>
      <c r="D20" s="86" t="s">
        <v>3171</v>
      </c>
      <c r="E20" s="87" t="s">
        <v>3172</v>
      </c>
      <c r="F20" s="88" t="s">
        <v>3173</v>
      </c>
      <c r="G20" s="42">
        <f>G21</f>
        <v>45021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3174</v>
      </c>
      <c r="E21" s="87" t="s">
        <v>3175</v>
      </c>
      <c r="F21" s="96" t="s">
        <v>3176</v>
      </c>
      <c r="G21" s="42">
        <f>G18+1</f>
        <v>45021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3182</v>
      </c>
      <c r="E23" s="55"/>
      <c r="F23" s="57"/>
      <c r="G23" s="34">
        <f>G15+7</f>
        <v>45024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3832</v>
      </c>
      <c r="E26" s="149" t="s">
        <v>3136</v>
      </c>
      <c r="F26" s="250" t="s">
        <v>1068</v>
      </c>
      <c r="G26" s="42">
        <v>45013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3130</v>
      </c>
      <c r="C27" s="104" t="s">
        <v>16</v>
      </c>
      <c r="D27" s="134" t="s">
        <v>3133</v>
      </c>
      <c r="E27" s="149" t="s">
        <v>3134</v>
      </c>
      <c r="F27" s="250" t="s">
        <v>3135</v>
      </c>
      <c r="G27" s="42">
        <f>+G26+2</f>
        <v>45015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3132</v>
      </c>
      <c r="E28" s="101" t="s">
        <v>3143</v>
      </c>
      <c r="F28" s="114" t="s">
        <v>2239</v>
      </c>
      <c r="G28" s="42">
        <f>G27+2</f>
        <v>45017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USD@JPY133.84-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RMB@JPY19.37-</v>
      </c>
      <c r="C30" s="85" t="s">
        <v>17</v>
      </c>
      <c r="D30" s="106" t="s">
        <v>3144</v>
      </c>
      <c r="E30" s="107" t="s">
        <v>3145</v>
      </c>
      <c r="F30" s="96" t="s">
        <v>3146</v>
      </c>
      <c r="G30" s="42">
        <f>+G28+1</f>
        <v>45018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3160</v>
      </c>
      <c r="E31" s="107" t="s">
        <v>3161</v>
      </c>
      <c r="F31" s="96" t="s">
        <v>3162</v>
      </c>
      <c r="G31" s="42">
        <f>+G33</f>
        <v>45020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3163</v>
      </c>
      <c r="E32" s="107" t="s">
        <v>3164</v>
      </c>
      <c r="F32" s="96" t="s">
        <v>3165</v>
      </c>
      <c r="G32" s="42">
        <f>+G30+1</f>
        <v>45019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3167</v>
      </c>
      <c r="E33" s="107" t="s">
        <v>3177</v>
      </c>
      <c r="F33" s="96" t="s">
        <v>3178</v>
      </c>
      <c r="G33" s="42">
        <f>+G32+1</f>
        <v>45020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3179</v>
      </c>
      <c r="E34" s="101" t="s">
        <v>3183</v>
      </c>
      <c r="F34" s="96" t="s">
        <v>3184</v>
      </c>
      <c r="G34" s="42">
        <f>+G31+1</f>
        <v>45021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3180</v>
      </c>
      <c r="E35" s="107" t="s">
        <v>2242</v>
      </c>
      <c r="F35" s="96" t="s">
        <v>3181</v>
      </c>
      <c r="G35" s="42">
        <f>+G34+1</f>
        <v>45022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720</v>
      </c>
      <c r="E37" s="149" t="s">
        <v>3233</v>
      </c>
      <c r="F37" s="150" t="s">
        <v>3234</v>
      </c>
      <c r="G37" s="131">
        <f>+G35+5</f>
        <v>45027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3235</v>
      </c>
      <c r="E38" s="101" t="s">
        <v>3250</v>
      </c>
      <c r="F38" s="58" t="s">
        <v>3251</v>
      </c>
      <c r="G38" s="42">
        <f>+G37+1</f>
        <v>45028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45031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700-000000000000}">
  <sheetPr codeName="Sheet5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8" t="s">
        <v>0</v>
      </c>
      <c r="C1" s="658"/>
      <c r="D1" s="9"/>
      <c r="E1" s="9"/>
      <c r="F1" s="659">
        <v>45016.6875</v>
      </c>
      <c r="G1" s="659"/>
      <c r="H1" s="14"/>
      <c r="I1" s="15"/>
      <c r="J1" s="15"/>
      <c r="K1" s="16"/>
      <c r="L1" s="12"/>
    </row>
    <row r="2" spans="2:12" s="1" customFormat="1" ht="13.5" customHeight="1" x14ac:dyDescent="0.25">
      <c r="B2" s="660" t="s">
        <v>774</v>
      </c>
      <c r="C2" s="66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3833</v>
      </c>
      <c r="E5" s="83" t="s">
        <v>3102</v>
      </c>
      <c r="F5" s="84" t="s">
        <v>3103</v>
      </c>
      <c r="G5" s="33">
        <v>45013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3061</v>
      </c>
      <c r="C7" s="85" t="s">
        <v>10</v>
      </c>
      <c r="D7" s="86" t="s">
        <v>3115</v>
      </c>
      <c r="E7" s="87" t="s">
        <v>3116</v>
      </c>
      <c r="F7" s="88" t="s">
        <v>3117</v>
      </c>
      <c r="G7" s="42">
        <f>G5+2</f>
        <v>45015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3119</v>
      </c>
      <c r="E8" s="91" t="s">
        <v>3123</v>
      </c>
      <c r="F8" s="92" t="s">
        <v>3124</v>
      </c>
      <c r="G8" s="42">
        <f>G7+1</f>
        <v>45016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3063</v>
      </c>
      <c r="C9" s="89" t="s">
        <v>5</v>
      </c>
      <c r="D9" s="90" t="s">
        <v>3120</v>
      </c>
      <c r="E9" s="91" t="s">
        <v>3122</v>
      </c>
      <c r="F9" s="92" t="s">
        <v>3121</v>
      </c>
      <c r="G9" s="42">
        <f>G8</f>
        <v>45016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2294</v>
      </c>
      <c r="C10" s="89" t="s">
        <v>244</v>
      </c>
      <c r="D10" s="90" t="s">
        <v>3125</v>
      </c>
      <c r="E10" s="91" t="s">
        <v>3149</v>
      </c>
      <c r="F10" s="92" t="s">
        <v>3150</v>
      </c>
      <c r="G10" s="42">
        <f>+G8+1</f>
        <v>45017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3152</v>
      </c>
      <c r="E11" s="91" t="s">
        <v>3147</v>
      </c>
      <c r="F11" s="92" t="s">
        <v>3148</v>
      </c>
      <c r="G11" s="42">
        <f>+G10</f>
        <v>45017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3151</v>
      </c>
      <c r="E13" s="55"/>
      <c r="F13" s="57"/>
      <c r="G13" s="34">
        <f>G5+7</f>
        <v>45020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3834</v>
      </c>
      <c r="E15" s="81" t="s">
        <v>3072</v>
      </c>
      <c r="F15" s="103" t="s">
        <v>3073</v>
      </c>
      <c r="G15" s="33">
        <v>45010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3062</v>
      </c>
      <c r="C17" s="95" t="s">
        <v>5</v>
      </c>
      <c r="D17" s="86" t="s">
        <v>3070</v>
      </c>
      <c r="E17" s="101" t="s">
        <v>3071</v>
      </c>
      <c r="F17" s="114" t="s">
        <v>3108</v>
      </c>
      <c r="G17" s="42">
        <f>G19</f>
        <v>45013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100" t="s">
        <v>3097</v>
      </c>
      <c r="E18" s="107" t="s">
        <v>3098</v>
      </c>
      <c r="F18" s="96" t="s">
        <v>3091</v>
      </c>
      <c r="G18" s="42">
        <f>+G17</f>
        <v>45013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USD@JPY131.87-</v>
      </c>
      <c r="C19" s="85" t="s">
        <v>8</v>
      </c>
      <c r="D19" s="86" t="s">
        <v>3090</v>
      </c>
      <c r="E19" s="101" t="s">
        <v>3095</v>
      </c>
      <c r="F19" s="114" t="s">
        <v>3096</v>
      </c>
      <c r="G19" s="42">
        <f>G15+3</f>
        <v>45013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RMB@JPY19.24-</v>
      </c>
      <c r="C20" s="270" t="s">
        <v>6</v>
      </c>
      <c r="D20" s="86" t="s">
        <v>3109</v>
      </c>
      <c r="E20" s="87" t="s">
        <v>3110</v>
      </c>
      <c r="F20" s="269" t="s">
        <v>3111</v>
      </c>
      <c r="G20" s="42">
        <f>G21</f>
        <v>45014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3105</v>
      </c>
      <c r="E21" s="202" t="s">
        <v>3106</v>
      </c>
      <c r="F21" s="146" t="s">
        <v>3107</v>
      </c>
      <c r="G21" s="42">
        <f>G19+1</f>
        <v>45014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3131</v>
      </c>
      <c r="E23" s="55"/>
      <c r="F23" s="57"/>
      <c r="G23" s="34">
        <f>G15+7</f>
        <v>45017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3064</v>
      </c>
      <c r="E26" s="149" t="s">
        <v>3050</v>
      </c>
      <c r="F26" s="250" t="s">
        <v>3065</v>
      </c>
      <c r="G26" s="42">
        <v>45006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2282</v>
      </c>
      <c r="C27" s="104" t="s">
        <v>16</v>
      </c>
      <c r="D27" s="134" t="s">
        <v>3067</v>
      </c>
      <c r="E27" s="149" t="s">
        <v>3068</v>
      </c>
      <c r="F27" s="250" t="s">
        <v>3069</v>
      </c>
      <c r="G27" s="42">
        <f>+G26+2</f>
        <v>45008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3066</v>
      </c>
      <c r="E28" s="101" t="s">
        <v>3076</v>
      </c>
      <c r="F28" s="114" t="s">
        <v>3077</v>
      </c>
      <c r="G28" s="42">
        <f>G27+2</f>
        <v>45010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USD@JPY131.87-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RMB@JPY19.24-</v>
      </c>
      <c r="C30" s="85" t="s">
        <v>17</v>
      </c>
      <c r="D30" s="106" t="s">
        <v>3078</v>
      </c>
      <c r="E30" s="107" t="s">
        <v>3079</v>
      </c>
      <c r="F30" s="96" t="s">
        <v>3080</v>
      </c>
      <c r="G30" s="42">
        <f>+G28+1</f>
        <v>45011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3092</v>
      </c>
      <c r="E31" s="107" t="s">
        <v>3100</v>
      </c>
      <c r="F31" s="96" t="s">
        <v>3093</v>
      </c>
      <c r="G31" s="42">
        <f>+G32+1</f>
        <v>45013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3094</v>
      </c>
      <c r="E32" s="107" t="s">
        <v>3099</v>
      </c>
      <c r="F32" s="96" t="s">
        <v>3096</v>
      </c>
      <c r="G32" s="42">
        <f>+G30+1</f>
        <v>45012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3101</v>
      </c>
      <c r="E33" s="107" t="s">
        <v>2264</v>
      </c>
      <c r="F33" s="96" t="s">
        <v>3112</v>
      </c>
      <c r="G33" s="42">
        <f>+G31</f>
        <v>45013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3104</v>
      </c>
      <c r="D34" s="144" t="s">
        <v>3113</v>
      </c>
      <c r="E34" s="145" t="s">
        <v>3114</v>
      </c>
      <c r="F34" s="96" t="s">
        <v>3137</v>
      </c>
      <c r="G34" s="42">
        <f>+G33+1</f>
        <v>45014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3138</v>
      </c>
      <c r="E35" s="107" t="s">
        <v>3118</v>
      </c>
      <c r="F35" s="96" t="s">
        <v>3139</v>
      </c>
      <c r="G35" s="42">
        <f>+G34+1</f>
        <v>45015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3140</v>
      </c>
      <c r="E37" s="129"/>
      <c r="F37" s="130"/>
      <c r="G37" s="131">
        <f>+G35+5</f>
        <v>45020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45021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45024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800-000000000000}">
  <sheetPr codeName="Sheet54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8" t="s">
        <v>0</v>
      </c>
      <c r="C1" s="658"/>
      <c r="D1" s="9"/>
      <c r="E1" s="9"/>
      <c r="F1" s="659">
        <v>45012.354166666664</v>
      </c>
      <c r="G1" s="659"/>
      <c r="H1" s="14"/>
      <c r="I1" s="15"/>
      <c r="J1" s="15"/>
      <c r="K1" s="16"/>
      <c r="L1" s="12"/>
    </row>
    <row r="2" spans="2:12" s="1" customFormat="1" ht="13.5" customHeight="1" x14ac:dyDescent="0.25">
      <c r="B2" s="660" t="s">
        <v>3003</v>
      </c>
      <c r="C2" s="66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3835</v>
      </c>
      <c r="E5" s="186" t="s">
        <v>3034</v>
      </c>
      <c r="F5" s="187" t="s">
        <v>3035</v>
      </c>
      <c r="G5" s="33">
        <v>45006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3006</v>
      </c>
      <c r="C7" s="85" t="s">
        <v>10</v>
      </c>
      <c r="D7" s="86" t="s">
        <v>851</v>
      </c>
      <c r="E7" s="87" t="s">
        <v>3047</v>
      </c>
      <c r="F7" s="88" t="s">
        <v>3056</v>
      </c>
      <c r="G7" s="42">
        <f>G5+2</f>
        <v>45008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3058</v>
      </c>
      <c r="E8" s="91" t="s">
        <v>3059</v>
      </c>
      <c r="F8" s="92" t="s">
        <v>3060</v>
      </c>
      <c r="G8" s="42">
        <f>G7+1</f>
        <v>45009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3004</v>
      </c>
      <c r="C9" s="89" t="s">
        <v>5</v>
      </c>
      <c r="D9" s="90" t="s">
        <v>3084</v>
      </c>
      <c r="E9" s="91" t="s">
        <v>578</v>
      </c>
      <c r="F9" s="92" t="s">
        <v>3085</v>
      </c>
      <c r="G9" s="42">
        <f>G8</f>
        <v>45009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3005</v>
      </c>
      <c r="C10" s="89" t="s">
        <v>244</v>
      </c>
      <c r="D10" s="90" t="s">
        <v>3083</v>
      </c>
      <c r="E10" s="91" t="s">
        <v>3081</v>
      </c>
      <c r="F10" s="92" t="s">
        <v>3082</v>
      </c>
      <c r="G10" s="42">
        <f>+G8+1</f>
        <v>45010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3074</v>
      </c>
      <c r="E11" s="91" t="s">
        <v>1814</v>
      </c>
      <c r="F11" s="92" t="s">
        <v>3075</v>
      </c>
      <c r="G11" s="42">
        <f>+G10</f>
        <v>45010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3086</v>
      </c>
      <c r="E13" s="55"/>
      <c r="F13" s="57"/>
      <c r="G13" s="34">
        <f>G5+7</f>
        <v>45013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3836</v>
      </c>
      <c r="E15" s="81" t="s">
        <v>3014</v>
      </c>
      <c r="F15" s="103" t="s">
        <v>3026</v>
      </c>
      <c r="G15" s="33">
        <v>45003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3007</v>
      </c>
      <c r="C17" s="210" t="s">
        <v>5</v>
      </c>
      <c r="D17" s="201" t="s">
        <v>285</v>
      </c>
      <c r="E17" s="145" t="s">
        <v>3015</v>
      </c>
      <c r="F17" s="199" t="s">
        <v>3016</v>
      </c>
      <c r="G17" s="42">
        <f>G19</f>
        <v>45006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7</v>
      </c>
      <c r="D18" s="222" t="s">
        <v>3027</v>
      </c>
      <c r="E18" s="211" t="s">
        <v>3028</v>
      </c>
      <c r="F18" s="146" t="s">
        <v>3038</v>
      </c>
      <c r="G18" s="42">
        <f>+G17</f>
        <v>45006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USD@JPY134.61-</v>
      </c>
      <c r="C19" s="143" t="s">
        <v>8</v>
      </c>
      <c r="D19" s="201" t="s">
        <v>3039</v>
      </c>
      <c r="E19" s="145" t="s">
        <v>3040</v>
      </c>
      <c r="F19" s="199" t="s">
        <v>3041</v>
      </c>
      <c r="G19" s="42">
        <f>G15+3</f>
        <v>45006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RMB@JPY19.42-</v>
      </c>
      <c r="C20" s="85" t="s">
        <v>6</v>
      </c>
      <c r="D20" s="86" t="s">
        <v>3029</v>
      </c>
      <c r="E20" s="87" t="s">
        <v>3050</v>
      </c>
      <c r="F20" s="88" t="s">
        <v>3051</v>
      </c>
      <c r="G20" s="42">
        <f>G21</f>
        <v>45007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3052</v>
      </c>
      <c r="E21" s="87" t="s">
        <v>3030</v>
      </c>
      <c r="F21" s="96" t="s">
        <v>3031</v>
      </c>
      <c r="G21" s="42">
        <f>G19+1</f>
        <v>45007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3057</v>
      </c>
      <c r="E23" s="55"/>
      <c r="F23" s="57"/>
      <c r="G23" s="34">
        <f>G15+7</f>
        <v>45010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1210</v>
      </c>
      <c r="E26" s="149" t="s">
        <v>3013</v>
      </c>
      <c r="F26" s="250" t="s">
        <v>505</v>
      </c>
      <c r="G26" s="42">
        <v>44999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3008</v>
      </c>
      <c r="C27" s="104" t="s">
        <v>16</v>
      </c>
      <c r="D27" s="134" t="s">
        <v>1475</v>
      </c>
      <c r="E27" s="149" t="s">
        <v>3011</v>
      </c>
      <c r="F27" s="250" t="s">
        <v>3012</v>
      </c>
      <c r="G27" s="42">
        <f>+G26+2</f>
        <v>45001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2280</v>
      </c>
      <c r="E28" s="101" t="s">
        <v>1229</v>
      </c>
      <c r="F28" s="114" t="s">
        <v>3010</v>
      </c>
      <c r="G28" s="42">
        <f>G27+2</f>
        <v>45003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USD@JPY134.61-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RMB@JPY19.42-</v>
      </c>
      <c r="C30" s="85" t="s">
        <v>17</v>
      </c>
      <c r="D30" s="106" t="s">
        <v>1022</v>
      </c>
      <c r="E30" s="107" t="s">
        <v>3021</v>
      </c>
      <c r="F30" s="96" t="s">
        <v>3022</v>
      </c>
      <c r="G30" s="42">
        <f>+G28+1</f>
        <v>45004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8</v>
      </c>
      <c r="D31" s="144" t="s">
        <v>3042</v>
      </c>
      <c r="E31" s="211" t="s">
        <v>3043</v>
      </c>
      <c r="F31" s="146" t="s">
        <v>3044</v>
      </c>
      <c r="G31" s="42">
        <f>+G33+1</f>
        <v>45006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7</v>
      </c>
      <c r="D32" s="144" t="s">
        <v>3045</v>
      </c>
      <c r="E32" s="211" t="s">
        <v>3037</v>
      </c>
      <c r="F32" s="146" t="s">
        <v>798</v>
      </c>
      <c r="G32" s="42">
        <f>+G31</f>
        <v>45006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3036</v>
      </c>
      <c r="E33" s="107" t="s">
        <v>3054</v>
      </c>
      <c r="F33" s="96" t="s">
        <v>3053</v>
      </c>
      <c r="G33" s="42">
        <f>+G30+1</f>
        <v>45005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3055</v>
      </c>
      <c r="E34" s="101" t="s">
        <v>3032</v>
      </c>
      <c r="F34" s="96" t="s">
        <v>3046</v>
      </c>
      <c r="G34" s="42">
        <f>+G32+1</f>
        <v>45007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1800</v>
      </c>
      <c r="E35" s="107" t="s">
        <v>3048</v>
      </c>
      <c r="F35" s="96" t="s">
        <v>3049</v>
      </c>
      <c r="G35" s="42">
        <f>+G34+1</f>
        <v>45008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</v>
      </c>
      <c r="D36" s="85" t="s">
        <v>3088</v>
      </c>
      <c r="E36" s="107" t="s">
        <v>3089</v>
      </c>
      <c r="F36" s="96" t="s">
        <v>2259</v>
      </c>
      <c r="G36" s="42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3087</v>
      </c>
      <c r="E38" s="129"/>
      <c r="F38" s="130"/>
      <c r="G38" s="131">
        <f>+G35+5</f>
        <v>45013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45014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45017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900-000000000000}">
  <sheetPr codeName="Sheet5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8" t="s">
        <v>0</v>
      </c>
      <c r="C1" s="658"/>
      <c r="D1" s="9"/>
      <c r="E1" s="9"/>
      <c r="F1" s="659">
        <v>45002.6875</v>
      </c>
      <c r="G1" s="659"/>
      <c r="H1" s="14"/>
      <c r="I1" s="15"/>
      <c r="J1" s="15"/>
      <c r="K1" s="16"/>
      <c r="L1" s="12"/>
    </row>
    <row r="2" spans="2:12" s="1" customFormat="1" ht="13.5" customHeight="1" x14ac:dyDescent="0.25">
      <c r="B2" s="660" t="s">
        <v>641</v>
      </c>
      <c r="C2" s="66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3837</v>
      </c>
      <c r="E5" s="83" t="s">
        <v>2978</v>
      </c>
      <c r="F5" s="84" t="s">
        <v>2977</v>
      </c>
      <c r="G5" s="33">
        <v>44999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2940</v>
      </c>
      <c r="C7" s="85" t="s">
        <v>10</v>
      </c>
      <c r="D7" s="86" t="s">
        <v>2974</v>
      </c>
      <c r="E7" s="87" t="s">
        <v>2984</v>
      </c>
      <c r="F7" s="88" t="s">
        <v>3002</v>
      </c>
      <c r="G7" s="42">
        <f>G5+2</f>
        <v>45001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3009</v>
      </c>
      <c r="E8" s="91" t="s">
        <v>2991</v>
      </c>
      <c r="F8" s="92" t="s">
        <v>2992</v>
      </c>
      <c r="G8" s="42">
        <f>G7+1</f>
        <v>45002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2941</v>
      </c>
      <c r="C9" s="89" t="s">
        <v>5</v>
      </c>
      <c r="D9" s="90" t="s">
        <v>2997</v>
      </c>
      <c r="E9" s="91" t="s">
        <v>2998</v>
      </c>
      <c r="F9" s="92" t="s">
        <v>2999</v>
      </c>
      <c r="G9" s="42">
        <f>G8</f>
        <v>45002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2942</v>
      </c>
      <c r="C10" s="89" t="s">
        <v>244</v>
      </c>
      <c r="D10" s="90" t="s">
        <v>3000</v>
      </c>
      <c r="E10" s="91" t="s">
        <v>3001</v>
      </c>
      <c r="F10" s="92" t="s">
        <v>3025</v>
      </c>
      <c r="G10" s="42">
        <f>+G8+1</f>
        <v>45003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3024</v>
      </c>
      <c r="E11" s="91" t="s">
        <v>1518</v>
      </c>
      <c r="F11" s="92" t="s">
        <v>3023</v>
      </c>
      <c r="G11" s="42">
        <f>+G10</f>
        <v>45003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3033</v>
      </c>
      <c r="E13" s="55"/>
      <c r="F13" s="57"/>
      <c r="G13" s="34">
        <f>G5+7</f>
        <v>45006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3838</v>
      </c>
      <c r="E15" s="185" t="s">
        <v>2953</v>
      </c>
      <c r="F15" s="192" t="s">
        <v>2954</v>
      </c>
      <c r="G15" s="33">
        <v>44996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2943</v>
      </c>
      <c r="C17" s="85" t="s">
        <v>7</v>
      </c>
      <c r="D17" s="100" t="s">
        <v>2961</v>
      </c>
      <c r="E17" s="107" t="s">
        <v>2962</v>
      </c>
      <c r="F17" s="96" t="s">
        <v>2963</v>
      </c>
      <c r="G17" s="42">
        <f>+G19</f>
        <v>44999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199</v>
      </c>
      <c r="E18" s="101" t="s">
        <v>2964</v>
      </c>
      <c r="F18" s="114" t="s">
        <v>2965</v>
      </c>
      <c r="G18" s="42">
        <f>G15+3</f>
        <v>44999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USD@JPY137.17-</v>
      </c>
      <c r="C19" s="95" t="s">
        <v>5</v>
      </c>
      <c r="D19" s="86" t="s">
        <v>2966</v>
      </c>
      <c r="E19" s="101" t="s">
        <v>2967</v>
      </c>
      <c r="F19" s="114" t="s">
        <v>2968</v>
      </c>
      <c r="G19" s="42">
        <f>G18</f>
        <v>44999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RMB@JPY19.60-</v>
      </c>
      <c r="C20" s="143" t="s">
        <v>2971</v>
      </c>
      <c r="D20" s="86" t="s">
        <v>2973</v>
      </c>
      <c r="E20" s="87" t="s">
        <v>2970</v>
      </c>
      <c r="F20" s="203" t="s">
        <v>2980</v>
      </c>
      <c r="G20" s="42">
        <f>G21</f>
        <v>45000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2972</v>
      </c>
      <c r="D21" s="86" t="s">
        <v>2981</v>
      </c>
      <c r="E21" s="87" t="s">
        <v>2982</v>
      </c>
      <c r="F21" s="96" t="s">
        <v>2983</v>
      </c>
      <c r="G21" s="42">
        <f>G18+1</f>
        <v>45000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2985</v>
      </c>
      <c r="E23" s="55"/>
      <c r="F23" s="57"/>
      <c r="G23" s="34">
        <f>G15+7</f>
        <v>45003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2196</v>
      </c>
      <c r="E26" s="149" t="s">
        <v>671</v>
      </c>
      <c r="F26" s="250" t="s">
        <v>2946</v>
      </c>
      <c r="G26" s="42">
        <v>44992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2276</v>
      </c>
      <c r="C27" s="182" t="s">
        <v>16</v>
      </c>
      <c r="D27" s="213" t="s">
        <v>2955</v>
      </c>
      <c r="E27" s="214" t="s">
        <v>2956</v>
      </c>
      <c r="F27" s="268" t="s">
        <v>2957</v>
      </c>
      <c r="G27" s="42">
        <f>+G26+2</f>
        <v>44994</v>
      </c>
      <c r="H27" s="249" t="s">
        <v>2969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2950</v>
      </c>
      <c r="E28" s="145" t="s">
        <v>2951</v>
      </c>
      <c r="F28" s="199" t="s">
        <v>2952</v>
      </c>
      <c r="G28" s="42">
        <f>G27+2</f>
        <v>44996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USD@JPY137.17-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RMB@JPY19.60-</v>
      </c>
      <c r="C30" s="85" t="s">
        <v>17</v>
      </c>
      <c r="D30" s="106" t="s">
        <v>2975</v>
      </c>
      <c r="E30" s="107" t="s">
        <v>2976</v>
      </c>
      <c r="F30" s="96" t="s">
        <v>2958</v>
      </c>
      <c r="G30" s="42">
        <f>+G28+1</f>
        <v>44997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2959</v>
      </c>
      <c r="E31" s="107" t="s">
        <v>2986</v>
      </c>
      <c r="F31" s="96" t="s">
        <v>2987</v>
      </c>
      <c r="G31" s="42">
        <f>+G33</f>
        <v>44999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2988</v>
      </c>
      <c r="E32" s="107" t="s">
        <v>2979</v>
      </c>
      <c r="F32" s="96" t="s">
        <v>2989</v>
      </c>
      <c r="G32" s="42">
        <f>+G30+1</f>
        <v>44998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2990</v>
      </c>
      <c r="E33" s="107" t="s">
        <v>2993</v>
      </c>
      <c r="F33" s="96" t="s">
        <v>2994</v>
      </c>
      <c r="G33" s="42">
        <f>+G32+1</f>
        <v>44999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2960</v>
      </c>
      <c r="D34" s="106" t="s">
        <v>2995</v>
      </c>
      <c r="E34" s="101" t="s">
        <v>2996</v>
      </c>
      <c r="F34" s="96" t="s">
        <v>2502</v>
      </c>
      <c r="G34" s="42">
        <f>+G31+1</f>
        <v>45000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3020</v>
      </c>
      <c r="E35" s="107" t="s">
        <v>3018</v>
      </c>
      <c r="F35" s="96" t="s">
        <v>3019</v>
      </c>
      <c r="G35" s="42">
        <f>+G34+1</f>
        <v>45001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3017</v>
      </c>
      <c r="E37" s="129"/>
      <c r="F37" s="130"/>
      <c r="G37" s="131">
        <f>+G35+5</f>
        <v>45006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45007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45010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A00-000000000000}">
  <sheetPr codeName="Sheet5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8" t="s">
        <v>0</v>
      </c>
      <c r="C1" s="658"/>
      <c r="D1" s="9"/>
      <c r="E1" s="9"/>
      <c r="F1" s="659">
        <v>44998.354166666664</v>
      </c>
      <c r="G1" s="659"/>
      <c r="H1" s="14"/>
      <c r="I1" s="15"/>
      <c r="J1" s="15"/>
      <c r="K1" s="16"/>
      <c r="L1" s="12"/>
    </row>
    <row r="2" spans="2:12" s="1" customFormat="1" ht="13.5" customHeight="1" x14ac:dyDescent="0.25">
      <c r="B2" s="660" t="s">
        <v>593</v>
      </c>
      <c r="C2" s="66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3839</v>
      </c>
      <c r="E5" s="83" t="s">
        <v>2909</v>
      </c>
      <c r="F5" s="84" t="s">
        <v>2908</v>
      </c>
      <c r="G5" s="33">
        <v>44992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2888</v>
      </c>
      <c r="C7" s="85" t="s">
        <v>10</v>
      </c>
      <c r="D7" s="86" t="s">
        <v>2904</v>
      </c>
      <c r="E7" s="87" t="s">
        <v>2922</v>
      </c>
      <c r="F7" s="88" t="s">
        <v>2930</v>
      </c>
      <c r="G7" s="42">
        <f>G5+2</f>
        <v>44994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2935</v>
      </c>
      <c r="E8" s="91" t="s">
        <v>2931</v>
      </c>
      <c r="F8" s="92" t="s">
        <v>2932</v>
      </c>
      <c r="G8" s="42">
        <f>G9</f>
        <v>44995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2882</v>
      </c>
      <c r="C9" s="195" t="s">
        <v>8</v>
      </c>
      <c r="D9" s="193" t="s">
        <v>2947</v>
      </c>
      <c r="E9" s="194" t="s">
        <v>2933</v>
      </c>
      <c r="F9" s="196" t="s">
        <v>2934</v>
      </c>
      <c r="G9" s="42">
        <f>G7+1</f>
        <v>44995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2883</v>
      </c>
      <c r="C10" s="195" t="s">
        <v>244</v>
      </c>
      <c r="D10" s="193" t="s">
        <v>2936</v>
      </c>
      <c r="E10" s="194" t="s">
        <v>2937</v>
      </c>
      <c r="F10" s="196" t="s">
        <v>2938</v>
      </c>
      <c r="G10" s="42">
        <f>+G9+1</f>
        <v>44996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2939</v>
      </c>
      <c r="E11" s="194" t="s">
        <v>2944</v>
      </c>
      <c r="F11" s="196" t="s">
        <v>2945</v>
      </c>
      <c r="G11" s="42">
        <f>+G10</f>
        <v>44996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2949</v>
      </c>
      <c r="E13" s="55"/>
      <c r="F13" s="57"/>
      <c r="G13" s="34">
        <f>G5+7</f>
        <v>44999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3840</v>
      </c>
      <c r="E15" s="185" t="s">
        <v>417</v>
      </c>
      <c r="F15" s="192" t="s">
        <v>2897</v>
      </c>
      <c r="G15" s="33">
        <v>44989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2889</v>
      </c>
      <c r="C17" s="95" t="s">
        <v>5</v>
      </c>
      <c r="D17" s="86" t="s">
        <v>947</v>
      </c>
      <c r="E17" s="101" t="s">
        <v>2903</v>
      </c>
      <c r="F17" s="114" t="s">
        <v>2916</v>
      </c>
      <c r="G17" s="42">
        <f>G18</f>
        <v>44992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2917</v>
      </c>
      <c r="E18" s="101" t="s">
        <v>2918</v>
      </c>
      <c r="F18" s="114" t="s">
        <v>2912</v>
      </c>
      <c r="G18" s="42">
        <f>G15+3</f>
        <v>44992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USD@JPY137.78-</v>
      </c>
      <c r="C19" s="85" t="s">
        <v>7</v>
      </c>
      <c r="D19" s="100" t="s">
        <v>2910</v>
      </c>
      <c r="E19" s="107" t="s">
        <v>2911</v>
      </c>
      <c r="F19" s="96" t="s">
        <v>2923</v>
      </c>
      <c r="G19" s="42">
        <f>+G17</f>
        <v>44992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RMB@JPY19.83-</v>
      </c>
      <c r="C20" s="85" t="s">
        <v>1314</v>
      </c>
      <c r="D20" s="86" t="s">
        <v>2906</v>
      </c>
      <c r="E20" s="87" t="s">
        <v>2907</v>
      </c>
      <c r="F20" s="88" t="s">
        <v>2924</v>
      </c>
      <c r="G20" s="42">
        <f>G21</f>
        <v>44993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479</v>
      </c>
      <c r="D21" s="86" t="s">
        <v>2925</v>
      </c>
      <c r="E21" s="87" t="s">
        <v>2926</v>
      </c>
      <c r="F21" s="96" t="s">
        <v>2927</v>
      </c>
      <c r="G21" s="42">
        <f>G18+1</f>
        <v>44993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1429</v>
      </c>
      <c r="E23" s="55"/>
      <c r="F23" s="57"/>
      <c r="G23" s="34">
        <f>G15+7</f>
        <v>44996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212" t="s">
        <v>24</v>
      </c>
      <c r="D26" s="213" t="s">
        <v>1329</v>
      </c>
      <c r="E26" s="214" t="s">
        <v>2892</v>
      </c>
      <c r="F26" s="268" t="s">
        <v>2893</v>
      </c>
      <c r="G26" s="42">
        <v>44985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2890</v>
      </c>
      <c r="C27" s="182" t="s">
        <v>16</v>
      </c>
      <c r="D27" s="213" t="s">
        <v>2238</v>
      </c>
      <c r="E27" s="214" t="s">
        <v>2891</v>
      </c>
      <c r="F27" s="268" t="s">
        <v>2267</v>
      </c>
      <c r="G27" s="42">
        <f>+G26+2</f>
        <v>44987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411</v>
      </c>
      <c r="E28" s="145" t="s">
        <v>1109</v>
      </c>
      <c r="F28" s="199" t="s">
        <v>2894</v>
      </c>
      <c r="G28" s="42">
        <f>G27+2</f>
        <v>44989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USD@JPY137.78-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RMB@JPY19.83-</v>
      </c>
      <c r="C30" s="143" t="s">
        <v>17</v>
      </c>
      <c r="D30" s="144" t="s">
        <v>2296</v>
      </c>
      <c r="E30" s="211" t="s">
        <v>2895</v>
      </c>
      <c r="F30" s="146" t="s">
        <v>2896</v>
      </c>
      <c r="G30" s="42">
        <f>+G28+1</f>
        <v>44990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2913</v>
      </c>
      <c r="E31" s="107" t="s">
        <v>2914</v>
      </c>
      <c r="F31" s="96" t="s">
        <v>2915</v>
      </c>
      <c r="G31" s="42">
        <f>+G32+1</f>
        <v>44992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2176</v>
      </c>
      <c r="E32" s="107" t="s">
        <v>2905</v>
      </c>
      <c r="F32" s="96" t="s">
        <v>129</v>
      </c>
      <c r="G32" s="42">
        <f>+G30+1</f>
        <v>44991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2929</v>
      </c>
      <c r="E33" s="107" t="s">
        <v>2928</v>
      </c>
      <c r="F33" s="96" t="s">
        <v>2190</v>
      </c>
      <c r="G33" s="42">
        <f>+G31</f>
        <v>44992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443</v>
      </c>
      <c r="E34" s="101" t="s">
        <v>2919</v>
      </c>
      <c r="F34" s="96" t="s">
        <v>2920</v>
      </c>
      <c r="G34" s="42">
        <f>+G33+1</f>
        <v>44993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2921</v>
      </c>
      <c r="E35" s="107" t="s">
        <v>468</v>
      </c>
      <c r="F35" s="96" t="s">
        <v>697</v>
      </c>
      <c r="G35" s="42">
        <f>+G34+1</f>
        <v>44994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2948</v>
      </c>
      <c r="E37" s="129"/>
      <c r="F37" s="130"/>
      <c r="G37" s="131">
        <f>+G35+5</f>
        <v>44999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45000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45003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B00-000000000000}">
  <sheetPr codeName="Sheet57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8" t="s">
        <v>0</v>
      </c>
      <c r="C1" s="658"/>
      <c r="D1" s="9"/>
      <c r="E1" s="9"/>
      <c r="F1" s="659">
        <v>44988.354166666664</v>
      </c>
      <c r="G1" s="659"/>
      <c r="H1" s="14"/>
      <c r="I1" s="15"/>
      <c r="J1" s="15"/>
      <c r="K1" s="16"/>
      <c r="L1" s="12"/>
    </row>
    <row r="2" spans="2:12" s="1" customFormat="1" ht="13.5" customHeight="1" x14ac:dyDescent="0.25">
      <c r="B2" s="660" t="s">
        <v>2826</v>
      </c>
      <c r="C2" s="66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3841</v>
      </c>
      <c r="E5" s="83" t="s">
        <v>2874</v>
      </c>
      <c r="F5" s="84" t="s">
        <v>2875</v>
      </c>
      <c r="G5" s="33">
        <v>44985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2828</v>
      </c>
      <c r="C7" s="85" t="s">
        <v>10</v>
      </c>
      <c r="D7" s="86" t="s">
        <v>2873</v>
      </c>
      <c r="E7" s="87" t="s">
        <v>2876</v>
      </c>
      <c r="F7" s="88" t="s">
        <v>2877</v>
      </c>
      <c r="G7" s="42">
        <f>G5+2</f>
        <v>44987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5</v>
      </c>
      <c r="D8" s="193" t="s">
        <v>2357</v>
      </c>
      <c r="E8" s="194" t="s">
        <v>30</v>
      </c>
      <c r="F8" s="196" t="s">
        <v>2884</v>
      </c>
      <c r="G8" s="42">
        <f>G9</f>
        <v>44988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2830</v>
      </c>
      <c r="C9" s="195" t="s">
        <v>8</v>
      </c>
      <c r="D9" s="193" t="s">
        <v>2885</v>
      </c>
      <c r="E9" s="194" t="s">
        <v>1612</v>
      </c>
      <c r="F9" s="196" t="s">
        <v>416</v>
      </c>
      <c r="G9" s="42">
        <f>G7+1</f>
        <v>44988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2831</v>
      </c>
      <c r="C10" s="195" t="s">
        <v>244</v>
      </c>
      <c r="D10" s="193" t="s">
        <v>2886</v>
      </c>
      <c r="E10" s="194" t="s">
        <v>30</v>
      </c>
      <c r="F10" s="196" t="s">
        <v>2887</v>
      </c>
      <c r="G10" s="42">
        <f>+G9+1</f>
        <v>44989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679</v>
      </c>
      <c r="E11" s="194" t="s">
        <v>1890</v>
      </c>
      <c r="F11" s="196" t="s">
        <v>104</v>
      </c>
      <c r="G11" s="42">
        <f>+G10</f>
        <v>44989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2898</v>
      </c>
      <c r="E13" s="55"/>
      <c r="F13" s="57"/>
      <c r="G13" s="34">
        <f>G5+7</f>
        <v>44992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3842</v>
      </c>
      <c r="E15" s="81" t="s">
        <v>1801</v>
      </c>
      <c r="F15" s="103" t="s">
        <v>2072</v>
      </c>
      <c r="G15" s="33">
        <v>44982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2829</v>
      </c>
      <c r="C17" s="95" t="s">
        <v>5</v>
      </c>
      <c r="D17" s="86" t="s">
        <v>2862</v>
      </c>
      <c r="E17" s="101" t="s">
        <v>2863</v>
      </c>
      <c r="F17" s="114" t="s">
        <v>2864</v>
      </c>
      <c r="G17" s="42">
        <f>G18</f>
        <v>44985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2856</v>
      </c>
      <c r="E18" s="101" t="s">
        <v>2851</v>
      </c>
      <c r="F18" s="114" t="s">
        <v>2857</v>
      </c>
      <c r="G18" s="42">
        <f>G15+3</f>
        <v>44985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USD@JPY135.44-</v>
      </c>
      <c r="C19" s="85" t="s">
        <v>7</v>
      </c>
      <c r="D19" s="100" t="s">
        <v>2858</v>
      </c>
      <c r="E19" s="107" t="s">
        <v>2859</v>
      </c>
      <c r="F19" s="96" t="s">
        <v>2860</v>
      </c>
      <c r="G19" s="42">
        <f>+G17</f>
        <v>44985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RMB@JPY19.57-</v>
      </c>
      <c r="C20" s="85" t="s">
        <v>479</v>
      </c>
      <c r="D20" s="86" t="s">
        <v>2861</v>
      </c>
      <c r="E20" s="87" t="s">
        <v>2865</v>
      </c>
      <c r="F20" s="96" t="s">
        <v>2866</v>
      </c>
      <c r="G20" s="42">
        <f>G18+1</f>
        <v>44986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2869</v>
      </c>
      <c r="E21" s="87" t="s">
        <v>2870</v>
      </c>
      <c r="F21" s="88" t="s">
        <v>2871</v>
      </c>
      <c r="G21" s="42">
        <f>G20</f>
        <v>44986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411</v>
      </c>
      <c r="E23" s="55"/>
      <c r="F23" s="57"/>
      <c r="G23" s="34">
        <f>G15+7</f>
        <v>44989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2840</v>
      </c>
      <c r="E26" s="214" t="s">
        <v>2841</v>
      </c>
      <c r="F26" s="268" t="s">
        <v>2842</v>
      </c>
      <c r="G26" s="42">
        <v>44978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2269</v>
      </c>
      <c r="C27" s="182" t="s">
        <v>16</v>
      </c>
      <c r="D27" s="213" t="s">
        <v>2837</v>
      </c>
      <c r="E27" s="214" t="s">
        <v>2838</v>
      </c>
      <c r="F27" s="268" t="s">
        <v>2839</v>
      </c>
      <c r="G27" s="42">
        <f>+G26+2</f>
        <v>44980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2849</v>
      </c>
      <c r="E28" s="101" t="s">
        <v>836</v>
      </c>
      <c r="F28" s="114" t="s">
        <v>854</v>
      </c>
      <c r="G28" s="42">
        <f>G27+2</f>
        <v>44982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USD@JPY135.44-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RMB@JPY19.57-</v>
      </c>
      <c r="C30" s="85" t="s">
        <v>17</v>
      </c>
      <c r="D30" s="106" t="s">
        <v>2843</v>
      </c>
      <c r="E30" s="107" t="s">
        <v>30</v>
      </c>
      <c r="F30" s="96" t="s">
        <v>618</v>
      </c>
      <c r="G30" s="42">
        <f>+G28+1</f>
        <v>44983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2850</v>
      </c>
      <c r="E31" s="107" t="s">
        <v>2851</v>
      </c>
      <c r="F31" s="96" t="s">
        <v>2852</v>
      </c>
      <c r="G31" s="42">
        <f>+G33</f>
        <v>44985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2105</v>
      </c>
      <c r="E32" s="107" t="s">
        <v>1470</v>
      </c>
      <c r="F32" s="96" t="s">
        <v>2853</v>
      </c>
      <c r="G32" s="42">
        <f>+G30+1</f>
        <v>44984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2854</v>
      </c>
      <c r="E33" s="107" t="s">
        <v>883</v>
      </c>
      <c r="F33" s="96" t="s">
        <v>2867</v>
      </c>
      <c r="G33" s="42">
        <f>+G32+1</f>
        <v>44985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2855</v>
      </c>
      <c r="E34" s="101" t="s">
        <v>2868</v>
      </c>
      <c r="F34" s="96" t="s">
        <v>2881</v>
      </c>
      <c r="G34" s="42">
        <f>+G31+1</f>
        <v>44986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85" t="s">
        <v>2880</v>
      </c>
      <c r="E35" s="107" t="s">
        <v>2878</v>
      </c>
      <c r="F35" s="96" t="s">
        <v>2899</v>
      </c>
      <c r="G35" s="42">
        <f>+G34+1</f>
        <v>44987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2827</v>
      </c>
      <c r="D36" s="143" t="s">
        <v>2879</v>
      </c>
      <c r="E36" s="211" t="s">
        <v>2900</v>
      </c>
      <c r="F36" s="146" t="s">
        <v>2901</v>
      </c>
      <c r="G36" s="42" t="s">
        <v>1698</v>
      </c>
      <c r="H36" s="161" t="s">
        <v>2283</v>
      </c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2902</v>
      </c>
      <c r="E38" s="129"/>
      <c r="F38" s="130"/>
      <c r="G38" s="131">
        <f>+G35+5</f>
        <v>44992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44993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44996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2691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C00-000000000000}">
  <sheetPr codeName="Sheet5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8" t="s">
        <v>0</v>
      </c>
      <c r="C1" s="658"/>
      <c r="D1" s="9"/>
      <c r="E1" s="9"/>
      <c r="F1" s="659">
        <v>44984.354166666664</v>
      </c>
      <c r="G1" s="659"/>
      <c r="H1" s="14"/>
      <c r="I1" s="15"/>
      <c r="J1" s="15"/>
      <c r="K1" s="16"/>
      <c r="L1" s="12"/>
    </row>
    <row r="2" spans="2:12" s="1" customFormat="1" ht="13.5" customHeight="1" x14ac:dyDescent="0.25">
      <c r="B2" s="660" t="s">
        <v>2764</v>
      </c>
      <c r="C2" s="66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3843</v>
      </c>
      <c r="E5" s="83" t="s">
        <v>2789</v>
      </c>
      <c r="F5" s="84" t="s">
        <v>2806</v>
      </c>
      <c r="G5" s="33">
        <v>44978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2767</v>
      </c>
      <c r="C7" s="143" t="s">
        <v>10</v>
      </c>
      <c r="D7" s="201" t="s">
        <v>2832</v>
      </c>
      <c r="E7" s="202" t="s">
        <v>2833</v>
      </c>
      <c r="F7" s="203" t="s">
        <v>2834</v>
      </c>
      <c r="G7" s="42">
        <f>G5+2</f>
        <v>44980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8</v>
      </c>
      <c r="D8" s="193" t="s">
        <v>2818</v>
      </c>
      <c r="E8" s="194" t="s">
        <v>2819</v>
      </c>
      <c r="F8" s="196" t="s">
        <v>2820</v>
      </c>
      <c r="G8" s="42">
        <f>G7+1</f>
        <v>44981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2765</v>
      </c>
      <c r="C9" s="195" t="s">
        <v>5</v>
      </c>
      <c r="D9" s="193" t="s">
        <v>2821</v>
      </c>
      <c r="E9" s="194" t="s">
        <v>2822</v>
      </c>
      <c r="F9" s="196" t="s">
        <v>2823</v>
      </c>
      <c r="G9" s="42">
        <f>G8</f>
        <v>44981</v>
      </c>
      <c r="H9" s="161"/>
      <c r="I9" s="36"/>
      <c r="J9" s="36"/>
      <c r="K9" s="36"/>
      <c r="L9" s="36"/>
    </row>
    <row r="10" spans="2:12" s="1" customFormat="1" ht="13.4" customHeight="1" x14ac:dyDescent="0.25">
      <c r="B10" s="245" t="s">
        <v>2766</v>
      </c>
      <c r="C10" s="89" t="s">
        <v>244</v>
      </c>
      <c r="D10" s="90" t="s">
        <v>2824</v>
      </c>
      <c r="E10" s="91" t="s">
        <v>2825</v>
      </c>
      <c r="F10" s="92" t="s">
        <v>2846</v>
      </c>
      <c r="G10" s="42">
        <f>+G9+1</f>
        <v>44982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2845</v>
      </c>
      <c r="E11" s="91" t="s">
        <v>2847</v>
      </c>
      <c r="F11" s="92" t="s">
        <v>2848</v>
      </c>
      <c r="G11" s="42">
        <f>G8+1</f>
        <v>44982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2325</v>
      </c>
      <c r="E13" s="55"/>
      <c r="F13" s="57"/>
      <c r="G13" s="34">
        <f>G5+7</f>
        <v>44985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3844</v>
      </c>
      <c r="E15" s="185" t="s">
        <v>1229</v>
      </c>
      <c r="F15" s="192" t="s">
        <v>2784</v>
      </c>
      <c r="G15" s="33">
        <v>44975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2768</v>
      </c>
      <c r="C17" s="85" t="s">
        <v>7</v>
      </c>
      <c r="D17" s="100" t="s">
        <v>1249</v>
      </c>
      <c r="E17" s="107" t="s">
        <v>2797</v>
      </c>
      <c r="F17" s="96" t="s">
        <v>2798</v>
      </c>
      <c r="G17" s="42">
        <f>+G19</f>
        <v>44978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150</v>
      </c>
      <c r="D18" s="86" t="s">
        <v>2799</v>
      </c>
      <c r="E18" s="101" t="s">
        <v>2795</v>
      </c>
      <c r="F18" s="114" t="s">
        <v>2796</v>
      </c>
      <c r="G18" s="42">
        <f>G15+3</f>
        <v>44978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USD@JPY135.01-</v>
      </c>
      <c r="C19" s="95" t="s">
        <v>5</v>
      </c>
      <c r="D19" s="86" t="s">
        <v>2792</v>
      </c>
      <c r="E19" s="101" t="s">
        <v>2793</v>
      </c>
      <c r="F19" s="114" t="s">
        <v>2794</v>
      </c>
      <c r="G19" s="42">
        <f>G18</f>
        <v>44978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RMB@JPY19.62-</v>
      </c>
      <c r="C20" s="85" t="s">
        <v>479</v>
      </c>
      <c r="D20" s="86" t="s">
        <v>2807</v>
      </c>
      <c r="E20" s="87" t="s">
        <v>2801</v>
      </c>
      <c r="F20" s="96" t="s">
        <v>2802</v>
      </c>
      <c r="G20" s="42">
        <f>G18+1</f>
        <v>44979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1314</v>
      </c>
      <c r="D21" s="201" t="s">
        <v>2808</v>
      </c>
      <c r="E21" s="202" t="s">
        <v>2809</v>
      </c>
      <c r="F21" s="203" t="s">
        <v>2810</v>
      </c>
      <c r="G21" s="42">
        <f>G20</f>
        <v>44979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2836</v>
      </c>
      <c r="E23" s="55"/>
      <c r="F23" s="57"/>
      <c r="G23" s="34">
        <f>G15+7</f>
        <v>44982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3845</v>
      </c>
      <c r="E26" s="149" t="s">
        <v>2774</v>
      </c>
      <c r="F26" s="250" t="s">
        <v>2775</v>
      </c>
      <c r="G26" s="42">
        <v>44971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2769</v>
      </c>
      <c r="C27" s="104" t="s">
        <v>16</v>
      </c>
      <c r="D27" s="134" t="s">
        <v>2776</v>
      </c>
      <c r="E27" s="149" t="s">
        <v>2777</v>
      </c>
      <c r="F27" s="250" t="s">
        <v>2778</v>
      </c>
      <c r="G27" s="42">
        <f>+G26+2</f>
        <v>44973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2779</v>
      </c>
      <c r="E28" s="145" t="s">
        <v>1229</v>
      </c>
      <c r="F28" s="199" t="s">
        <v>2783</v>
      </c>
      <c r="G28" s="42">
        <f>G27+2</f>
        <v>44975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USD@JPY135.01-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RMB@JPY19.62-</v>
      </c>
      <c r="C30" s="143" t="s">
        <v>17</v>
      </c>
      <c r="D30" s="144" t="s">
        <v>788</v>
      </c>
      <c r="E30" s="211" t="s">
        <v>2781</v>
      </c>
      <c r="F30" s="96" t="s">
        <v>2782</v>
      </c>
      <c r="G30" s="42">
        <f>+G28+1</f>
        <v>44976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2791</v>
      </c>
      <c r="E31" s="107" t="s">
        <v>2790</v>
      </c>
      <c r="F31" s="96" t="s">
        <v>2812</v>
      </c>
      <c r="G31" s="42">
        <f>+G30+1</f>
        <v>44977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2811</v>
      </c>
      <c r="E32" s="107" t="s">
        <v>2813</v>
      </c>
      <c r="F32" s="96" t="s">
        <v>2814</v>
      </c>
      <c r="G32" s="42">
        <f>+G31+1</f>
        <v>44978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1274</v>
      </c>
      <c r="E33" s="107" t="s">
        <v>2803</v>
      </c>
      <c r="F33" s="96" t="s">
        <v>2804</v>
      </c>
      <c r="G33" s="42">
        <f>+G32</f>
        <v>44978</v>
      </c>
      <c r="H33" s="161" t="s">
        <v>2805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2788</v>
      </c>
      <c r="D34" s="144" t="s">
        <v>2835</v>
      </c>
      <c r="E34" s="145" t="s">
        <v>2532</v>
      </c>
      <c r="F34" s="146" t="s">
        <v>2286</v>
      </c>
      <c r="G34" s="42">
        <f>+G33+1</f>
        <v>44979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2815</v>
      </c>
      <c r="E35" s="211" t="s">
        <v>2816</v>
      </c>
      <c r="F35" s="146" t="s">
        <v>2817</v>
      </c>
      <c r="G35" s="42">
        <f>+G34+1</f>
        <v>44980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2844</v>
      </c>
      <c r="E37" s="129"/>
      <c r="F37" s="130"/>
      <c r="G37" s="131">
        <f>+G35+5</f>
        <v>44985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44986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44989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8" t="s">
        <v>0</v>
      </c>
      <c r="C1" s="658"/>
      <c r="D1" s="9"/>
      <c r="E1" s="9"/>
      <c r="F1" s="9"/>
      <c r="G1" s="9"/>
      <c r="H1" s="9"/>
      <c r="I1" s="659">
        <v>45989.354166666664</v>
      </c>
      <c r="J1" s="659"/>
      <c r="K1" s="14"/>
      <c r="L1" s="15"/>
      <c r="M1" s="15"/>
      <c r="N1" s="16"/>
      <c r="O1" s="12"/>
    </row>
    <row r="2" spans="2:15" s="1" customFormat="1" ht="13.5" customHeight="1" x14ac:dyDescent="0.25">
      <c r="B2" s="660" t="s">
        <v>5078</v>
      </c>
      <c r="C2" s="66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1" t="s">
        <v>12</v>
      </c>
      <c r="E4" s="662"/>
      <c r="F4" s="661" t="s">
        <v>13</v>
      </c>
      <c r="G4" s="662"/>
      <c r="H4" s="663" t="s">
        <v>2</v>
      </c>
      <c r="I4" s="66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390"/>
      <c r="E5" s="502"/>
      <c r="F5" s="390"/>
      <c r="G5" s="502"/>
      <c r="H5" s="390"/>
      <c r="I5" s="539"/>
      <c r="J5" s="613" t="s">
        <v>23</v>
      </c>
      <c r="K5" s="262" t="s">
        <v>11026</v>
      </c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85"/>
      <c r="D6" s="385"/>
      <c r="E6" s="504"/>
      <c r="F6" s="385"/>
      <c r="G6" s="505"/>
      <c r="H6" s="386"/>
      <c r="I6" s="505"/>
      <c r="J6" s="115"/>
      <c r="K6" s="164"/>
      <c r="L6" s="36"/>
      <c r="M6" s="36"/>
      <c r="N6" s="36"/>
      <c r="O6" s="36"/>
    </row>
    <row r="7" spans="2:15" s="1" customFormat="1" ht="15" customHeight="1" x14ac:dyDescent="0.25">
      <c r="B7" s="26" t="s">
        <v>4948</v>
      </c>
      <c r="C7" s="85"/>
      <c r="D7" s="385"/>
      <c r="E7" s="504"/>
      <c r="F7" s="385"/>
      <c r="G7" s="505"/>
      <c r="H7" s="386"/>
      <c r="I7" s="505"/>
      <c r="J7" s="115"/>
      <c r="K7" s="188"/>
      <c r="L7" s="36"/>
      <c r="M7" s="36"/>
      <c r="N7" s="36"/>
      <c r="O7" s="36"/>
    </row>
    <row r="8" spans="2:15" s="1" customFormat="1" ht="15" customHeight="1" x14ac:dyDescent="0.25">
      <c r="B8" s="26"/>
      <c r="C8" s="85" t="s">
        <v>10</v>
      </c>
      <c r="D8" s="385"/>
      <c r="E8" s="504"/>
      <c r="F8" s="385"/>
      <c r="G8" s="505"/>
      <c r="H8" s="386"/>
      <c r="I8" s="504"/>
      <c r="J8" s="611" t="s">
        <v>36</v>
      </c>
      <c r="K8" s="271"/>
      <c r="L8" s="36"/>
      <c r="M8" s="36"/>
      <c r="N8" s="36"/>
      <c r="O8" s="36"/>
    </row>
    <row r="9" spans="2:15" s="1" customFormat="1" ht="15" customHeight="1" x14ac:dyDescent="0.25">
      <c r="B9" s="26"/>
      <c r="C9" s="95" t="s">
        <v>8</v>
      </c>
      <c r="D9" s="385"/>
      <c r="E9" s="522"/>
      <c r="F9" s="385"/>
      <c r="G9" s="522"/>
      <c r="H9" s="386"/>
      <c r="I9" s="522"/>
      <c r="J9" s="611" t="s">
        <v>36</v>
      </c>
      <c r="K9" s="249"/>
      <c r="L9" s="36"/>
      <c r="M9" s="36"/>
      <c r="N9" s="36"/>
      <c r="O9" s="36"/>
    </row>
    <row r="10" spans="2:15" s="1" customFormat="1" ht="15" customHeight="1" x14ac:dyDescent="0.25">
      <c r="B10" s="537"/>
      <c r="C10" s="85" t="s">
        <v>5</v>
      </c>
      <c r="D10" s="385"/>
      <c r="E10" s="522"/>
      <c r="F10" s="385"/>
      <c r="G10" s="505"/>
      <c r="H10" s="386"/>
      <c r="I10" s="522"/>
      <c r="J10" s="611" t="s">
        <v>36</v>
      </c>
      <c r="K10" s="271"/>
      <c r="L10" s="36"/>
      <c r="M10" s="36"/>
      <c r="N10" s="36"/>
      <c r="O10" s="36"/>
    </row>
    <row r="11" spans="2:15" s="1" customFormat="1" ht="15" customHeight="1" x14ac:dyDescent="0.25">
      <c r="B11" s="537"/>
      <c r="C11" s="85" t="s">
        <v>244</v>
      </c>
      <c r="D11" s="385"/>
      <c r="E11" s="510"/>
      <c r="F11" s="385"/>
      <c r="G11" s="522"/>
      <c r="H11" s="386"/>
      <c r="I11" s="504"/>
      <c r="J11" s="611" t="s">
        <v>36</v>
      </c>
      <c r="K11" s="271"/>
      <c r="L11" s="36"/>
      <c r="M11" s="36"/>
      <c r="N11" s="36"/>
      <c r="O11" s="36"/>
    </row>
    <row r="12" spans="2:15" s="1" customFormat="1" ht="15" customHeight="1" x14ac:dyDescent="0.25">
      <c r="B12" s="26"/>
      <c r="C12" s="85" t="s">
        <v>6</v>
      </c>
      <c r="D12" s="385"/>
      <c r="E12" s="510"/>
      <c r="F12" s="385"/>
      <c r="G12" s="505"/>
      <c r="H12" s="386"/>
      <c r="I12" s="522"/>
      <c r="J12" s="611" t="s">
        <v>36</v>
      </c>
      <c r="K12" s="271"/>
      <c r="L12" s="36"/>
      <c r="M12" s="36"/>
      <c r="N12" s="36"/>
      <c r="O12" s="36"/>
    </row>
    <row r="13" spans="2:15" s="1" customFormat="1" ht="15" customHeight="1" x14ac:dyDescent="0.25">
      <c r="B13" s="537"/>
      <c r="C13" s="85"/>
      <c r="D13" s="385"/>
      <c r="E13" s="510"/>
      <c r="F13" s="385"/>
      <c r="G13" s="522"/>
      <c r="H13" s="386"/>
      <c r="I13" s="522"/>
      <c r="J13" s="115"/>
      <c r="K13" s="161"/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85"/>
      <c r="D14" s="385"/>
      <c r="E14" s="510"/>
      <c r="F14" s="385"/>
      <c r="G14" s="505"/>
      <c r="H14" s="386"/>
      <c r="I14" s="504"/>
      <c r="J14" s="115"/>
      <c r="K14" s="271"/>
      <c r="L14" s="36"/>
      <c r="M14" s="36"/>
      <c r="N14" s="36"/>
      <c r="O14" s="36"/>
    </row>
    <row r="15" spans="2:15" s="1" customFormat="1" ht="26.5" customHeight="1" x14ac:dyDescent="0.25">
      <c r="B15" s="610" t="s">
        <v>11029</v>
      </c>
      <c r="C15" s="95"/>
      <c r="D15" s="410"/>
      <c r="E15" s="511"/>
      <c r="F15" s="385"/>
      <c r="G15" s="522"/>
      <c r="H15" s="412"/>
      <c r="I15" s="512"/>
      <c r="J15" s="115"/>
      <c r="K15" s="161"/>
      <c r="L15" s="36"/>
      <c r="M15" s="36"/>
      <c r="N15" s="36"/>
      <c r="O15" s="36"/>
    </row>
    <row r="16" spans="2:15" s="1" customFormat="1" ht="15" customHeight="1" x14ac:dyDescent="0.25">
      <c r="B16" s="396" t="s">
        <v>11038</v>
      </c>
      <c r="C16" s="89"/>
      <c r="D16" s="385"/>
      <c r="E16" s="504"/>
      <c r="F16" s="385"/>
      <c r="G16" s="505"/>
      <c r="H16" s="386"/>
      <c r="I16" s="505"/>
      <c r="J16" s="115"/>
      <c r="K16" s="246"/>
      <c r="L16" s="36"/>
      <c r="M16" s="36"/>
      <c r="N16" s="36"/>
      <c r="O16" s="36"/>
    </row>
    <row r="17" spans="2:15" s="1" customFormat="1" ht="15" customHeight="1" x14ac:dyDescent="0.25">
      <c r="B17" s="400" t="s">
        <v>11039</v>
      </c>
      <c r="C17" s="94" t="s">
        <v>481</v>
      </c>
      <c r="D17" s="462"/>
      <c r="E17" s="523"/>
      <c r="F17" s="462"/>
      <c r="G17" s="524"/>
      <c r="H17" s="406"/>
      <c r="I17" s="525"/>
      <c r="J17" s="612" t="s">
        <v>36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61" t="s">
        <v>12</v>
      </c>
      <c r="E19" s="662"/>
      <c r="F19" s="661" t="s">
        <v>13</v>
      </c>
      <c r="G19" s="662"/>
      <c r="H19" s="663" t="s">
        <v>2</v>
      </c>
      <c r="I19" s="664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81" t="s">
        <v>14</v>
      </c>
      <c r="D20" s="395" t="s">
        <v>9199</v>
      </c>
      <c r="E20" s="509">
        <v>45976</v>
      </c>
      <c r="F20" s="506" t="s">
        <v>9992</v>
      </c>
      <c r="G20" s="539">
        <v>45977</v>
      </c>
      <c r="H20" s="391" t="s">
        <v>10599</v>
      </c>
      <c r="I20" s="507">
        <v>45977</v>
      </c>
      <c r="J20" s="33">
        <v>45976</v>
      </c>
      <c r="K20" s="262"/>
      <c r="L20" s="36"/>
      <c r="M20" s="36"/>
      <c r="N20" s="36"/>
      <c r="O20" s="36"/>
    </row>
    <row r="21" spans="2:15" s="1" customFormat="1" ht="15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5" customHeight="1" x14ac:dyDescent="0.25">
      <c r="B22" s="26" t="s">
        <v>11027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5" customHeight="1" x14ac:dyDescent="0.25">
      <c r="B23" s="459"/>
      <c r="C23" s="195" t="s">
        <v>6</v>
      </c>
      <c r="D23" s="630" t="s">
        <v>11044</v>
      </c>
      <c r="E23" s="631">
        <v>45979</v>
      </c>
      <c r="F23" s="630" t="s">
        <v>11045</v>
      </c>
      <c r="G23" s="631">
        <v>45979</v>
      </c>
      <c r="H23" s="630" t="s">
        <v>9212</v>
      </c>
      <c r="I23" s="631">
        <v>45979</v>
      </c>
      <c r="J23" s="42">
        <f>J26+1</f>
        <v>45980</v>
      </c>
      <c r="K23" s="247"/>
      <c r="L23" s="36"/>
      <c r="M23" s="36"/>
      <c r="N23" s="36"/>
      <c r="O23" s="36"/>
    </row>
    <row r="24" spans="2:15" s="1" customFormat="1" ht="15" customHeight="1" x14ac:dyDescent="0.25">
      <c r="B24" s="26"/>
      <c r="C24" s="143" t="s">
        <v>26</v>
      </c>
      <c r="D24" s="632" t="s">
        <v>10491</v>
      </c>
      <c r="E24" s="631">
        <v>45979</v>
      </c>
      <c r="F24" s="632" t="s">
        <v>10491</v>
      </c>
      <c r="G24" s="631">
        <v>45979</v>
      </c>
      <c r="H24" s="632" t="s">
        <v>9796</v>
      </c>
      <c r="I24" s="631">
        <v>45980</v>
      </c>
      <c r="J24" s="42">
        <f>J26+1</f>
        <v>45980</v>
      </c>
      <c r="K24" s="248"/>
      <c r="L24" s="36"/>
      <c r="M24" s="36"/>
      <c r="N24" s="36"/>
      <c r="O24" s="36"/>
    </row>
    <row r="25" spans="2:15" s="1" customFormat="1" ht="15" customHeight="1" x14ac:dyDescent="0.25">
      <c r="B25" s="245"/>
      <c r="C25" s="195" t="s">
        <v>5</v>
      </c>
      <c r="D25" s="632" t="s">
        <v>11049</v>
      </c>
      <c r="E25" s="631">
        <v>45980</v>
      </c>
      <c r="F25" s="632" t="s">
        <v>9128</v>
      </c>
      <c r="G25" s="631">
        <v>45980</v>
      </c>
      <c r="H25" s="632" t="s">
        <v>11050</v>
      </c>
      <c r="I25" s="631">
        <v>45980</v>
      </c>
      <c r="J25" s="42">
        <f>J20+3</f>
        <v>45979</v>
      </c>
      <c r="K25" s="249"/>
      <c r="L25" s="36"/>
      <c r="M25" s="36"/>
      <c r="N25" s="36"/>
      <c r="O25" s="36"/>
    </row>
    <row r="26" spans="2:15" s="1" customFormat="1" ht="15" customHeight="1" x14ac:dyDescent="0.25">
      <c r="B26" s="245"/>
      <c r="C26" s="210" t="s">
        <v>7</v>
      </c>
      <c r="D26" s="630" t="s">
        <v>11051</v>
      </c>
      <c r="E26" s="631">
        <v>45980</v>
      </c>
      <c r="F26" s="630" t="s">
        <v>9318</v>
      </c>
      <c r="G26" s="631">
        <v>45980</v>
      </c>
      <c r="H26" s="630" t="s">
        <v>9159</v>
      </c>
      <c r="I26" s="631">
        <v>45980</v>
      </c>
      <c r="J26" s="42">
        <f>J25</f>
        <v>45979</v>
      </c>
      <c r="K26" s="164"/>
      <c r="L26" s="36"/>
      <c r="M26" s="36"/>
      <c r="N26" s="36"/>
      <c r="O26" s="36"/>
    </row>
    <row r="27" spans="2:15" s="1" customFormat="1" ht="15" customHeight="1" x14ac:dyDescent="0.25">
      <c r="B27" s="245"/>
      <c r="C27" s="195" t="s">
        <v>8</v>
      </c>
      <c r="D27" s="630" t="s">
        <v>9294</v>
      </c>
      <c r="E27" s="631">
        <v>45981</v>
      </c>
      <c r="F27" s="632" t="s">
        <v>9201</v>
      </c>
      <c r="G27" s="631">
        <v>45981</v>
      </c>
      <c r="H27" s="632" t="s">
        <v>9290</v>
      </c>
      <c r="I27" s="631">
        <v>45981</v>
      </c>
      <c r="J27" s="42">
        <f>J25</f>
        <v>45979</v>
      </c>
      <c r="K27" s="248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5" customHeight="1" x14ac:dyDescent="0.25">
      <c r="B31" s="245" t="str">
        <f>$B$16</f>
        <v>USD: JPY156.03-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5" customHeight="1" x14ac:dyDescent="0.25">
      <c r="B32" s="44" t="str">
        <f>$B$17</f>
        <v>RMB: JPY22.09-</v>
      </c>
      <c r="C32" s="44" t="s">
        <v>14</v>
      </c>
      <c r="D32" s="376" t="s">
        <v>9290</v>
      </c>
      <c r="E32" s="600">
        <v>45983</v>
      </c>
      <c r="F32" s="518" t="s">
        <v>9783</v>
      </c>
      <c r="G32" s="519">
        <v>45984</v>
      </c>
      <c r="H32" s="376" t="s">
        <v>9867</v>
      </c>
      <c r="I32" s="519">
        <v>45984</v>
      </c>
      <c r="J32" s="34">
        <f>J20+7</f>
        <v>45983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61" t="s">
        <v>12</v>
      </c>
      <c r="E34" s="662"/>
      <c r="F34" s="661" t="s">
        <v>13</v>
      </c>
      <c r="G34" s="662"/>
      <c r="H34" s="663" t="s">
        <v>2</v>
      </c>
      <c r="I34" s="664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5" customHeight="1" x14ac:dyDescent="0.25">
      <c r="B36" s="71" t="s">
        <v>6374</v>
      </c>
      <c r="C36" s="212" t="s">
        <v>539</v>
      </c>
      <c r="D36" s="633" t="s">
        <v>9288</v>
      </c>
      <c r="E36" s="634">
        <v>45971</v>
      </c>
      <c r="F36" s="633" t="s">
        <v>9250</v>
      </c>
      <c r="G36" s="635">
        <v>45972</v>
      </c>
      <c r="H36" s="636" t="s">
        <v>9495</v>
      </c>
      <c r="I36" s="634">
        <v>45973</v>
      </c>
      <c r="J36" s="42">
        <v>45972</v>
      </c>
      <c r="K36" s="161"/>
      <c r="L36" s="36"/>
      <c r="M36" s="36"/>
      <c r="N36" s="36"/>
      <c r="O36" s="36"/>
    </row>
    <row r="37" spans="2:15" s="1" customFormat="1" ht="15" customHeight="1" x14ac:dyDescent="0.25">
      <c r="B37" s="26" t="s">
        <v>10339</v>
      </c>
      <c r="C37" s="182" t="s">
        <v>540</v>
      </c>
      <c r="D37" s="632" t="s">
        <v>10005</v>
      </c>
      <c r="E37" s="631">
        <v>45973</v>
      </c>
      <c r="F37" s="632" t="s">
        <v>9947</v>
      </c>
      <c r="G37" s="637">
        <v>45973</v>
      </c>
      <c r="H37" s="638" t="s">
        <v>11037</v>
      </c>
      <c r="I37" s="631">
        <v>45974</v>
      </c>
      <c r="J37" s="42">
        <f>J36+2</f>
        <v>45974</v>
      </c>
      <c r="K37" s="249"/>
      <c r="L37" s="36"/>
      <c r="M37" s="36"/>
      <c r="N37" s="36"/>
      <c r="O37" s="36"/>
    </row>
    <row r="38" spans="2:15" s="1" customFormat="1" ht="15" customHeight="1" x14ac:dyDescent="0.25">
      <c r="B38" s="26"/>
      <c r="C38" s="143" t="s">
        <v>541</v>
      </c>
      <c r="D38" s="632" t="s">
        <v>11040</v>
      </c>
      <c r="E38" s="631">
        <v>45974</v>
      </c>
      <c r="F38" s="632" t="s">
        <v>9422</v>
      </c>
      <c r="G38" s="637">
        <v>45975</v>
      </c>
      <c r="H38" s="638" t="s">
        <v>11041</v>
      </c>
      <c r="I38" s="631">
        <v>45976</v>
      </c>
      <c r="J38" s="42">
        <f>J37+2</f>
        <v>45976</v>
      </c>
      <c r="K38" s="170"/>
      <c r="L38" s="36"/>
      <c r="M38" s="36"/>
      <c r="N38" s="36"/>
      <c r="O38" s="36"/>
    </row>
    <row r="39" spans="2:15" s="1" customFormat="1" ht="1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5" customHeight="1" x14ac:dyDescent="0.25">
      <c r="B41" s="245"/>
      <c r="C41" s="85" t="s">
        <v>7862</v>
      </c>
      <c r="D41" s="385" t="s">
        <v>9173</v>
      </c>
      <c r="E41" s="504">
        <v>45977</v>
      </c>
      <c r="F41" s="385" t="s">
        <v>10719</v>
      </c>
      <c r="G41" s="505">
        <v>45978</v>
      </c>
      <c r="H41" s="386" t="s">
        <v>9213</v>
      </c>
      <c r="I41" s="504">
        <v>45978</v>
      </c>
      <c r="J41" s="42">
        <f>J38+1</f>
        <v>45977</v>
      </c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1313</v>
      </c>
      <c r="D42" s="385" t="s">
        <v>9213</v>
      </c>
      <c r="E42" s="504">
        <v>45979</v>
      </c>
      <c r="F42" s="385" t="s">
        <v>9195</v>
      </c>
      <c r="G42" s="505">
        <v>45979</v>
      </c>
      <c r="H42" s="386" t="s">
        <v>9724</v>
      </c>
      <c r="I42" s="504">
        <v>45979</v>
      </c>
      <c r="J42" s="42">
        <f>J44</f>
        <v>45979</v>
      </c>
      <c r="K42" s="398"/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477</v>
      </c>
      <c r="D43" s="385" t="s">
        <v>9538</v>
      </c>
      <c r="E43" s="504">
        <v>45979</v>
      </c>
      <c r="F43" s="385" t="s">
        <v>9466</v>
      </c>
      <c r="G43" s="505">
        <v>45979</v>
      </c>
      <c r="H43" s="386" t="s">
        <v>11048</v>
      </c>
      <c r="I43" s="504">
        <v>45979</v>
      </c>
      <c r="J43" s="42">
        <f>J41+1</f>
        <v>45978</v>
      </c>
      <c r="K43" s="161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42</v>
      </c>
      <c r="D44" s="385" t="s">
        <v>10334</v>
      </c>
      <c r="E44" s="504">
        <v>45979</v>
      </c>
      <c r="F44" s="385" t="s">
        <v>9274</v>
      </c>
      <c r="G44" s="505">
        <v>45980</v>
      </c>
      <c r="H44" s="386" t="s">
        <v>9098</v>
      </c>
      <c r="I44" s="510">
        <v>45980</v>
      </c>
      <c r="J44" s="42">
        <f>J43+1</f>
        <v>45979</v>
      </c>
      <c r="K44" s="249"/>
      <c r="L44" s="36"/>
      <c r="M44" s="36"/>
      <c r="N44" s="36"/>
      <c r="O44" s="36"/>
    </row>
    <row r="45" spans="2:15" s="1" customFormat="1" ht="15" customHeight="1" x14ac:dyDescent="0.25">
      <c r="B45" s="24"/>
      <c r="C45" s="108" t="s">
        <v>479</v>
      </c>
      <c r="D45" s="410" t="s">
        <v>9086</v>
      </c>
      <c r="E45" s="510">
        <v>45980</v>
      </c>
      <c r="F45" s="410" t="s">
        <v>11047</v>
      </c>
      <c r="G45" s="522">
        <v>45981</v>
      </c>
      <c r="H45" s="386" t="s">
        <v>9317</v>
      </c>
      <c r="I45" s="510">
        <v>45981</v>
      </c>
      <c r="J45" s="42">
        <f>J42+1</f>
        <v>45980</v>
      </c>
      <c r="K45" s="272"/>
      <c r="L45" s="36"/>
      <c r="M45" s="36"/>
      <c r="N45" s="36"/>
      <c r="O45" s="36"/>
    </row>
    <row r="46" spans="2:15" s="1" customFormat="1" ht="15" customHeight="1" x14ac:dyDescent="0.25">
      <c r="B46" s="24"/>
      <c r="C46" s="85" t="s">
        <v>476</v>
      </c>
      <c r="D46" s="385" t="s">
        <v>9097</v>
      </c>
      <c r="E46" s="510">
        <v>45981</v>
      </c>
      <c r="F46" s="395" t="s">
        <v>9630</v>
      </c>
      <c r="G46" s="522">
        <v>45982</v>
      </c>
      <c r="H46" s="386" t="s">
        <v>9552</v>
      </c>
      <c r="I46" s="510">
        <v>45982</v>
      </c>
      <c r="J46" s="42">
        <f>J45+1</f>
        <v>45981</v>
      </c>
      <c r="K46" s="271"/>
      <c r="L46" s="36"/>
      <c r="M46" s="36"/>
      <c r="N46" s="36"/>
      <c r="O46" s="36"/>
    </row>
    <row r="47" spans="2:15" s="1" customFormat="1" ht="15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5" customHeight="1" x14ac:dyDescent="0.25">
      <c r="B50" s="24"/>
      <c r="C50" s="230" t="s">
        <v>24</v>
      </c>
      <c r="D50" s="385" t="s">
        <v>9786</v>
      </c>
      <c r="E50" s="510">
        <v>45984</v>
      </c>
      <c r="F50" s="385" t="s">
        <v>11074</v>
      </c>
      <c r="G50" s="522">
        <v>45986</v>
      </c>
      <c r="H50" s="385" t="s">
        <v>11075</v>
      </c>
      <c r="I50" s="522">
        <v>45987</v>
      </c>
      <c r="J50" s="604">
        <f>J46+5</f>
        <v>45986</v>
      </c>
      <c r="K50" s="249"/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3" t="s">
        <v>16</v>
      </c>
      <c r="D51" s="414" t="s">
        <v>9168</v>
      </c>
      <c r="E51" s="531">
        <v>45987</v>
      </c>
      <c r="F51" s="379" t="s">
        <v>10337</v>
      </c>
      <c r="G51" s="503">
        <v>45987</v>
      </c>
      <c r="H51" s="380" t="s">
        <v>11079</v>
      </c>
      <c r="I51" s="503">
        <v>45988</v>
      </c>
      <c r="J51" s="131">
        <f>J46+6</f>
        <v>45987</v>
      </c>
      <c r="K51" s="161"/>
      <c r="L51" s="36"/>
      <c r="M51" s="36"/>
      <c r="N51" s="36"/>
      <c r="O51" s="36"/>
    </row>
    <row r="52" spans="2:26" s="1" customFormat="1" ht="15" customHeight="1" x14ac:dyDescent="0.25">
      <c r="B52" s="396" t="str">
        <f>$B$16</f>
        <v>USD: JPY156.03-</v>
      </c>
      <c r="C52" s="50" t="s">
        <v>9</v>
      </c>
      <c r="D52" s="375" t="s">
        <v>11080</v>
      </c>
      <c r="E52" s="484">
        <v>45989</v>
      </c>
      <c r="F52" s="375"/>
      <c r="G52" s="483"/>
      <c r="H52" s="372"/>
      <c r="I52" s="483"/>
      <c r="J52" s="42">
        <f>J51+3</f>
        <v>45990</v>
      </c>
      <c r="K52" s="161"/>
      <c r="L52" s="36"/>
      <c r="M52" s="36"/>
      <c r="N52" s="36"/>
      <c r="O52" s="36"/>
    </row>
    <row r="53" spans="2:26" s="1" customFormat="1" ht="15" customHeight="1" x14ac:dyDescent="0.25">
      <c r="B53" s="44" t="str">
        <f>$B$17</f>
        <v>RMB: JPY22.09-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D00-000000000000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D00-000000000000}">
  <sheetPr codeName="Sheet59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8" t="s">
        <v>0</v>
      </c>
      <c r="C1" s="658"/>
      <c r="D1" s="9"/>
      <c r="E1" s="9"/>
      <c r="F1" s="659">
        <v>44974.354166666664</v>
      </c>
      <c r="G1" s="659"/>
      <c r="H1" s="14"/>
      <c r="I1" s="15"/>
      <c r="J1" s="15"/>
      <c r="K1" s="16"/>
      <c r="L1" s="12"/>
    </row>
    <row r="2" spans="2:12" s="1" customFormat="1" ht="13.5" customHeight="1" x14ac:dyDescent="0.25">
      <c r="B2" s="660" t="s">
        <v>420</v>
      </c>
      <c r="C2" s="66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3846</v>
      </c>
      <c r="E5" s="83" t="s">
        <v>2737</v>
      </c>
      <c r="F5" s="84" t="s">
        <v>2738</v>
      </c>
      <c r="G5" s="33">
        <v>44971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2697</v>
      </c>
      <c r="C7" s="85" t="s">
        <v>10</v>
      </c>
      <c r="D7" s="86" t="s">
        <v>2771</v>
      </c>
      <c r="E7" s="87" t="s">
        <v>2772</v>
      </c>
      <c r="F7" s="88" t="s">
        <v>2773</v>
      </c>
      <c r="G7" s="42">
        <f>G5+2</f>
        <v>44973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2770</v>
      </c>
      <c r="E8" s="91" t="s">
        <v>2756</v>
      </c>
      <c r="F8" s="92" t="s">
        <v>2757</v>
      </c>
      <c r="G8" s="42">
        <f>G7+1</f>
        <v>44974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2711</v>
      </c>
      <c r="C9" s="89" t="s">
        <v>5</v>
      </c>
      <c r="D9" s="90" t="s">
        <v>2758</v>
      </c>
      <c r="E9" s="91" t="s">
        <v>2759</v>
      </c>
      <c r="F9" s="92" t="s">
        <v>2760</v>
      </c>
      <c r="G9" s="42">
        <f>G8</f>
        <v>44974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2712</v>
      </c>
      <c r="C10" s="89" t="s">
        <v>7</v>
      </c>
      <c r="D10" s="90" t="s">
        <v>2761</v>
      </c>
      <c r="E10" s="91" t="s">
        <v>2762</v>
      </c>
      <c r="F10" s="92" t="s">
        <v>2763</v>
      </c>
      <c r="G10" s="127" t="s">
        <v>182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244</v>
      </c>
      <c r="D11" s="90"/>
      <c r="E11" s="91"/>
      <c r="F11" s="92"/>
      <c r="G11" s="118" t="s">
        <v>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479</v>
      </c>
      <c r="D12" s="90" t="s">
        <v>2786</v>
      </c>
      <c r="E12" s="91" t="s">
        <v>2787</v>
      </c>
      <c r="F12" s="92" t="s">
        <v>2785</v>
      </c>
      <c r="G12" s="42">
        <f>G8+1</f>
        <v>44975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45"/>
      <c r="C13" s="49"/>
      <c r="D13" s="59"/>
      <c r="E13" s="141"/>
      <c r="F13" s="142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2800</v>
      </c>
      <c r="E14" s="55"/>
      <c r="F14" s="57"/>
      <c r="G14" s="34">
        <f>G5+7</f>
        <v>44978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481</v>
      </c>
      <c r="D16" s="82" t="s">
        <v>3847</v>
      </c>
      <c r="E16" s="81" t="s">
        <v>2700</v>
      </c>
      <c r="F16" s="103" t="s">
        <v>2722</v>
      </c>
      <c r="G16" s="33">
        <v>44968</v>
      </c>
      <c r="H16" s="262"/>
      <c r="I16" s="36"/>
      <c r="J16" s="36"/>
      <c r="K16" s="36"/>
      <c r="L16" s="36"/>
    </row>
    <row r="17" spans="2:12" s="1" customFormat="1" ht="13.5" customHeight="1" x14ac:dyDescent="0.25">
      <c r="B17" s="71" t="s">
        <v>25</v>
      </c>
      <c r="C17" s="50"/>
      <c r="D17" s="50"/>
      <c r="E17" s="41"/>
      <c r="F17" s="58"/>
      <c r="G17" s="42"/>
      <c r="H17" s="247"/>
      <c r="I17" s="36"/>
      <c r="J17" s="36"/>
      <c r="K17" s="36"/>
      <c r="L17" s="36"/>
    </row>
    <row r="18" spans="2:12" s="1" customFormat="1" ht="13.5" customHeight="1" x14ac:dyDescent="0.25">
      <c r="B18" s="26" t="s">
        <v>2696</v>
      </c>
      <c r="C18" s="95" t="s">
        <v>2723</v>
      </c>
      <c r="D18" s="86" t="s">
        <v>2724</v>
      </c>
      <c r="E18" s="101" t="s">
        <v>2725</v>
      </c>
      <c r="F18" s="114" t="s">
        <v>2726</v>
      </c>
      <c r="G18" s="42">
        <f>G20</f>
        <v>44971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7</v>
      </c>
      <c r="D19" s="100" t="s">
        <v>2735</v>
      </c>
      <c r="E19" s="107" t="s">
        <v>2732</v>
      </c>
      <c r="F19" s="96" t="s">
        <v>2733</v>
      </c>
      <c r="G19" s="42">
        <f>+G18</f>
        <v>44971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$B$9</f>
        <v>USD@JPY132.61-</v>
      </c>
      <c r="C20" s="85" t="s">
        <v>1703</v>
      </c>
      <c r="D20" s="86" t="s">
        <v>2734</v>
      </c>
      <c r="E20" s="101" t="s">
        <v>2725</v>
      </c>
      <c r="F20" s="114" t="s">
        <v>2736</v>
      </c>
      <c r="G20" s="42">
        <f>G16+3</f>
        <v>44971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 t="str">
        <f>$B$10</f>
        <v>RMB@JPY19.37-</v>
      </c>
      <c r="C21" s="85" t="s">
        <v>479</v>
      </c>
      <c r="D21" s="86" t="s">
        <v>2750</v>
      </c>
      <c r="E21" s="87" t="s">
        <v>2751</v>
      </c>
      <c r="F21" s="96" t="s">
        <v>2752</v>
      </c>
      <c r="G21" s="42">
        <f>G20+1</f>
        <v>44972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1314</v>
      </c>
      <c r="D22" s="86" t="s">
        <v>2753</v>
      </c>
      <c r="E22" s="87" t="s">
        <v>2754</v>
      </c>
      <c r="F22" s="88" t="s">
        <v>2755</v>
      </c>
      <c r="G22" s="42">
        <f>G21</f>
        <v>44972</v>
      </c>
      <c r="H22" s="164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2780</v>
      </c>
      <c r="E24" s="55"/>
      <c r="F24" s="57"/>
      <c r="G24" s="34">
        <f>G16+7</f>
        <v>44975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32</v>
      </c>
      <c r="C27" s="133" t="s">
        <v>24</v>
      </c>
      <c r="D27" s="134" t="s">
        <v>2298</v>
      </c>
      <c r="E27" s="149" t="s">
        <v>2695</v>
      </c>
      <c r="F27" s="250" t="s">
        <v>2694</v>
      </c>
      <c r="G27" s="42">
        <v>44964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 t="s">
        <v>2263</v>
      </c>
      <c r="C28" s="104" t="s">
        <v>16</v>
      </c>
      <c r="D28" s="134" t="s">
        <v>442</v>
      </c>
      <c r="E28" s="149" t="s">
        <v>699</v>
      </c>
      <c r="F28" s="250" t="s">
        <v>2693</v>
      </c>
      <c r="G28" s="42">
        <f>+G27+2</f>
        <v>44966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06" t="s">
        <v>2692</v>
      </c>
      <c r="E29" s="101" t="s">
        <v>2721</v>
      </c>
      <c r="F29" s="114" t="s">
        <v>2278</v>
      </c>
      <c r="G29" s="42">
        <f>G28+2</f>
        <v>44968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$B$9</f>
        <v>USD@JPY132.61-</v>
      </c>
      <c r="C30" s="50"/>
      <c r="D30" s="61"/>
      <c r="F30" s="58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 t="str">
        <f>$B$10</f>
        <v>RMB@JPY19.37-</v>
      </c>
      <c r="C31" s="85" t="s">
        <v>17</v>
      </c>
      <c r="D31" s="106" t="s">
        <v>2717</v>
      </c>
      <c r="E31" s="107" t="s">
        <v>2718</v>
      </c>
      <c r="F31" s="96" t="s">
        <v>2729</v>
      </c>
      <c r="G31" s="42">
        <f>+G29+1</f>
        <v>44969</v>
      </c>
      <c r="H31" s="248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2730</v>
      </c>
      <c r="E32" s="107" t="s">
        <v>2731</v>
      </c>
      <c r="F32" s="96" t="s">
        <v>2727</v>
      </c>
      <c r="G32" s="42">
        <f>+G33+1</f>
        <v>44971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2744</v>
      </c>
      <c r="E33" s="107" t="s">
        <v>2743</v>
      </c>
      <c r="F33" s="96" t="s">
        <v>2728</v>
      </c>
      <c r="G33" s="42">
        <f>+G31+1</f>
        <v>44970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1465</v>
      </c>
      <c r="E34" s="107" t="s">
        <v>2747</v>
      </c>
      <c r="F34" s="96" t="s">
        <v>2748</v>
      </c>
      <c r="G34" s="42">
        <f>+G32</f>
        <v>44971</v>
      </c>
      <c r="H34" s="161" t="s">
        <v>2739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40</v>
      </c>
      <c r="D35" s="106" t="s">
        <v>2749</v>
      </c>
      <c r="E35" s="101" t="s">
        <v>2740</v>
      </c>
      <c r="F35" s="96" t="s">
        <v>2741</v>
      </c>
      <c r="G35" s="42">
        <f>+G34+1</f>
        <v>44972</v>
      </c>
      <c r="H35" s="248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2742</v>
      </c>
      <c r="E36" s="107" t="s">
        <v>2745</v>
      </c>
      <c r="F36" s="96" t="s">
        <v>2746</v>
      </c>
      <c r="G36" s="42">
        <f>+G35+1</f>
        <v>44973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/>
      <c r="E38" s="129"/>
      <c r="F38" s="130"/>
      <c r="G38" s="131">
        <f>+G36+5</f>
        <v>44978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44979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44982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2691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E00-000000000000}">
  <sheetPr codeName="Sheet60">
    <pageSetUpPr fitToPage="1"/>
  </sheetPr>
  <dimension ref="A1:AU7690"/>
  <sheetViews>
    <sheetView zoomScale="80" zoomScaleNormal="80" workbookViewId="0">
      <selection activeCell="XFD1" sqref="XF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8" t="s">
        <v>0</v>
      </c>
      <c r="C1" s="658"/>
      <c r="D1" s="9"/>
      <c r="E1" s="9"/>
      <c r="F1" s="659">
        <v>44970.354166666664</v>
      </c>
      <c r="G1" s="659"/>
      <c r="H1" s="14"/>
      <c r="I1" s="15"/>
      <c r="J1" s="15"/>
      <c r="K1" s="16"/>
      <c r="L1" s="12"/>
    </row>
    <row r="2" spans="2:12" s="1" customFormat="1" ht="13.5" customHeight="1" x14ac:dyDescent="0.25">
      <c r="B2" s="660" t="s">
        <v>381</v>
      </c>
      <c r="C2" s="660"/>
      <c r="D2" s="11"/>
      <c r="E2" s="11"/>
      <c r="F2" s="113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3848</v>
      </c>
      <c r="E5" s="83" t="s">
        <v>2670</v>
      </c>
      <c r="F5" s="84" t="s">
        <v>2671</v>
      </c>
      <c r="G5" s="33">
        <v>44964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2638</v>
      </c>
      <c r="C7" s="85" t="s">
        <v>10</v>
      </c>
      <c r="D7" s="86" t="s">
        <v>2673</v>
      </c>
      <c r="E7" s="87" t="s">
        <v>2683</v>
      </c>
      <c r="F7" s="88" t="s">
        <v>2684</v>
      </c>
      <c r="G7" s="42">
        <f>G5+2</f>
        <v>44966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2701</v>
      </c>
      <c r="E8" s="91" t="s">
        <v>2702</v>
      </c>
      <c r="F8" s="92" t="s">
        <v>2703</v>
      </c>
      <c r="G8" s="42">
        <f>G7+1</f>
        <v>44967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2639</v>
      </c>
      <c r="C9" s="89" t="s">
        <v>5</v>
      </c>
      <c r="D9" s="90" t="s">
        <v>2704</v>
      </c>
      <c r="E9" s="91" t="s">
        <v>2705</v>
      </c>
      <c r="F9" s="92" t="s">
        <v>2706</v>
      </c>
      <c r="G9" s="42">
        <f>G8</f>
        <v>44967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2640</v>
      </c>
      <c r="C10" s="89" t="s">
        <v>244</v>
      </c>
      <c r="D10" s="90" t="s">
        <v>2707</v>
      </c>
      <c r="E10" s="91" t="s">
        <v>701</v>
      </c>
      <c r="F10" s="92" t="s">
        <v>2713</v>
      </c>
      <c r="G10" s="42">
        <f>G11</f>
        <v>44968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2714</v>
      </c>
      <c r="E11" s="91" t="s">
        <v>2715</v>
      </c>
      <c r="F11" s="92" t="s">
        <v>2716</v>
      </c>
      <c r="G11" s="42">
        <f>G9+1</f>
        <v>44968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2719</v>
      </c>
      <c r="E13" s="55"/>
      <c r="F13" s="57"/>
      <c r="G13" s="34">
        <f>G5+7</f>
        <v>44971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3849</v>
      </c>
      <c r="E15" s="81" t="s">
        <v>2646</v>
      </c>
      <c r="F15" s="103" t="s">
        <v>2647</v>
      </c>
      <c r="G15" s="33">
        <v>44961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2641</v>
      </c>
      <c r="C17" s="85" t="s">
        <v>5</v>
      </c>
      <c r="D17" s="86" t="s">
        <v>2655</v>
      </c>
      <c r="E17" s="101" t="s">
        <v>2656</v>
      </c>
      <c r="F17" s="114" t="s">
        <v>2662</v>
      </c>
      <c r="G17" s="42">
        <f>G15+3</f>
        <v>44964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2663</v>
      </c>
      <c r="E18" s="101" t="s">
        <v>2664</v>
      </c>
      <c r="F18" s="114" t="s">
        <v>2665</v>
      </c>
      <c r="G18" s="42">
        <f>G17</f>
        <v>44964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USD@JPY129.71-</v>
      </c>
      <c r="C19" s="85" t="s">
        <v>7</v>
      </c>
      <c r="D19" s="100" t="s">
        <v>2666</v>
      </c>
      <c r="E19" s="107" t="s">
        <v>2667</v>
      </c>
      <c r="F19" s="96" t="s">
        <v>2668</v>
      </c>
      <c r="G19" s="42">
        <f>+G18</f>
        <v>44964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RMB@JPY19.16-</v>
      </c>
      <c r="C20" s="85" t="s">
        <v>479</v>
      </c>
      <c r="D20" s="86" t="s">
        <v>2669</v>
      </c>
      <c r="E20" s="87" t="s">
        <v>2676</v>
      </c>
      <c r="F20" s="96" t="s">
        <v>2677</v>
      </c>
      <c r="G20" s="42">
        <f>G17+1</f>
        <v>44965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2678</v>
      </c>
      <c r="E21" s="87" t="s">
        <v>2679</v>
      </c>
      <c r="F21" s="88" t="s">
        <v>2680</v>
      </c>
      <c r="G21" s="42">
        <f>G20</f>
        <v>44965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1427</v>
      </c>
      <c r="E23" s="55"/>
      <c r="F23" s="57"/>
      <c r="G23" s="34">
        <f>G15+7</f>
        <v>44968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3850</v>
      </c>
      <c r="E26" s="149" t="s">
        <v>2644</v>
      </c>
      <c r="F26" s="250" t="s">
        <v>2645</v>
      </c>
      <c r="G26" s="42">
        <v>44957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2643</v>
      </c>
      <c r="C27" s="104" t="s">
        <v>16</v>
      </c>
      <c r="D27" s="134" t="s">
        <v>2659</v>
      </c>
      <c r="E27" s="149" t="s">
        <v>2660</v>
      </c>
      <c r="F27" s="250" t="s">
        <v>2661</v>
      </c>
      <c r="G27" s="42">
        <f>+G26+2</f>
        <v>44959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2650</v>
      </c>
      <c r="E28" s="101" t="s">
        <v>2368</v>
      </c>
      <c r="F28" s="114" t="s">
        <v>2270</v>
      </c>
      <c r="G28" s="42">
        <f>G27+2</f>
        <v>44961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USD@JPY129.71-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RMB@JPY19.16-</v>
      </c>
      <c r="C30" s="85" t="s">
        <v>17</v>
      </c>
      <c r="D30" s="106" t="s">
        <v>2651</v>
      </c>
      <c r="E30" s="107" t="s">
        <v>2243</v>
      </c>
      <c r="F30" s="96" t="s">
        <v>1461</v>
      </c>
      <c r="G30" s="42">
        <f>+G28+1</f>
        <v>44962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2674</v>
      </c>
      <c r="E31" s="107" t="s">
        <v>2675</v>
      </c>
      <c r="F31" s="96" t="s">
        <v>940</v>
      </c>
      <c r="G31" s="42">
        <f>+G33+1</f>
        <v>44964</v>
      </c>
      <c r="H31" s="249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1690</v>
      </c>
      <c r="E32" s="107" t="s">
        <v>463</v>
      </c>
      <c r="F32" s="96" t="s">
        <v>1150</v>
      </c>
      <c r="G32" s="42">
        <f>+G31</f>
        <v>44964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2708</v>
      </c>
      <c r="E33" s="107" t="s">
        <v>2709</v>
      </c>
      <c r="F33" s="96" t="s">
        <v>2710</v>
      </c>
      <c r="G33" s="42">
        <f>+G30+1</f>
        <v>44963</v>
      </c>
      <c r="H33" s="161" t="s">
        <v>2681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2642</v>
      </c>
      <c r="D34" s="106" t="s">
        <v>2682</v>
      </c>
      <c r="E34" s="101" t="s">
        <v>2685</v>
      </c>
      <c r="F34" s="96" t="s">
        <v>2686</v>
      </c>
      <c r="G34" s="42">
        <f>+G32+1</f>
        <v>44965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2687</v>
      </c>
      <c r="E35" s="107" t="s">
        <v>2688</v>
      </c>
      <c r="F35" s="96" t="s">
        <v>2689</v>
      </c>
      <c r="G35" s="42">
        <f>+G34+1</f>
        <v>44966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5"/>
      <c r="C36" s="85" t="s">
        <v>17</v>
      </c>
      <c r="D36" s="106" t="s">
        <v>2690</v>
      </c>
      <c r="E36" s="107" t="s">
        <v>2698</v>
      </c>
      <c r="F36" s="96" t="s">
        <v>2699</v>
      </c>
      <c r="G36" s="42" t="s">
        <v>182</v>
      </c>
      <c r="H36" s="248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2720</v>
      </c>
      <c r="E38" s="129"/>
      <c r="F38" s="130"/>
      <c r="G38" s="131">
        <f>+G35+5</f>
        <v>44971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44972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44975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F00-000000000000}">
  <sheetPr codeName="Sheet6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8" t="s">
        <v>0</v>
      </c>
      <c r="C1" s="658"/>
      <c r="D1" s="9"/>
      <c r="E1" s="9"/>
      <c r="F1" s="659">
        <v>44963.354166666664</v>
      </c>
      <c r="G1" s="659"/>
      <c r="H1" s="14"/>
      <c r="I1" s="15"/>
      <c r="J1" s="15"/>
      <c r="K1" s="16"/>
      <c r="L1" s="12"/>
    </row>
    <row r="2" spans="2:12" s="1" customFormat="1" ht="13.5" customHeight="1" x14ac:dyDescent="0.25">
      <c r="B2" s="660" t="s">
        <v>2576</v>
      </c>
      <c r="C2" s="660"/>
      <c r="D2" s="11"/>
      <c r="E2" s="11"/>
      <c r="F2" s="113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3851</v>
      </c>
      <c r="E5" s="186" t="s">
        <v>2613</v>
      </c>
      <c r="F5" s="187" t="s">
        <v>2615</v>
      </c>
      <c r="G5" s="33">
        <v>44957</v>
      </c>
      <c r="H5" s="262" t="s">
        <v>2605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2577</v>
      </c>
      <c r="C7" s="85" t="s">
        <v>10</v>
      </c>
      <c r="D7" s="86" t="s">
        <v>1084</v>
      </c>
      <c r="E7" s="87" t="s">
        <v>2625</v>
      </c>
      <c r="F7" s="88" t="s">
        <v>2626</v>
      </c>
      <c r="G7" s="42">
        <f>G5+2</f>
        <v>44959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2636</v>
      </c>
      <c r="E8" s="91" t="s">
        <v>2652</v>
      </c>
      <c r="F8" s="92" t="s">
        <v>2653</v>
      </c>
      <c r="G8" s="42">
        <f>G7+1</f>
        <v>44960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2596</v>
      </c>
      <c r="C9" s="89" t="s">
        <v>5</v>
      </c>
      <c r="D9" s="90" t="s">
        <v>2654</v>
      </c>
      <c r="E9" s="91" t="s">
        <v>2634</v>
      </c>
      <c r="F9" s="92" t="s">
        <v>2635</v>
      </c>
      <c r="G9" s="42">
        <f>G8</f>
        <v>44960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2597</v>
      </c>
      <c r="C10" s="89" t="s">
        <v>244</v>
      </c>
      <c r="D10" s="90" t="s">
        <v>2637</v>
      </c>
      <c r="E10" s="91" t="s">
        <v>655</v>
      </c>
      <c r="F10" s="92" t="s">
        <v>2648</v>
      </c>
      <c r="G10" s="42">
        <f>G11</f>
        <v>44961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2649</v>
      </c>
      <c r="E11" s="91" t="s">
        <v>2657</v>
      </c>
      <c r="F11" s="92" t="s">
        <v>2658</v>
      </c>
      <c r="G11" s="42">
        <f>G9+1</f>
        <v>44961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2672</v>
      </c>
      <c r="E13" s="55"/>
      <c r="F13" s="57"/>
      <c r="G13" s="34">
        <f>G5+7</f>
        <v>44964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3852</v>
      </c>
      <c r="E15" s="81" t="s">
        <v>2612</v>
      </c>
      <c r="F15" s="103" t="s">
        <v>1577</v>
      </c>
      <c r="G15" s="33">
        <v>44954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2578</v>
      </c>
      <c r="C17" s="85" t="s">
        <v>5</v>
      </c>
      <c r="D17" s="86" t="s">
        <v>2623</v>
      </c>
      <c r="E17" s="101" t="s">
        <v>2624</v>
      </c>
      <c r="F17" s="114" t="s">
        <v>2123</v>
      </c>
      <c r="G17" s="253">
        <f>G15+3</f>
        <v>44957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870</v>
      </c>
      <c r="E18" s="101" t="s">
        <v>2618</v>
      </c>
      <c r="F18" s="114" t="s">
        <v>2614</v>
      </c>
      <c r="G18" s="42">
        <f>G17</f>
        <v>44957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USD@JPY131.19-</v>
      </c>
      <c r="C19" s="85" t="s">
        <v>7</v>
      </c>
      <c r="D19" s="100"/>
      <c r="E19" s="107"/>
      <c r="F19" s="96"/>
      <c r="G19" s="118" t="s">
        <v>29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RMB@JPY19.23-</v>
      </c>
      <c r="C20" s="85" t="s">
        <v>1314</v>
      </c>
      <c r="D20" s="86" t="s">
        <v>2621</v>
      </c>
      <c r="E20" s="87" t="s">
        <v>2622</v>
      </c>
      <c r="F20" s="88" t="s">
        <v>2619</v>
      </c>
      <c r="G20" s="42">
        <f>G21</f>
        <v>44958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479</v>
      </c>
      <c r="D21" s="201" t="s">
        <v>2620</v>
      </c>
      <c r="E21" s="202" t="s">
        <v>2631</v>
      </c>
      <c r="F21" s="146" t="s">
        <v>2632</v>
      </c>
      <c r="G21" s="42">
        <f>G17+1</f>
        <v>44958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2633</v>
      </c>
      <c r="E23" s="55"/>
      <c r="F23" s="57"/>
      <c r="G23" s="34">
        <f>G15+7</f>
        <v>44961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263"/>
      <c r="D25" s="82"/>
      <c r="E25" s="264"/>
      <c r="F25" s="265"/>
      <c r="G25" s="266"/>
      <c r="H25" s="258" t="s">
        <v>2581</v>
      </c>
      <c r="I25" s="36"/>
      <c r="J25" s="36"/>
      <c r="K25" s="36"/>
      <c r="L25" s="36"/>
    </row>
    <row r="26" spans="2:12" s="1" customFormat="1" ht="13.5" customHeight="1" x14ac:dyDescent="0.25">
      <c r="B26" s="71" t="s">
        <v>2579</v>
      </c>
      <c r="C26" s="133" t="s">
        <v>24</v>
      </c>
      <c r="D26" s="134"/>
      <c r="E26" s="149"/>
      <c r="F26" s="250"/>
      <c r="G26" s="118" t="s">
        <v>2580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2257</v>
      </c>
      <c r="C27" s="104" t="s">
        <v>16</v>
      </c>
      <c r="D27" s="134"/>
      <c r="E27" s="149"/>
      <c r="F27" s="250"/>
      <c r="G27" s="118" t="str">
        <f>G26</f>
        <v>SKIP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/>
      <c r="E28" s="101"/>
      <c r="F28" s="114"/>
      <c r="G28" s="118" t="str">
        <f>G27</f>
        <v>SKIP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USD@JPY131.19-</v>
      </c>
      <c r="C29" s="85"/>
      <c r="D29" s="106"/>
      <c r="E29" s="230"/>
      <c r="F29" s="96"/>
      <c r="G29" s="115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RMB@JPY19.23-</v>
      </c>
      <c r="C30" s="85" t="s">
        <v>17</v>
      </c>
      <c r="D30" s="106"/>
      <c r="E30" s="107"/>
      <c r="F30" s="96"/>
      <c r="G30" s="118" t="str">
        <f>G28</f>
        <v>SKIP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/>
      <c r="E31" s="107"/>
      <c r="F31" s="96"/>
      <c r="G31" s="118" t="str">
        <f>G30</f>
        <v>SKIP</v>
      </c>
      <c r="H31" s="249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/>
      <c r="E32" s="107"/>
      <c r="F32" s="96"/>
      <c r="G32" s="118" t="str">
        <f>G30</f>
        <v>SKIP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/>
      <c r="E33" s="107"/>
      <c r="F33" s="96"/>
      <c r="G33" s="118" t="str">
        <f>+G32</f>
        <v>SKIP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2195</v>
      </c>
      <c r="D34" s="106"/>
      <c r="E34" s="101"/>
      <c r="F34" s="96"/>
      <c r="G34" s="118" t="str">
        <f>G32</f>
        <v>SKIP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8" t="str">
        <f>G34</f>
        <v>SKIP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230"/>
      <c r="D36" s="100"/>
      <c r="E36" s="230"/>
      <c r="F36" s="230"/>
      <c r="G36" s="8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252" t="str">
        <f>G35</f>
        <v>SKIP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127" t="str">
        <f>G37</f>
        <v>SKIP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267" t="str">
        <f>G37</f>
        <v>SKIP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000-000000000000}">
  <sheetPr codeName="Sheet6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8" t="s">
        <v>0</v>
      </c>
      <c r="C1" s="658"/>
      <c r="D1" s="9"/>
      <c r="E1" s="9"/>
      <c r="F1" s="659">
        <v>44956.6875</v>
      </c>
      <c r="G1" s="659"/>
      <c r="H1" s="14"/>
      <c r="I1" s="15"/>
      <c r="J1" s="15"/>
      <c r="K1" s="16"/>
      <c r="L1" s="12"/>
    </row>
    <row r="2" spans="2:12" s="1" customFormat="1" ht="13.5" customHeight="1" x14ac:dyDescent="0.25">
      <c r="B2" s="660" t="s">
        <v>2517</v>
      </c>
      <c r="C2" s="660"/>
      <c r="D2" s="11"/>
      <c r="E2" s="11"/>
      <c r="F2" s="113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0" t="s">
        <v>23</v>
      </c>
      <c r="H5" s="258" t="s">
        <v>2588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115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2518</v>
      </c>
      <c r="C7" s="85" t="s">
        <v>10</v>
      </c>
      <c r="D7" s="86"/>
      <c r="E7" s="87"/>
      <c r="F7" s="88"/>
      <c r="G7" s="118" t="s">
        <v>36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244</v>
      </c>
      <c r="D8" s="90"/>
      <c r="E8" s="91"/>
      <c r="F8" s="92"/>
      <c r="G8" s="118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2521</v>
      </c>
      <c r="C9" s="89" t="s">
        <v>5</v>
      </c>
      <c r="D9" s="90"/>
      <c r="E9" s="91"/>
      <c r="F9" s="92"/>
      <c r="G9" s="118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2319</v>
      </c>
      <c r="C10" s="89" t="s">
        <v>8</v>
      </c>
      <c r="D10" s="90"/>
      <c r="E10" s="91"/>
      <c r="F10" s="92"/>
      <c r="G10" s="118" t="s">
        <v>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/>
      <c r="E11" s="91"/>
      <c r="F11" s="92"/>
      <c r="G11" s="118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/>
      <c r="D12" s="90"/>
      <c r="E12" s="91"/>
      <c r="F12" s="92"/>
      <c r="G12" s="115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21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3853</v>
      </c>
      <c r="E15" s="81" t="s">
        <v>2546</v>
      </c>
      <c r="F15" s="103" t="s">
        <v>2547</v>
      </c>
      <c r="G15" s="33">
        <v>44947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2519</v>
      </c>
      <c r="C17" s="85" t="s">
        <v>7</v>
      </c>
      <c r="D17" s="100" t="s">
        <v>819</v>
      </c>
      <c r="E17" s="107" t="s">
        <v>2558</v>
      </c>
      <c r="F17" s="96" t="s">
        <v>2233</v>
      </c>
      <c r="G17" s="42">
        <f>+G19</f>
        <v>44950</v>
      </c>
      <c r="H17" s="161" t="s">
        <v>2559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1291</v>
      </c>
      <c r="E18" s="101" t="s">
        <v>68</v>
      </c>
      <c r="F18" s="114" t="s">
        <v>2560</v>
      </c>
      <c r="G18" s="42">
        <f>+G19</f>
        <v>44950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USD@JPY129.47-</v>
      </c>
      <c r="C19" s="85" t="s">
        <v>5</v>
      </c>
      <c r="D19" s="86" t="s">
        <v>2557</v>
      </c>
      <c r="E19" s="101" t="s">
        <v>68</v>
      </c>
      <c r="F19" s="114" t="s">
        <v>2569</v>
      </c>
      <c r="G19" s="253">
        <f>+G15+3</f>
        <v>44950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RMB@JPY19.00-</v>
      </c>
      <c r="C20" s="85" t="s">
        <v>1314</v>
      </c>
      <c r="D20" s="86" t="s">
        <v>2585</v>
      </c>
      <c r="E20" s="87" t="s">
        <v>2586</v>
      </c>
      <c r="F20" s="88" t="s">
        <v>2563</v>
      </c>
      <c r="G20" s="42">
        <f>+G21</f>
        <v>44951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479</v>
      </c>
      <c r="D21" s="86" t="s">
        <v>2589</v>
      </c>
      <c r="E21" s="87" t="s">
        <v>2590</v>
      </c>
      <c r="F21" s="96" t="s">
        <v>2591</v>
      </c>
      <c r="G21" s="42">
        <f>+G19+1</f>
        <v>44951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2105</v>
      </c>
      <c r="E23" s="55"/>
      <c r="F23" s="57"/>
      <c r="G23" s="34">
        <f>+G20+3</f>
        <v>44954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2523</v>
      </c>
      <c r="E26" s="149" t="s">
        <v>2524</v>
      </c>
      <c r="F26" s="250" t="s">
        <v>2582</v>
      </c>
      <c r="G26" s="42">
        <v>44943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2520</v>
      </c>
      <c r="C27" s="104" t="s">
        <v>16</v>
      </c>
      <c r="D27" s="134" t="s">
        <v>2525</v>
      </c>
      <c r="E27" s="149" t="s">
        <v>2528</v>
      </c>
      <c r="F27" s="250" t="s">
        <v>2529</v>
      </c>
      <c r="G27" s="42">
        <f>+G26+2</f>
        <v>44945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2543</v>
      </c>
      <c r="E28" s="101" t="s">
        <v>2544</v>
      </c>
      <c r="F28" s="114" t="s">
        <v>2545</v>
      </c>
      <c r="G28" s="42">
        <f>G27+2</f>
        <v>44947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USD@JPY129.47-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RMB@JPY19.00-</v>
      </c>
      <c r="C30" s="85" t="s">
        <v>17</v>
      </c>
      <c r="D30" s="106" t="s">
        <v>2555</v>
      </c>
      <c r="E30" s="107" t="s">
        <v>590</v>
      </c>
      <c r="F30" s="96" t="s">
        <v>2562</v>
      </c>
      <c r="G30" s="42">
        <f>+G28+1</f>
        <v>44948</v>
      </c>
      <c r="H30" s="248" t="s">
        <v>2554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10</v>
      </c>
      <c r="D31" s="85" t="s">
        <v>2564</v>
      </c>
      <c r="E31" s="107" t="s">
        <v>2565</v>
      </c>
      <c r="F31" s="96" t="s">
        <v>2587</v>
      </c>
      <c r="G31" s="42">
        <f>+G32+1</f>
        <v>44952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108" t="s">
        <v>2548</v>
      </c>
      <c r="D32" s="106" t="s">
        <v>2571</v>
      </c>
      <c r="E32" s="101" t="s">
        <v>2572</v>
      </c>
      <c r="F32" s="96" t="s">
        <v>2573</v>
      </c>
      <c r="G32" s="42">
        <f>+G33+1</f>
        <v>44951</v>
      </c>
      <c r="H32" s="248" t="s">
        <v>2574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2575</v>
      </c>
      <c r="E33" s="107" t="s">
        <v>2599</v>
      </c>
      <c r="F33" s="96" t="s">
        <v>2600</v>
      </c>
      <c r="G33" s="42">
        <f>+G30+2</f>
        <v>44950</v>
      </c>
      <c r="H33" s="161" t="s">
        <v>2583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7</v>
      </c>
      <c r="D34" s="106" t="s">
        <v>2607</v>
      </c>
      <c r="E34" s="107" t="s">
        <v>2608</v>
      </c>
      <c r="F34" s="96" t="s">
        <v>2606</v>
      </c>
      <c r="G34" s="42">
        <f>+G33</f>
        <v>44950</v>
      </c>
      <c r="H34" s="161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5</v>
      </c>
      <c r="D35" s="106" t="s">
        <v>862</v>
      </c>
      <c r="E35" s="107" t="s">
        <v>2602</v>
      </c>
      <c r="F35" s="96" t="s">
        <v>2603</v>
      </c>
      <c r="G35" s="42">
        <f>+G30+1</f>
        <v>44949</v>
      </c>
      <c r="H35" s="249" t="s">
        <v>2584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2266</v>
      </c>
      <c r="E37" s="129"/>
      <c r="F37" s="130"/>
      <c r="G37" s="131">
        <f>+G31+5</f>
        <v>44957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44958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+G37+4</f>
        <v>44961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100-000000000000}">
  <sheetPr codeName="Sheet63">
    <pageSetUpPr fitToPage="1"/>
  </sheetPr>
  <dimension ref="A1:AU7691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8" t="s">
        <v>0</v>
      </c>
      <c r="C1" s="658"/>
      <c r="D1" s="9"/>
      <c r="E1" s="9"/>
      <c r="F1" s="659">
        <v>44953.6875</v>
      </c>
      <c r="G1" s="659"/>
      <c r="H1" s="14"/>
      <c r="I1" s="15"/>
      <c r="J1" s="15"/>
      <c r="K1" s="16"/>
      <c r="L1" s="12"/>
    </row>
    <row r="2" spans="2:12" s="1" customFormat="1" ht="13.5" customHeight="1" x14ac:dyDescent="0.25">
      <c r="B2" s="660" t="s">
        <v>189</v>
      </c>
      <c r="C2" s="66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3854</v>
      </c>
      <c r="E5" s="83" t="s">
        <v>2483</v>
      </c>
      <c r="F5" s="84" t="s">
        <v>2492</v>
      </c>
      <c r="G5" s="33">
        <v>44943</v>
      </c>
      <c r="H5" s="160" t="s">
        <v>2481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 t="s">
        <v>2477</v>
      </c>
      <c r="I6" s="36"/>
      <c r="J6" s="36"/>
      <c r="K6" s="36"/>
      <c r="L6" s="36"/>
    </row>
    <row r="7" spans="2:12" s="1" customFormat="1" ht="13.5" customHeight="1" x14ac:dyDescent="0.25">
      <c r="B7" s="26" t="s">
        <v>2459</v>
      </c>
      <c r="C7" s="85" t="s">
        <v>10</v>
      </c>
      <c r="D7" s="86" t="s">
        <v>2505</v>
      </c>
      <c r="E7" s="87" t="s">
        <v>2527</v>
      </c>
      <c r="F7" s="88" t="s">
        <v>2526</v>
      </c>
      <c r="G7" s="42">
        <f>+G5+2</f>
        <v>44945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2508</v>
      </c>
      <c r="D8" s="90" t="s">
        <v>2511</v>
      </c>
      <c r="E8" s="91" t="s">
        <v>2512</v>
      </c>
      <c r="F8" s="92" t="s">
        <v>2513</v>
      </c>
      <c r="G8" s="42">
        <f>+G11</f>
        <v>44946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90" t="s">
        <v>2514</v>
      </c>
      <c r="E9" s="91" t="s">
        <v>2509</v>
      </c>
      <c r="F9" s="92" t="s">
        <v>2510</v>
      </c>
      <c r="G9" s="42">
        <f>+G11+1</f>
        <v>44947</v>
      </c>
      <c r="H9" s="241" t="s">
        <v>2530</v>
      </c>
      <c r="I9" s="36"/>
      <c r="J9" s="36"/>
      <c r="K9" s="36"/>
      <c r="L9" s="36"/>
    </row>
    <row r="10" spans="2:12" s="1" customFormat="1" ht="13.5" customHeight="1" x14ac:dyDescent="0.25">
      <c r="B10" s="245" t="s">
        <v>2457</v>
      </c>
      <c r="C10" s="89" t="s">
        <v>5</v>
      </c>
      <c r="D10" s="90" t="s">
        <v>2542</v>
      </c>
      <c r="E10" s="91" t="s">
        <v>2532</v>
      </c>
      <c r="F10" s="92" t="s">
        <v>2531</v>
      </c>
      <c r="G10" s="42">
        <f>+G7+1</f>
        <v>44946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 t="s">
        <v>2458</v>
      </c>
      <c r="C11" s="89" t="s">
        <v>8</v>
      </c>
      <c r="D11" s="90" t="s">
        <v>2231</v>
      </c>
      <c r="E11" s="91" t="s">
        <v>2533</v>
      </c>
      <c r="F11" s="92" t="s">
        <v>2534</v>
      </c>
      <c r="G11" s="42">
        <f>+G7+1</f>
        <v>44946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479</v>
      </c>
      <c r="D12" s="90" t="s">
        <v>2535</v>
      </c>
      <c r="E12" s="91" t="s">
        <v>1810</v>
      </c>
      <c r="F12" s="92" t="s">
        <v>2553</v>
      </c>
      <c r="G12" s="42">
        <f>+G11+1</f>
        <v>44947</v>
      </c>
      <c r="H12" s="241" t="s">
        <v>2552</v>
      </c>
      <c r="I12" s="36"/>
      <c r="J12" s="36"/>
      <c r="K12" s="36"/>
      <c r="L12" s="36"/>
    </row>
    <row r="13" spans="2:12" s="1" customFormat="1" ht="13.5" customHeight="1" x14ac:dyDescent="0.25">
      <c r="B13" s="245"/>
      <c r="C13" s="49"/>
      <c r="D13" s="59"/>
      <c r="E13" s="141"/>
      <c r="F13" s="142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94" t="s">
        <v>481</v>
      </c>
      <c r="D14" s="110" t="s">
        <v>2598</v>
      </c>
      <c r="E14" s="55"/>
      <c r="F14" s="57"/>
      <c r="G14" s="34">
        <f>+G12+3</f>
        <v>44950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481</v>
      </c>
      <c r="D16" s="82" t="s">
        <v>3855</v>
      </c>
      <c r="E16" s="81" t="s">
        <v>2464</v>
      </c>
      <c r="F16" s="103" t="s">
        <v>2476</v>
      </c>
      <c r="G16" s="33">
        <v>44940</v>
      </c>
      <c r="H16" s="160"/>
      <c r="I16" s="36"/>
      <c r="J16" s="36"/>
      <c r="K16" s="36"/>
      <c r="L16" s="36"/>
    </row>
    <row r="17" spans="2:12" s="1" customFormat="1" ht="13.5" customHeight="1" x14ac:dyDescent="0.25">
      <c r="B17" s="71" t="s">
        <v>25</v>
      </c>
      <c r="C17" s="50"/>
      <c r="D17" s="50"/>
      <c r="E17" s="41"/>
      <c r="F17" s="58"/>
      <c r="G17" s="42"/>
      <c r="H17" s="247"/>
      <c r="I17" s="36"/>
      <c r="J17" s="36"/>
      <c r="K17" s="36"/>
      <c r="L17" s="36"/>
    </row>
    <row r="18" spans="2:12" s="1" customFormat="1" ht="13.5" customHeight="1" x14ac:dyDescent="0.25">
      <c r="B18" s="26" t="s">
        <v>2460</v>
      </c>
      <c r="C18" s="85" t="s">
        <v>1314</v>
      </c>
      <c r="D18" s="86" t="s">
        <v>2489</v>
      </c>
      <c r="E18" s="87" t="s">
        <v>2490</v>
      </c>
      <c r="F18" s="88" t="s">
        <v>2501</v>
      </c>
      <c r="G18" s="42">
        <f>+G19</f>
        <v>44944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479</v>
      </c>
      <c r="D19" s="86" t="s">
        <v>2491</v>
      </c>
      <c r="E19" s="87" t="s">
        <v>2502</v>
      </c>
      <c r="F19" s="96" t="s">
        <v>2503</v>
      </c>
      <c r="G19" s="42">
        <f>+G22+1</f>
        <v>44944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USD@JPY130.36-</v>
      </c>
      <c r="C20" s="95" t="s">
        <v>8</v>
      </c>
      <c r="D20" s="86" t="s">
        <v>2504</v>
      </c>
      <c r="E20" s="101" t="s">
        <v>2493</v>
      </c>
      <c r="F20" s="114" t="s">
        <v>1001</v>
      </c>
      <c r="G20" s="42">
        <f>+G22</f>
        <v>44943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 t="str">
        <f>$B$11</f>
        <v>RMB@JPY19.27-</v>
      </c>
      <c r="C21" s="85" t="s">
        <v>7</v>
      </c>
      <c r="D21" s="100" t="s">
        <v>2494</v>
      </c>
      <c r="E21" s="107" t="s">
        <v>2495</v>
      </c>
      <c r="F21" s="96" t="s">
        <v>2496</v>
      </c>
      <c r="G21" s="42">
        <f>+G22</f>
        <v>44943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5</v>
      </c>
      <c r="D22" s="86" t="s">
        <v>2497</v>
      </c>
      <c r="E22" s="101" t="s">
        <v>2515</v>
      </c>
      <c r="F22" s="114" t="s">
        <v>2516</v>
      </c>
      <c r="G22" s="253">
        <f>+G16+3</f>
        <v>44943</v>
      </c>
      <c r="H22" s="246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 t="s">
        <v>2522</v>
      </c>
      <c r="E24" s="55"/>
      <c r="F24" s="57"/>
      <c r="G24" s="34">
        <f>+G18+3</f>
        <v>44947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251"/>
      <c r="I26" s="36"/>
      <c r="J26" s="36"/>
      <c r="K26" s="36"/>
      <c r="L26" s="36"/>
    </row>
    <row r="27" spans="2:12" s="1" customFormat="1" ht="13.5" customHeight="1" x14ac:dyDescent="0.25">
      <c r="B27" s="71" t="s">
        <v>2461</v>
      </c>
      <c r="C27" s="104" t="s">
        <v>16</v>
      </c>
      <c r="D27" s="134" t="s">
        <v>3856</v>
      </c>
      <c r="E27" s="149" t="s">
        <v>2473</v>
      </c>
      <c r="F27" s="250" t="s">
        <v>2474</v>
      </c>
      <c r="G27" s="42">
        <f>+G28+2</f>
        <v>44938</v>
      </c>
      <c r="H27" s="169" t="s">
        <v>2480</v>
      </c>
      <c r="I27" s="36"/>
      <c r="J27" s="36"/>
      <c r="K27" s="36"/>
      <c r="L27" s="36"/>
    </row>
    <row r="28" spans="2:12" s="1" customFormat="1" ht="13.5" customHeight="1" x14ac:dyDescent="0.25">
      <c r="B28" s="26" t="s">
        <v>2462</v>
      </c>
      <c r="C28" s="133" t="s">
        <v>24</v>
      </c>
      <c r="D28" s="134" t="s">
        <v>2475</v>
      </c>
      <c r="E28" s="149" t="s">
        <v>2484</v>
      </c>
      <c r="F28" s="250" t="s">
        <v>2485</v>
      </c>
      <c r="G28" s="42">
        <v>44936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05" t="s">
        <v>2498</v>
      </c>
      <c r="E29" s="101" t="s">
        <v>2499</v>
      </c>
      <c r="F29" s="114" t="s">
        <v>2500</v>
      </c>
      <c r="G29" s="42">
        <f>G27+2</f>
        <v>44940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USD@JPY130.36-</v>
      </c>
      <c r="C30" s="50"/>
      <c r="D30" s="61"/>
      <c r="F30" s="58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 t="str">
        <f>$B$11</f>
        <v>RMB@JPY19.27-</v>
      </c>
      <c r="C31" s="85" t="s">
        <v>17</v>
      </c>
      <c r="D31" s="106" t="s">
        <v>1251</v>
      </c>
      <c r="E31" s="107" t="s">
        <v>2506</v>
      </c>
      <c r="F31" s="96" t="s">
        <v>2507</v>
      </c>
      <c r="G31" s="42">
        <f>+G29+1</f>
        <v>44941</v>
      </c>
      <c r="H31" s="248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10</v>
      </c>
      <c r="D32" s="85" t="s">
        <v>2537</v>
      </c>
      <c r="E32" s="107" t="s">
        <v>2538</v>
      </c>
      <c r="F32" s="96" t="s">
        <v>2539</v>
      </c>
      <c r="G32" s="42">
        <f>+G33+1</f>
        <v>44945</v>
      </c>
      <c r="H32" s="161" t="s">
        <v>2536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108" t="s">
        <v>40</v>
      </c>
      <c r="D33" s="106" t="s">
        <v>2550</v>
      </c>
      <c r="E33" s="101" t="s">
        <v>2551</v>
      </c>
      <c r="F33" s="96" t="s">
        <v>2556</v>
      </c>
      <c r="G33" s="42">
        <f>+G36+1</f>
        <v>44944</v>
      </c>
      <c r="H33" s="24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106" t="s">
        <v>2566</v>
      </c>
      <c r="E34" s="107" t="s">
        <v>2567</v>
      </c>
      <c r="F34" s="96" t="s">
        <v>2568</v>
      </c>
      <c r="G34" s="42">
        <f>+G31+1</f>
        <v>44942</v>
      </c>
      <c r="H34" s="161" t="s">
        <v>2561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2592</v>
      </c>
      <c r="E35" s="107" t="s">
        <v>2593</v>
      </c>
      <c r="F35" s="96" t="s">
        <v>2594</v>
      </c>
      <c r="G35" s="42">
        <f>+G36</f>
        <v>44943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85" t="s">
        <v>8</v>
      </c>
      <c r="D36" s="106" t="s">
        <v>1854</v>
      </c>
      <c r="E36" s="107" t="s">
        <v>2595</v>
      </c>
      <c r="F36" s="96" t="s">
        <v>2601</v>
      </c>
      <c r="G36" s="42">
        <f>+G31+2</f>
        <v>44943</v>
      </c>
      <c r="H36" s="161" t="s">
        <v>2570</v>
      </c>
      <c r="I36" s="36"/>
      <c r="J36" s="36"/>
      <c r="K36" s="36"/>
      <c r="L36" s="36"/>
    </row>
    <row r="37" spans="2:23" s="1" customFormat="1" ht="13.4" customHeight="1" x14ac:dyDescent="0.25">
      <c r="B37" s="24"/>
      <c r="C37" s="85" t="s">
        <v>2540</v>
      </c>
      <c r="D37" s="106" t="s">
        <v>2609</v>
      </c>
      <c r="E37" s="107" t="s">
        <v>2610</v>
      </c>
      <c r="F37" s="96" t="s">
        <v>2611</v>
      </c>
      <c r="G37" s="127" t="s">
        <v>2541</v>
      </c>
      <c r="H37" s="161"/>
      <c r="I37" s="36"/>
      <c r="J37" s="36"/>
      <c r="K37" s="36"/>
      <c r="L37" s="36"/>
    </row>
    <row r="38" spans="2:23" s="1" customFormat="1" ht="13.4" customHeight="1" x14ac:dyDescent="0.25">
      <c r="B38" s="24"/>
      <c r="D38" s="52"/>
      <c r="G38" s="49"/>
      <c r="H38" s="161"/>
      <c r="I38" s="36"/>
      <c r="J38" s="36"/>
      <c r="K38" s="36"/>
      <c r="L38" s="36"/>
      <c r="W38" s="117"/>
    </row>
    <row r="39" spans="2:23" s="1" customFormat="1" ht="13.5" customHeight="1" x14ac:dyDescent="0.25">
      <c r="B39" s="24"/>
      <c r="C39" s="212" t="s">
        <v>9</v>
      </c>
      <c r="D39" s="213" t="s">
        <v>2604</v>
      </c>
      <c r="E39" s="214" t="s">
        <v>2616</v>
      </c>
      <c r="F39" s="215" t="s">
        <v>2617</v>
      </c>
      <c r="G39" s="131">
        <v>44948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143" t="s">
        <v>16</v>
      </c>
      <c r="D40" s="144" t="s">
        <v>2628</v>
      </c>
      <c r="E40" s="145" t="s">
        <v>2629</v>
      </c>
      <c r="F40" s="146" t="s">
        <v>2630</v>
      </c>
      <c r="G40" s="42">
        <v>44950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2463</v>
      </c>
      <c r="D41" s="46" t="s">
        <v>2627</v>
      </c>
      <c r="E41" s="47"/>
      <c r="F41" s="48"/>
      <c r="G41" s="76">
        <v>44964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200-000000000000}">
  <sheetPr codeName="Sheet64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8" t="s">
        <v>0</v>
      </c>
      <c r="C1" s="658"/>
      <c r="D1" s="9"/>
      <c r="E1" s="9"/>
      <c r="F1" s="659">
        <v>44942.6875</v>
      </c>
      <c r="G1" s="659"/>
      <c r="H1" s="14"/>
      <c r="I1" s="15"/>
      <c r="J1" s="15"/>
      <c r="K1" s="16"/>
      <c r="L1" s="12"/>
    </row>
    <row r="2" spans="2:12" s="1" customFormat="1" ht="13.5" customHeight="1" x14ac:dyDescent="0.25">
      <c r="B2" s="660" t="s">
        <v>2388</v>
      </c>
      <c r="C2" s="66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3857</v>
      </c>
      <c r="E5" s="83" t="s">
        <v>2416</v>
      </c>
      <c r="F5" s="84" t="s">
        <v>2417</v>
      </c>
      <c r="G5" s="33">
        <v>44936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2390</v>
      </c>
      <c r="C7" s="85" t="s">
        <v>10</v>
      </c>
      <c r="D7" s="86" t="s">
        <v>1947</v>
      </c>
      <c r="E7" s="87" t="s">
        <v>2445</v>
      </c>
      <c r="F7" s="88" t="s">
        <v>2443</v>
      </c>
      <c r="G7" s="42">
        <f>+G5+2</f>
        <v>44938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8" t="s">
        <v>23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2389</v>
      </c>
      <c r="C9" s="89" t="s">
        <v>244</v>
      </c>
      <c r="D9" s="90" t="s">
        <v>2444</v>
      </c>
      <c r="E9" s="91" t="s">
        <v>2454</v>
      </c>
      <c r="F9" s="92" t="s">
        <v>2452</v>
      </c>
      <c r="G9" s="42">
        <f>+G10+1</f>
        <v>44940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2289</v>
      </c>
      <c r="C10" s="89" t="s">
        <v>8</v>
      </c>
      <c r="D10" s="90" t="s">
        <v>2453</v>
      </c>
      <c r="E10" s="91" t="s">
        <v>2300</v>
      </c>
      <c r="F10" s="92" t="s">
        <v>2429</v>
      </c>
      <c r="G10" s="42">
        <f>+G7+1</f>
        <v>44939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2471</v>
      </c>
      <c r="E11" s="91" t="s">
        <v>2478</v>
      </c>
      <c r="F11" s="92" t="s">
        <v>2479</v>
      </c>
      <c r="G11" s="42">
        <f>+G10+1</f>
        <v>44940</v>
      </c>
      <c r="H11" s="24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2009</v>
      </c>
      <c r="E13" s="55"/>
      <c r="F13" s="57"/>
      <c r="G13" s="34">
        <f>+G11+3</f>
        <v>44943</v>
      </c>
      <c r="H13" s="162" t="s">
        <v>2482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3858</v>
      </c>
      <c r="E15" s="81" t="s">
        <v>2418</v>
      </c>
      <c r="F15" s="103" t="s">
        <v>2419</v>
      </c>
      <c r="G15" s="33">
        <v>44933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2391</v>
      </c>
      <c r="C17" s="85" t="s">
        <v>479</v>
      </c>
      <c r="D17" s="86" t="s">
        <v>2440</v>
      </c>
      <c r="E17" s="87" t="s">
        <v>30</v>
      </c>
      <c r="F17" s="96" t="s">
        <v>2441</v>
      </c>
      <c r="G17" s="42">
        <f>+G20+1</f>
        <v>44937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1314</v>
      </c>
      <c r="D18" s="86" t="s">
        <v>2438</v>
      </c>
      <c r="E18" s="87" t="s">
        <v>30</v>
      </c>
      <c r="F18" s="88" t="s">
        <v>2439</v>
      </c>
      <c r="G18" s="42">
        <f>+G17</f>
        <v>44937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USD@JPY134.47-</v>
      </c>
      <c r="C19" s="95" t="s">
        <v>8</v>
      </c>
      <c r="D19" s="86" t="s">
        <v>172</v>
      </c>
      <c r="E19" s="101" t="s">
        <v>1174</v>
      </c>
      <c r="F19" s="114" t="s">
        <v>2446</v>
      </c>
      <c r="G19" s="42">
        <f>+G20</f>
        <v>44936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RMB@JPY19.45-</v>
      </c>
      <c r="C20" s="85" t="s">
        <v>5</v>
      </c>
      <c r="D20" s="86" t="s">
        <v>2447</v>
      </c>
      <c r="E20" s="101" t="s">
        <v>30</v>
      </c>
      <c r="F20" s="114" t="s">
        <v>2448</v>
      </c>
      <c r="G20" s="253">
        <f>+G15+3</f>
        <v>44936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7</v>
      </c>
      <c r="D21" s="100" t="s">
        <v>2449</v>
      </c>
      <c r="E21" s="107" t="s">
        <v>2450</v>
      </c>
      <c r="F21" s="96" t="s">
        <v>2451</v>
      </c>
      <c r="G21" s="42">
        <f>+G20</f>
        <v>44936</v>
      </c>
      <c r="H21" s="24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2469</v>
      </c>
      <c r="E23" s="55"/>
      <c r="F23" s="57"/>
      <c r="G23" s="34">
        <f>+G18+3</f>
        <v>44940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1"/>
      <c r="I25" s="36"/>
      <c r="J25" s="36"/>
      <c r="K25" s="36"/>
      <c r="L25" s="36"/>
    </row>
    <row r="26" spans="2:12" s="1" customFormat="1" ht="13.5" customHeight="1" x14ac:dyDescent="0.25">
      <c r="B26" s="71" t="s">
        <v>2288</v>
      </c>
      <c r="C26" s="133" t="s">
        <v>24</v>
      </c>
      <c r="D26" s="134"/>
      <c r="E26" s="149"/>
      <c r="F26" s="250"/>
      <c r="G26" s="118" t="s">
        <v>2404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2392</v>
      </c>
      <c r="C27" s="104" t="s">
        <v>16</v>
      </c>
      <c r="D27" s="134" t="s">
        <v>3859</v>
      </c>
      <c r="E27" s="149" t="s">
        <v>2421</v>
      </c>
      <c r="F27" s="250" t="s">
        <v>2422</v>
      </c>
      <c r="G27" s="42">
        <v>44931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2423</v>
      </c>
      <c r="E28" s="101" t="s">
        <v>2426</v>
      </c>
      <c r="F28" s="114" t="s">
        <v>2427</v>
      </c>
      <c r="G28" s="42">
        <f>G27+2</f>
        <v>44933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USD@JPY134.47-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RMB@JPY19.45-</v>
      </c>
      <c r="C30" s="85" t="s">
        <v>17</v>
      </c>
      <c r="D30" s="106" t="s">
        <v>2425</v>
      </c>
      <c r="E30" s="107" t="s">
        <v>2455</v>
      </c>
      <c r="F30" s="96" t="s">
        <v>2456</v>
      </c>
      <c r="G30" s="42">
        <f>+G28+1</f>
        <v>44934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2428</v>
      </c>
      <c r="E31" s="107" t="s">
        <v>2434</v>
      </c>
      <c r="F31" s="96" t="s">
        <v>2429</v>
      </c>
      <c r="G31" s="42">
        <f>+G30+1</f>
        <v>44935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2430</v>
      </c>
      <c r="E32" s="107" t="s">
        <v>2433</v>
      </c>
      <c r="F32" s="96" t="s">
        <v>2432</v>
      </c>
      <c r="G32" s="42">
        <f>+G30+2</f>
        <v>44936</v>
      </c>
      <c r="H32" s="24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 t="s">
        <v>2431</v>
      </c>
      <c r="E33" s="107" t="s">
        <v>2435</v>
      </c>
      <c r="F33" s="96" t="s">
        <v>2436</v>
      </c>
      <c r="G33" s="42">
        <f>+G32</f>
        <v>44936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2437</v>
      </c>
      <c r="E34" s="101" t="s">
        <v>2465</v>
      </c>
      <c r="F34" s="96" t="s">
        <v>2466</v>
      </c>
      <c r="G34" s="42">
        <f>+G32+1</f>
        <v>44937</v>
      </c>
      <c r="H34" s="161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10</v>
      </c>
      <c r="D35" s="85" t="s">
        <v>2467</v>
      </c>
      <c r="E35" s="107" t="s">
        <v>2470</v>
      </c>
      <c r="F35" s="96" t="s">
        <v>2468</v>
      </c>
      <c r="G35" s="42">
        <f>+G34+1</f>
        <v>44938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5"/>
      <c r="C36" s="85" t="s">
        <v>17</v>
      </c>
      <c r="D36" s="106" t="s">
        <v>2486</v>
      </c>
      <c r="E36" s="107" t="s">
        <v>2487</v>
      </c>
      <c r="F36" s="96" t="s">
        <v>2488</v>
      </c>
      <c r="G36" s="42" t="s">
        <v>182</v>
      </c>
      <c r="H36" s="248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3" t="s">
        <v>24</v>
      </c>
      <c r="D38" s="134" t="s">
        <v>2523</v>
      </c>
      <c r="E38" s="129"/>
      <c r="F38" s="130"/>
      <c r="G38" s="131">
        <f>+G35+5</f>
        <v>44943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44944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+G38+4</f>
        <v>44947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300-000000000000}">
  <sheetPr codeName="Sheet6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8" t="s">
        <v>0</v>
      </c>
      <c r="C1" s="658"/>
      <c r="D1" s="9"/>
      <c r="E1" s="9"/>
      <c r="F1" s="659">
        <v>44936.354166666664</v>
      </c>
      <c r="G1" s="659"/>
      <c r="H1" s="14"/>
      <c r="I1" s="15"/>
      <c r="J1" s="15"/>
      <c r="K1" s="16"/>
      <c r="L1" s="12"/>
    </row>
    <row r="2" spans="2:12" s="1" customFormat="1" ht="13.5" customHeight="1" x14ac:dyDescent="0.25">
      <c r="B2" s="660" t="s">
        <v>2332</v>
      </c>
      <c r="C2" s="66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3860</v>
      </c>
      <c r="E5" s="83" t="s">
        <v>2344</v>
      </c>
      <c r="F5" s="84" t="s">
        <v>2345</v>
      </c>
      <c r="G5" s="33">
        <v>44929</v>
      </c>
      <c r="H5" s="2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261"/>
      <c r="I6" s="36"/>
      <c r="J6" s="36"/>
      <c r="K6" s="36"/>
      <c r="L6" s="36"/>
    </row>
    <row r="7" spans="2:12" s="1" customFormat="1" ht="13.5" customHeight="1" x14ac:dyDescent="0.3">
      <c r="B7" s="26" t="s">
        <v>2327</v>
      </c>
      <c r="C7" s="85" t="s">
        <v>10</v>
      </c>
      <c r="D7" s="86" t="s">
        <v>2400</v>
      </c>
      <c r="E7" s="87" t="s">
        <v>2401</v>
      </c>
      <c r="F7" s="88" t="s">
        <v>2402</v>
      </c>
      <c r="G7" s="42">
        <f>+G5+2</f>
        <v>44931</v>
      </c>
      <c r="H7" s="112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2410</v>
      </c>
      <c r="E8" s="91" t="s">
        <v>2411</v>
      </c>
      <c r="F8" s="92" t="s">
        <v>2412</v>
      </c>
      <c r="G8" s="42">
        <f>+G7+1</f>
        <v>44932</v>
      </c>
      <c r="H8" s="170"/>
      <c r="I8" s="36"/>
      <c r="J8" s="36"/>
      <c r="K8" s="36"/>
      <c r="L8" s="36"/>
    </row>
    <row r="9" spans="2:12" s="1" customFormat="1" ht="13.5" customHeight="1" x14ac:dyDescent="0.25">
      <c r="B9" s="245" t="s">
        <v>2328</v>
      </c>
      <c r="C9" s="89" t="s">
        <v>5</v>
      </c>
      <c r="D9" s="90" t="s">
        <v>2378</v>
      </c>
      <c r="E9" s="91" t="s">
        <v>2379</v>
      </c>
      <c r="F9" s="92" t="s">
        <v>2380</v>
      </c>
      <c r="G9" s="42">
        <f>+G7+1</f>
        <v>44932</v>
      </c>
      <c r="H9" s="170" t="s">
        <v>2387</v>
      </c>
      <c r="I9" s="36"/>
      <c r="J9" s="36"/>
      <c r="K9" s="36"/>
      <c r="L9" s="36"/>
    </row>
    <row r="10" spans="2:12" s="1" customFormat="1" ht="13.5" customHeight="1" x14ac:dyDescent="0.25">
      <c r="B10" s="245" t="s">
        <v>2294</v>
      </c>
      <c r="C10" s="89" t="s">
        <v>244</v>
      </c>
      <c r="D10" s="90" t="s">
        <v>2381</v>
      </c>
      <c r="E10" s="91" t="s">
        <v>2382</v>
      </c>
      <c r="F10" s="92" t="s">
        <v>2383</v>
      </c>
      <c r="G10" s="42">
        <f>+G7+2</f>
        <v>44933</v>
      </c>
      <c r="H10" s="170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2384</v>
      </c>
      <c r="E11" s="91" t="s">
        <v>2385</v>
      </c>
      <c r="F11" s="92" t="s">
        <v>2386</v>
      </c>
      <c r="G11" s="42">
        <f>+G7+2</f>
        <v>44933</v>
      </c>
      <c r="H11" s="170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70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2420</v>
      </c>
      <c r="E13" s="55"/>
      <c r="F13" s="57"/>
      <c r="G13" s="34">
        <f>G5+7</f>
        <v>44936</v>
      </c>
      <c r="H13" s="259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3861</v>
      </c>
      <c r="E15" s="81" t="s">
        <v>2341</v>
      </c>
      <c r="F15" s="103" t="s">
        <v>2342</v>
      </c>
      <c r="G15" s="33">
        <v>44926</v>
      </c>
      <c r="H15" s="260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2329</v>
      </c>
      <c r="C17" s="85" t="s">
        <v>7</v>
      </c>
      <c r="D17" s="86" t="s">
        <v>2366</v>
      </c>
      <c r="E17" s="101" t="s">
        <v>2367</v>
      </c>
      <c r="F17" s="114" t="s">
        <v>2368</v>
      </c>
      <c r="G17" s="253">
        <f>G20+1</f>
        <v>44930</v>
      </c>
      <c r="H17" s="170" t="s">
        <v>2343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2369</v>
      </c>
      <c r="E18" s="101" t="s">
        <v>2370</v>
      </c>
      <c r="F18" s="114" t="s">
        <v>2371</v>
      </c>
      <c r="G18" s="42">
        <f>G20+1</f>
        <v>44930</v>
      </c>
      <c r="H18" s="261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USD@JPY134.53-</v>
      </c>
      <c r="C19" s="85" t="s">
        <v>5</v>
      </c>
      <c r="D19" s="100" t="s">
        <v>2377</v>
      </c>
      <c r="E19" s="107" t="s">
        <v>2397</v>
      </c>
      <c r="F19" s="96" t="s">
        <v>2398</v>
      </c>
      <c r="G19" s="42">
        <f>G20+1</f>
        <v>44930</v>
      </c>
      <c r="H19" s="2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RMB@JPY19.24-</v>
      </c>
      <c r="C20" s="85" t="s">
        <v>479</v>
      </c>
      <c r="D20" s="86" t="s">
        <v>2399</v>
      </c>
      <c r="E20" s="87" t="s">
        <v>2372</v>
      </c>
      <c r="F20" s="96" t="s">
        <v>2244</v>
      </c>
      <c r="G20" s="42">
        <f>G15+3</f>
        <v>44929</v>
      </c>
      <c r="H20" s="2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/>
      <c r="E21" s="87"/>
      <c r="F21" s="88"/>
      <c r="G21" s="118" t="s">
        <v>2330</v>
      </c>
      <c r="H21" s="170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2373</v>
      </c>
      <c r="E23" s="55"/>
      <c r="F23" s="57"/>
      <c r="G23" s="34">
        <f>G15+7</f>
        <v>44933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2305</v>
      </c>
      <c r="C26" s="133" t="s">
        <v>24</v>
      </c>
      <c r="D26" s="134" t="s">
        <v>3862</v>
      </c>
      <c r="E26" s="149" t="s">
        <v>3863</v>
      </c>
      <c r="F26" s="150" t="s">
        <v>3864</v>
      </c>
      <c r="G26" s="42">
        <v>44922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2245</v>
      </c>
      <c r="C27" s="104" t="s">
        <v>16</v>
      </c>
      <c r="D27" s="106" t="s">
        <v>3865</v>
      </c>
      <c r="E27" s="149" t="s">
        <v>393</v>
      </c>
      <c r="F27" s="250" t="s">
        <v>2872</v>
      </c>
      <c r="G27" s="42">
        <f>+G26+2</f>
        <v>44924</v>
      </c>
      <c r="H27" s="256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2365</v>
      </c>
      <c r="E28" s="101" t="s">
        <v>2358</v>
      </c>
      <c r="F28" s="114" t="s">
        <v>2403</v>
      </c>
      <c r="G28" s="42">
        <f>G27+2</f>
        <v>44926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USD@JPY134.53-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RMB@JPY19.24-</v>
      </c>
      <c r="C30" s="85" t="s">
        <v>17</v>
      </c>
      <c r="D30" s="106" t="s">
        <v>2374</v>
      </c>
      <c r="E30" s="107" t="s">
        <v>2375</v>
      </c>
      <c r="F30" s="96" t="s">
        <v>2376</v>
      </c>
      <c r="G30" s="42">
        <f>G28+3</f>
        <v>44929</v>
      </c>
      <c r="H30" s="247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2405</v>
      </c>
      <c r="E31" s="107" t="s">
        <v>2406</v>
      </c>
      <c r="F31" s="96" t="s">
        <v>2407</v>
      </c>
      <c r="G31" s="42">
        <f>G33</f>
        <v>44931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2413</v>
      </c>
      <c r="E32" s="107" t="s">
        <v>2408</v>
      </c>
      <c r="F32" s="96" t="s">
        <v>2409</v>
      </c>
      <c r="G32" s="42">
        <f>G33</f>
        <v>44931</v>
      </c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2272</v>
      </c>
      <c r="E33" s="107" t="s">
        <v>691</v>
      </c>
      <c r="F33" s="96" t="s">
        <v>2415</v>
      </c>
      <c r="G33" s="42">
        <f>G34+1</f>
        <v>44931</v>
      </c>
      <c r="H33" s="170"/>
      <c r="I33" s="36"/>
      <c r="J33" s="36"/>
      <c r="K33" s="36"/>
      <c r="L33" s="36"/>
    </row>
    <row r="34" spans="2:23" s="1" customFormat="1" ht="13.4" customHeight="1" x14ac:dyDescent="0.25">
      <c r="B34" s="24"/>
      <c r="C34" s="108" t="s">
        <v>718</v>
      </c>
      <c r="D34" s="106" t="s">
        <v>2414</v>
      </c>
      <c r="E34" s="101" t="s">
        <v>2424</v>
      </c>
      <c r="F34" s="96" t="s">
        <v>2208</v>
      </c>
      <c r="G34" s="42">
        <f>G30+1</f>
        <v>44930</v>
      </c>
      <c r="H34" s="170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10</v>
      </c>
      <c r="D35" s="85"/>
      <c r="E35" s="107"/>
      <c r="F35" s="96"/>
      <c r="G35" s="118" t="s">
        <v>2331</v>
      </c>
      <c r="H35" s="170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70"/>
      <c r="I36" s="36"/>
      <c r="J36" s="36"/>
      <c r="K36" s="36"/>
      <c r="L36" s="36"/>
      <c r="W36" s="117" t="s">
        <v>49</v>
      </c>
    </row>
    <row r="37" spans="2:23" s="1" customFormat="1" ht="13.4" customHeight="1" x14ac:dyDescent="0.25">
      <c r="B37" s="24"/>
      <c r="C37" s="50" t="s">
        <v>16</v>
      </c>
      <c r="D37" s="137" t="s">
        <v>2472</v>
      </c>
      <c r="E37" s="41"/>
      <c r="F37" s="58"/>
      <c r="G37" s="42">
        <f>+G38+1</f>
        <v>44572</v>
      </c>
      <c r="H37" s="170"/>
      <c r="I37" s="36"/>
      <c r="J37" s="36"/>
      <c r="K37" s="36"/>
      <c r="L37" s="36"/>
    </row>
    <row r="38" spans="2:23" s="1" customFormat="1" ht="13.5" customHeight="1" x14ac:dyDescent="0.25">
      <c r="B38" s="24"/>
      <c r="C38" s="136" t="s">
        <v>24</v>
      </c>
      <c r="D38" s="137" t="s">
        <v>2442</v>
      </c>
      <c r="E38" s="129"/>
      <c r="F38" s="130"/>
      <c r="G38" s="131">
        <v>44571</v>
      </c>
      <c r="H38" s="170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+G37+3</f>
        <v>44575</v>
      </c>
      <c r="H39" s="259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400-000000000000}">
  <sheetPr codeName="Sheet66">
    <pageSetUpPr fitToPage="1"/>
  </sheetPr>
  <dimension ref="A1:AU7689"/>
  <sheetViews>
    <sheetView zoomScale="80" zoomScaleNormal="80" workbookViewId="0">
      <selection activeCell="P28" sqref="P2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8" t="s">
        <v>0</v>
      </c>
      <c r="C1" s="658"/>
      <c r="D1" s="9"/>
      <c r="E1" s="9"/>
      <c r="F1" s="659">
        <v>44932.333333333336</v>
      </c>
      <c r="G1" s="659"/>
      <c r="H1" s="14"/>
      <c r="I1" s="15"/>
      <c r="J1" s="15"/>
      <c r="K1" s="16"/>
      <c r="L1" s="12"/>
    </row>
    <row r="2" spans="2:12" s="1" customFormat="1" ht="13.5" customHeight="1" x14ac:dyDescent="0.25">
      <c r="B2" s="660" t="s">
        <v>2314</v>
      </c>
      <c r="C2" s="66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0" t="s">
        <v>1485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115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2315</v>
      </c>
      <c r="C7" s="85" t="s">
        <v>10</v>
      </c>
      <c r="D7" s="86"/>
      <c r="E7" s="87"/>
      <c r="F7" s="88"/>
      <c r="G7" s="118" t="s">
        <v>36</v>
      </c>
      <c r="H7" s="254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8" t="s">
        <v>36</v>
      </c>
      <c r="H8" s="255"/>
      <c r="I8" s="36"/>
      <c r="J8" s="36"/>
      <c r="K8" s="36"/>
      <c r="L8" s="36"/>
    </row>
    <row r="9" spans="2:12" s="1" customFormat="1" ht="13.5" customHeight="1" x14ac:dyDescent="0.25">
      <c r="B9" s="245" t="s">
        <v>2318</v>
      </c>
      <c r="C9" s="89" t="s">
        <v>8</v>
      </c>
      <c r="D9" s="90"/>
      <c r="E9" s="91"/>
      <c r="F9" s="92"/>
      <c r="G9" s="118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2319</v>
      </c>
      <c r="C10" s="89" t="s">
        <v>244</v>
      </c>
      <c r="D10" s="90"/>
      <c r="E10" s="91"/>
      <c r="F10" s="92"/>
      <c r="G10" s="118" t="s">
        <v>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/>
      <c r="E11" s="91"/>
      <c r="F11" s="92"/>
      <c r="G11" s="118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/>
      <c r="D12" s="90"/>
      <c r="E12" s="91"/>
      <c r="F12" s="92"/>
      <c r="G12" s="115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21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3866</v>
      </c>
      <c r="E15" s="81" t="s">
        <v>2323</v>
      </c>
      <c r="F15" s="103" t="s">
        <v>2324</v>
      </c>
      <c r="G15" s="33">
        <v>44919</v>
      </c>
      <c r="H15" s="160" t="s">
        <v>2320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 t="s">
        <v>2313</v>
      </c>
      <c r="I16" s="36"/>
      <c r="J16" s="36"/>
      <c r="K16" s="36"/>
      <c r="L16" s="36"/>
    </row>
    <row r="17" spans="2:12" s="1" customFormat="1" ht="13.5" customHeight="1" x14ac:dyDescent="0.25">
      <c r="B17" s="26" t="s">
        <v>2316</v>
      </c>
      <c r="C17" s="85" t="s">
        <v>7</v>
      </c>
      <c r="D17" s="100" t="s">
        <v>2335</v>
      </c>
      <c r="E17" s="107" t="s">
        <v>2333</v>
      </c>
      <c r="F17" s="96" t="s">
        <v>2334</v>
      </c>
      <c r="G17" s="42">
        <f>+G19</f>
        <v>44922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2346</v>
      </c>
      <c r="E18" s="101" t="s">
        <v>30</v>
      </c>
      <c r="F18" s="114" t="s">
        <v>844</v>
      </c>
      <c r="G18" s="42">
        <f>+G19</f>
        <v>44922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USD@JPY133.46-</v>
      </c>
      <c r="C19" s="85" t="s">
        <v>5</v>
      </c>
      <c r="D19" s="86" t="s">
        <v>2347</v>
      </c>
      <c r="E19" s="101" t="s">
        <v>2348</v>
      </c>
      <c r="F19" s="114" t="s">
        <v>2349</v>
      </c>
      <c r="G19" s="253">
        <f>+G15+3</f>
        <v>44922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RMB@JPY19.00-</v>
      </c>
      <c r="C20" s="85" t="s">
        <v>479</v>
      </c>
      <c r="D20" s="86" t="s">
        <v>2350</v>
      </c>
      <c r="E20" s="87" t="s">
        <v>30</v>
      </c>
      <c r="F20" s="96" t="s">
        <v>2351</v>
      </c>
      <c r="G20" s="42">
        <f>+G19+1</f>
        <v>44923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1864</v>
      </c>
      <c r="E21" s="87" t="s">
        <v>2352</v>
      </c>
      <c r="F21" s="88" t="s">
        <v>2353</v>
      </c>
      <c r="G21" s="42">
        <f>+G20</f>
        <v>44923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2340</v>
      </c>
      <c r="E23" s="55"/>
      <c r="F23" s="57"/>
      <c r="G23" s="34">
        <f>+G21+3</f>
        <v>44926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1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1524</v>
      </c>
      <c r="E26" s="149" t="s">
        <v>2310</v>
      </c>
      <c r="F26" s="150" t="s">
        <v>2311</v>
      </c>
      <c r="G26" s="42">
        <v>44915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2317</v>
      </c>
      <c r="C27" s="104" t="s">
        <v>16</v>
      </c>
      <c r="D27" s="106" t="s">
        <v>2312</v>
      </c>
      <c r="E27" s="149" t="s">
        <v>2322</v>
      </c>
      <c r="F27" s="250" t="s">
        <v>589</v>
      </c>
      <c r="G27" s="42">
        <f>+G26+2</f>
        <v>44917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2321</v>
      </c>
      <c r="E28" s="101" t="s">
        <v>2325</v>
      </c>
      <c r="F28" s="114" t="s">
        <v>2326</v>
      </c>
      <c r="G28" s="42">
        <f>G27+2</f>
        <v>44919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USD@JPY133.46-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RMB@JPY19.00-</v>
      </c>
      <c r="C30" s="108" t="s">
        <v>2034</v>
      </c>
      <c r="D30" s="106" t="s">
        <v>2354</v>
      </c>
      <c r="E30" s="101" t="s">
        <v>30</v>
      </c>
      <c r="F30" s="96" t="s">
        <v>2355</v>
      </c>
      <c r="G30" s="42">
        <f>+G33+1</f>
        <v>44923</v>
      </c>
      <c r="H30" s="161" t="s">
        <v>2356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2357</v>
      </c>
      <c r="E31" s="107" t="s">
        <v>2339</v>
      </c>
      <c r="F31" s="96" t="s">
        <v>2336</v>
      </c>
      <c r="G31" s="42">
        <f>+G33</f>
        <v>44922</v>
      </c>
      <c r="H31" s="161" t="s">
        <v>2337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2359</v>
      </c>
      <c r="E32" s="107" t="s">
        <v>2360</v>
      </c>
      <c r="F32" s="96" t="s">
        <v>2361</v>
      </c>
      <c r="G32" s="42">
        <f>+G35+1</f>
        <v>44921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106" t="s">
        <v>2362</v>
      </c>
      <c r="E33" s="107" t="s">
        <v>2363</v>
      </c>
      <c r="F33" s="96" t="s">
        <v>2364</v>
      </c>
      <c r="G33" s="42">
        <f>+G35+2</f>
        <v>44922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8" t="s">
        <v>2338</v>
      </c>
      <c r="H34" s="161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17</v>
      </c>
      <c r="D35" s="106" t="s">
        <v>2394</v>
      </c>
      <c r="E35" s="107" t="s">
        <v>2395</v>
      </c>
      <c r="F35" s="96" t="s">
        <v>2396</v>
      </c>
      <c r="G35" s="42">
        <f>+G28+1</f>
        <v>44920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151" t="s">
        <v>1485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2393</v>
      </c>
      <c r="E38" s="41"/>
      <c r="F38" s="58"/>
      <c r="G38" s="42">
        <v>44930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v>44933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500-000000000000}">
  <sheetPr codeName="Sheet67">
    <pageSetUpPr fitToPage="1"/>
  </sheetPr>
  <dimension ref="A1:AU7690"/>
  <sheetViews>
    <sheetView topLeftCell="A7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8" t="s">
        <v>0</v>
      </c>
      <c r="C1" s="658"/>
      <c r="D1" s="9"/>
      <c r="E1" s="9"/>
      <c r="F1" s="659">
        <v>44819.6875</v>
      </c>
      <c r="G1" s="659"/>
      <c r="H1" s="14"/>
      <c r="I1" s="15"/>
      <c r="J1" s="15"/>
      <c r="K1" s="16"/>
      <c r="L1" s="12"/>
    </row>
    <row r="2" spans="2:12" s="1" customFormat="1" ht="13.5" customHeight="1" x14ac:dyDescent="0.25">
      <c r="B2" s="660" t="s">
        <v>2144</v>
      </c>
      <c r="C2" s="66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940</v>
      </c>
      <c r="E5" s="83" t="s">
        <v>2186</v>
      </c>
      <c r="F5" s="84" t="s">
        <v>2187</v>
      </c>
      <c r="G5" s="33">
        <v>44810</v>
      </c>
      <c r="H5" s="160" t="s">
        <v>2221</v>
      </c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2145</v>
      </c>
      <c r="C7" s="89" t="s">
        <v>244</v>
      </c>
      <c r="D7" s="90" t="s">
        <v>2202</v>
      </c>
      <c r="E7" s="91" t="s">
        <v>2203</v>
      </c>
      <c r="F7" s="92" t="s">
        <v>2212</v>
      </c>
      <c r="G7" s="42">
        <f>+G9+1</f>
        <v>44814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2214</v>
      </c>
      <c r="E8" s="91" t="s">
        <v>2215</v>
      </c>
      <c r="F8" s="92" t="s">
        <v>2213</v>
      </c>
      <c r="G8" s="42">
        <f>+G11+1</f>
        <v>44813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2146</v>
      </c>
      <c r="C9" s="89" t="s">
        <v>8</v>
      </c>
      <c r="D9" s="90" t="s">
        <v>2204</v>
      </c>
      <c r="E9" s="91" t="s">
        <v>2205</v>
      </c>
      <c r="F9" s="92" t="s">
        <v>2220</v>
      </c>
      <c r="G9" s="42">
        <f>+G8</f>
        <v>44813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2147</v>
      </c>
      <c r="C10" s="89" t="s">
        <v>479</v>
      </c>
      <c r="D10" s="90" t="s">
        <v>2217</v>
      </c>
      <c r="E10" s="91" t="s">
        <v>2216</v>
      </c>
      <c r="F10" s="92" t="s">
        <v>2227</v>
      </c>
      <c r="G10" s="42">
        <f>+G7</f>
        <v>44814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2178</v>
      </c>
      <c r="D11" s="86" t="s">
        <v>2226</v>
      </c>
      <c r="E11" s="87" t="s">
        <v>2225</v>
      </c>
      <c r="F11" s="88" t="s">
        <v>2224</v>
      </c>
      <c r="G11" s="42">
        <f>+G5+2</f>
        <v>44812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2229</v>
      </c>
      <c r="E13" s="55"/>
      <c r="F13" s="57"/>
      <c r="G13" s="34">
        <f>+G10+3</f>
        <v>44817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3870</v>
      </c>
      <c r="E15" s="81" t="s">
        <v>2170</v>
      </c>
      <c r="F15" s="103" t="s">
        <v>2171</v>
      </c>
      <c r="G15" s="33">
        <v>44807</v>
      </c>
      <c r="H15" s="160" t="s">
        <v>2222</v>
      </c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247" t="s">
        <v>2175</v>
      </c>
      <c r="I16" s="36"/>
      <c r="J16" s="36"/>
      <c r="K16" s="36"/>
      <c r="L16" s="36"/>
    </row>
    <row r="17" spans="2:12" s="1" customFormat="1" ht="13.5" customHeight="1" x14ac:dyDescent="0.25">
      <c r="B17" s="26" t="s">
        <v>2148</v>
      </c>
      <c r="C17" s="85" t="s">
        <v>479</v>
      </c>
      <c r="D17" s="86" t="s">
        <v>2180</v>
      </c>
      <c r="E17" s="87" t="s">
        <v>2181</v>
      </c>
      <c r="F17" s="96" t="s">
        <v>2194</v>
      </c>
      <c r="G17" s="42">
        <f>+G20+1</f>
        <v>44811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86" t="s">
        <v>2183</v>
      </c>
      <c r="E18" s="101" t="s">
        <v>2184</v>
      </c>
      <c r="F18" s="114" t="s">
        <v>1670</v>
      </c>
      <c r="G18" s="42">
        <f>+G15+3</f>
        <v>44810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USD@JPY141.26-</v>
      </c>
      <c r="C19" s="85" t="s">
        <v>5</v>
      </c>
      <c r="D19" s="100" t="s">
        <v>493</v>
      </c>
      <c r="E19" s="107" t="s">
        <v>1941</v>
      </c>
      <c r="F19" s="96" t="s">
        <v>1162</v>
      </c>
      <c r="G19" s="42">
        <f>+G18</f>
        <v>44810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RMB@JPY20.36-</v>
      </c>
      <c r="C20" s="95" t="s">
        <v>8</v>
      </c>
      <c r="D20" s="86" t="s">
        <v>462</v>
      </c>
      <c r="E20" s="101" t="s">
        <v>468</v>
      </c>
      <c r="F20" s="114" t="s">
        <v>513</v>
      </c>
      <c r="G20" s="42">
        <f>+G19</f>
        <v>44810</v>
      </c>
      <c r="H20" s="246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2208</v>
      </c>
      <c r="E21" s="87" t="s">
        <v>2209</v>
      </c>
      <c r="F21" s="88" t="s">
        <v>2210</v>
      </c>
      <c r="G21" s="42">
        <f>+G17</f>
        <v>44811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2093</v>
      </c>
      <c r="D23" s="94" t="s">
        <v>965</v>
      </c>
      <c r="E23" s="55"/>
      <c r="F23" s="57"/>
      <c r="G23" s="34">
        <f>+G21+3</f>
        <v>44814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05" t="s">
        <v>3871</v>
      </c>
      <c r="E26" s="149" t="s">
        <v>2155</v>
      </c>
      <c r="F26" s="150" t="s">
        <v>1328</v>
      </c>
      <c r="G26" s="42">
        <v>44803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2149</v>
      </c>
      <c r="C27" s="104" t="s">
        <v>16</v>
      </c>
      <c r="D27" s="105" t="s">
        <v>2152</v>
      </c>
      <c r="E27" s="101" t="s">
        <v>2153</v>
      </c>
      <c r="F27" s="102" t="s">
        <v>2154</v>
      </c>
      <c r="G27" s="42">
        <f>+G26+2</f>
        <v>44805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2151</v>
      </c>
      <c r="E28" s="179" t="s">
        <v>2164</v>
      </c>
      <c r="F28" s="102" t="s">
        <v>2165</v>
      </c>
      <c r="G28" s="42">
        <f>G27+2</f>
        <v>44807</v>
      </c>
      <c r="H28" s="170" t="s">
        <v>2223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USD@JPY141.26-</v>
      </c>
      <c r="C29" s="50"/>
      <c r="D29" s="61"/>
      <c r="F29" s="58"/>
      <c r="G29" s="42"/>
      <c r="H29" s="247" t="s">
        <v>2177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RMB@JPY20.36-</v>
      </c>
      <c r="C30" s="85" t="s">
        <v>1702</v>
      </c>
      <c r="D30" s="106" t="s">
        <v>2176</v>
      </c>
      <c r="E30" s="107" t="s">
        <v>2179</v>
      </c>
      <c r="F30" s="96" t="s">
        <v>2185</v>
      </c>
      <c r="G30" s="42">
        <f>+G28+1</f>
        <v>44808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2182</v>
      </c>
      <c r="D31" s="106" t="s">
        <v>2190</v>
      </c>
      <c r="E31" s="107" t="s">
        <v>2191</v>
      </c>
      <c r="F31" s="96" t="s">
        <v>2192</v>
      </c>
      <c r="G31" s="42">
        <f>+G30+2</f>
        <v>44810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2193</v>
      </c>
      <c r="E32" s="107" t="s">
        <v>2188</v>
      </c>
      <c r="F32" s="96" t="s">
        <v>156</v>
      </c>
      <c r="G32" s="42">
        <f>+G30+1</f>
        <v>44809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694</v>
      </c>
      <c r="E33" s="107" t="s">
        <v>30</v>
      </c>
      <c r="F33" s="96" t="s">
        <v>942</v>
      </c>
      <c r="G33" s="42">
        <f>+G31</f>
        <v>44810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2150</v>
      </c>
      <c r="D34" s="106" t="s">
        <v>2189</v>
      </c>
      <c r="E34" s="101" t="s">
        <v>2199</v>
      </c>
      <c r="F34" s="96" t="s">
        <v>2197</v>
      </c>
      <c r="G34" s="42">
        <f>+G33+1</f>
        <v>44811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2200</v>
      </c>
      <c r="E35" s="107" t="s">
        <v>2198</v>
      </c>
      <c r="F35" s="96" t="s">
        <v>1422</v>
      </c>
      <c r="G35" s="42">
        <f>+G34+1</f>
        <v>44812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2102</v>
      </c>
      <c r="D36" s="85" t="s">
        <v>2206</v>
      </c>
      <c r="E36" s="107" t="s">
        <v>2201</v>
      </c>
      <c r="F36" s="96" t="s">
        <v>2207</v>
      </c>
      <c r="G36" s="42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3" t="s">
        <v>24</v>
      </c>
      <c r="D38" s="134" t="s">
        <v>2219</v>
      </c>
      <c r="E38" s="149" t="s">
        <v>2218</v>
      </c>
      <c r="F38" s="130"/>
      <c r="G38" s="131">
        <f>G34+6</f>
        <v>44817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44818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44821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21:21" ht="13.5" customHeight="1" x14ac:dyDescent="0.25"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600-000000000000}">
  <sheetPr codeName="Sheet68">
    <pageSetUpPr fitToPage="1"/>
  </sheetPr>
  <dimension ref="A1:AU70"/>
  <sheetViews>
    <sheetView topLeftCell="A7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8" t="s">
        <v>0</v>
      </c>
      <c r="C1" s="658"/>
      <c r="D1" s="9"/>
      <c r="E1" s="9"/>
      <c r="F1" s="659">
        <v>44809.354166666664</v>
      </c>
      <c r="G1" s="659"/>
      <c r="H1" s="14"/>
      <c r="I1" s="15"/>
      <c r="J1" s="15"/>
      <c r="K1" s="16"/>
      <c r="L1" s="12"/>
    </row>
    <row r="2" spans="2:12" s="1" customFormat="1" ht="13.5" customHeight="1" x14ac:dyDescent="0.25">
      <c r="B2" s="660" t="s">
        <v>2086</v>
      </c>
      <c r="C2" s="66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2126</v>
      </c>
      <c r="E5" s="186" t="s">
        <v>2127</v>
      </c>
      <c r="F5" s="187" t="s">
        <v>1328</v>
      </c>
      <c r="G5" s="33">
        <v>44803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2087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2088</v>
      </c>
      <c r="C7" s="85" t="s">
        <v>476</v>
      </c>
      <c r="D7" s="86" t="s">
        <v>2136</v>
      </c>
      <c r="E7" s="87" t="s">
        <v>2138</v>
      </c>
      <c r="F7" s="88" t="s">
        <v>2139</v>
      </c>
      <c r="G7" s="42">
        <f>+G5+2</f>
        <v>44805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1087</v>
      </c>
      <c r="E8" s="91" t="s">
        <v>1088</v>
      </c>
      <c r="F8" s="92" t="s">
        <v>1089</v>
      </c>
      <c r="G8" s="42">
        <f>+G7+1</f>
        <v>44806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2090</v>
      </c>
      <c r="C9" s="89" t="s">
        <v>8</v>
      </c>
      <c r="D9" s="90" t="s">
        <v>2143</v>
      </c>
      <c r="E9" s="91" t="s">
        <v>30</v>
      </c>
      <c r="F9" s="92" t="s">
        <v>2156</v>
      </c>
      <c r="G9" s="42">
        <f>+G8</f>
        <v>44806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2091</v>
      </c>
      <c r="C10" s="89" t="s">
        <v>478</v>
      </c>
      <c r="D10" s="90" t="s">
        <v>2163</v>
      </c>
      <c r="E10" s="91" t="s">
        <v>2157</v>
      </c>
      <c r="F10" s="92" t="s">
        <v>2158</v>
      </c>
      <c r="G10" s="42">
        <f>+G9+1</f>
        <v>44807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2159</v>
      </c>
      <c r="E11" s="91" t="s">
        <v>2160</v>
      </c>
      <c r="F11" s="92" t="s">
        <v>2161</v>
      </c>
      <c r="G11" s="42">
        <f>+G10</f>
        <v>44807</v>
      </c>
      <c r="H11" s="161" t="s">
        <v>2162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2174</v>
      </c>
      <c r="E13" s="55"/>
      <c r="F13" s="57"/>
      <c r="G13" s="34">
        <f>+G11+3</f>
        <v>44810</v>
      </c>
      <c r="H13" s="162" t="s">
        <v>2173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3872</v>
      </c>
      <c r="E15" s="81" t="s">
        <v>2103</v>
      </c>
      <c r="F15" s="103" t="s">
        <v>2104</v>
      </c>
      <c r="G15" s="33">
        <v>44800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2092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268</v>
      </c>
      <c r="C17" s="143" t="s">
        <v>7</v>
      </c>
      <c r="D17" s="201" t="s">
        <v>2134</v>
      </c>
      <c r="E17" s="145" t="s">
        <v>2112</v>
      </c>
      <c r="F17" s="199" t="s">
        <v>2132</v>
      </c>
      <c r="G17" s="42">
        <f>+G15+3</f>
        <v>44803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8</v>
      </c>
      <c r="D18" s="201" t="s">
        <v>2130</v>
      </c>
      <c r="E18" s="145" t="s">
        <v>2131</v>
      </c>
      <c r="F18" s="199" t="s">
        <v>2129</v>
      </c>
      <c r="G18" s="42">
        <f>+G19</f>
        <v>44803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USD@JPY137.55-</v>
      </c>
      <c r="C19" s="143" t="s">
        <v>5</v>
      </c>
      <c r="D19" s="222" t="s">
        <v>2128</v>
      </c>
      <c r="E19" s="211" t="s">
        <v>2119</v>
      </c>
      <c r="F19" s="146" t="s">
        <v>2133</v>
      </c>
      <c r="G19" s="42">
        <f>+G17</f>
        <v>44803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RMB@JPY20.01-</v>
      </c>
      <c r="C20" s="143" t="s">
        <v>479</v>
      </c>
      <c r="D20" s="201" t="s">
        <v>2120</v>
      </c>
      <c r="E20" s="202" t="s">
        <v>30</v>
      </c>
      <c r="F20" s="146" t="s">
        <v>2121</v>
      </c>
      <c r="G20" s="42">
        <f>+G18+1</f>
        <v>44804</v>
      </c>
      <c r="H20" s="246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/>
      <c r="E21" s="87"/>
      <c r="F21" s="88"/>
      <c r="G21" s="115" t="s">
        <v>419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2093</v>
      </c>
      <c r="D23" s="94"/>
      <c r="E23" s="94"/>
      <c r="F23" s="111"/>
      <c r="G23" s="148" t="s">
        <v>419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3873</v>
      </c>
      <c r="E26" s="149" t="s">
        <v>2097</v>
      </c>
      <c r="F26" s="150" t="s">
        <v>2098</v>
      </c>
      <c r="G26" s="42">
        <v>44796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1850</v>
      </c>
      <c r="C27" s="104" t="s">
        <v>16</v>
      </c>
      <c r="D27" s="105" t="s">
        <v>2094</v>
      </c>
      <c r="E27" s="101" t="s">
        <v>1055</v>
      </c>
      <c r="F27" s="102" t="s">
        <v>2095</v>
      </c>
      <c r="G27" s="42">
        <f>+G26+2</f>
        <v>44798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2096</v>
      </c>
      <c r="E28" s="179" t="s">
        <v>2116</v>
      </c>
      <c r="F28" s="102" t="s">
        <v>2117</v>
      </c>
      <c r="G28" s="42">
        <f>G27+2</f>
        <v>44800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USD@JPY137.55-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RMB@JPY20.01-</v>
      </c>
      <c r="C30" s="85" t="s">
        <v>1702</v>
      </c>
      <c r="D30" s="106" t="s">
        <v>2101</v>
      </c>
      <c r="E30" s="107" t="s">
        <v>2113</v>
      </c>
      <c r="F30" s="96" t="s">
        <v>367</v>
      </c>
      <c r="G30" s="42">
        <f>+G28+1</f>
        <v>44801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1078</v>
      </c>
      <c r="E31" s="107" t="s">
        <v>1074</v>
      </c>
      <c r="F31" s="96" t="s">
        <v>119</v>
      </c>
      <c r="G31" s="42">
        <f>+G30+2</f>
        <v>44803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1090</v>
      </c>
      <c r="E32" s="107" t="s">
        <v>1862</v>
      </c>
      <c r="F32" s="96" t="s">
        <v>2123</v>
      </c>
      <c r="G32" s="42">
        <f>+G33</f>
        <v>44803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2124</v>
      </c>
      <c r="E33" s="107" t="s">
        <v>30</v>
      </c>
      <c r="F33" s="96" t="s">
        <v>873</v>
      </c>
      <c r="G33" s="42">
        <f>+G30+2</f>
        <v>44803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2125</v>
      </c>
      <c r="E34" s="101" t="s">
        <v>2135</v>
      </c>
      <c r="F34" s="96" t="s">
        <v>2137</v>
      </c>
      <c r="G34" s="42">
        <f>+G32+1</f>
        <v>44804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2141</v>
      </c>
      <c r="E35" s="107" t="s">
        <v>2140</v>
      </c>
      <c r="F35" s="96" t="s">
        <v>2142</v>
      </c>
      <c r="G35" s="42">
        <f>+G34+1</f>
        <v>44805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2102</v>
      </c>
      <c r="D36" s="85" t="s">
        <v>2169</v>
      </c>
      <c r="E36" s="107" t="s">
        <v>2166</v>
      </c>
      <c r="F36" s="96" t="s">
        <v>2167</v>
      </c>
      <c r="G36" s="42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2168</v>
      </c>
      <c r="E38" s="129"/>
      <c r="F38" s="130"/>
      <c r="G38" s="131">
        <f>G34+6</f>
        <v>44810</v>
      </c>
      <c r="H38" s="161" t="s">
        <v>2172</v>
      </c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44811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44814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6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8" t="s">
        <v>0</v>
      </c>
      <c r="C1" s="658"/>
      <c r="D1" s="9"/>
      <c r="E1" s="9"/>
      <c r="F1" s="9"/>
      <c r="G1" s="9"/>
      <c r="H1" s="9"/>
      <c r="I1" s="659">
        <v>45986.354166666664</v>
      </c>
      <c r="J1" s="659"/>
      <c r="K1" s="14"/>
      <c r="L1" s="15"/>
      <c r="M1" s="15"/>
      <c r="N1" s="16"/>
      <c r="O1" s="12"/>
    </row>
    <row r="2" spans="2:15" s="1" customFormat="1" ht="13.5" customHeight="1" x14ac:dyDescent="0.25">
      <c r="B2" s="660" t="s">
        <v>5006</v>
      </c>
      <c r="C2" s="66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1" t="s">
        <v>12</v>
      </c>
      <c r="E4" s="662"/>
      <c r="F4" s="661" t="s">
        <v>13</v>
      </c>
      <c r="G4" s="662"/>
      <c r="H4" s="663" t="s">
        <v>2</v>
      </c>
      <c r="I4" s="66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185" t="s">
        <v>481</v>
      </c>
      <c r="D5" s="639" t="s">
        <v>9131</v>
      </c>
      <c r="E5" s="640">
        <v>45976</v>
      </c>
      <c r="F5" s="639" t="s">
        <v>11042</v>
      </c>
      <c r="G5" s="640">
        <v>45977</v>
      </c>
      <c r="H5" s="639" t="s">
        <v>11043</v>
      </c>
      <c r="I5" s="641">
        <v>45978</v>
      </c>
      <c r="J5" s="33">
        <v>45979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4892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9246</v>
      </c>
      <c r="E8" s="504">
        <v>45980</v>
      </c>
      <c r="F8" s="385" t="s">
        <v>11056</v>
      </c>
      <c r="G8" s="505">
        <v>45981</v>
      </c>
      <c r="H8" s="386" t="s">
        <v>9275</v>
      </c>
      <c r="I8" s="504">
        <v>45981</v>
      </c>
      <c r="J8" s="42">
        <f>J5+2</f>
        <v>45981</v>
      </c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95" t="s">
        <v>8</v>
      </c>
      <c r="D9" s="385" t="s">
        <v>9203</v>
      </c>
      <c r="E9" s="522">
        <v>45982</v>
      </c>
      <c r="F9" s="385" t="s">
        <v>11061</v>
      </c>
      <c r="G9" s="522">
        <v>45982</v>
      </c>
      <c r="H9" s="386" t="s">
        <v>9084</v>
      </c>
      <c r="I9" s="522">
        <v>45982</v>
      </c>
      <c r="J9" s="42">
        <f>J5+3</f>
        <v>45982</v>
      </c>
      <c r="K9" s="249" t="s">
        <v>6082</v>
      </c>
      <c r="L9" s="36"/>
      <c r="M9" s="36"/>
      <c r="N9" s="36"/>
      <c r="O9" s="36"/>
    </row>
    <row r="10" spans="2:15" s="1" customFormat="1" ht="13.5" customHeight="1" x14ac:dyDescent="0.25">
      <c r="B10" s="537"/>
      <c r="C10" s="85" t="s">
        <v>5</v>
      </c>
      <c r="D10" s="385" t="s">
        <v>9111</v>
      </c>
      <c r="E10" s="522">
        <v>45982</v>
      </c>
      <c r="F10" s="385" t="s">
        <v>9538</v>
      </c>
      <c r="G10" s="522">
        <v>45982</v>
      </c>
      <c r="H10" s="386" t="s">
        <v>11062</v>
      </c>
      <c r="I10" s="522">
        <v>45982</v>
      </c>
      <c r="J10" s="42">
        <f>J9</f>
        <v>45982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10033</v>
      </c>
      <c r="E11" s="522">
        <v>45982</v>
      </c>
      <c r="F11" s="385" t="s">
        <v>11064</v>
      </c>
      <c r="G11" s="522">
        <v>45983</v>
      </c>
      <c r="H11" s="386" t="s">
        <v>11063</v>
      </c>
      <c r="I11" s="504">
        <v>45983</v>
      </c>
      <c r="J11" s="42">
        <f>J10+1</f>
        <v>45983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10565</v>
      </c>
      <c r="E12" s="510">
        <v>45983</v>
      </c>
      <c r="F12" s="385" t="s">
        <v>11066</v>
      </c>
      <c r="G12" s="505">
        <v>45983</v>
      </c>
      <c r="H12" s="386" t="s">
        <v>9643</v>
      </c>
      <c r="I12" s="522">
        <v>45983</v>
      </c>
      <c r="J12" s="42">
        <f>J10+1</f>
        <v>45983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6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3"/>
      <c r="H14" s="372"/>
      <c r="I14" s="484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11002</v>
      </c>
      <c r="C15" s="227"/>
      <c r="D15" s="467"/>
      <c r="E15" s="491"/>
      <c r="F15" s="375"/>
      <c r="G15" s="486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11006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11007</v>
      </c>
      <c r="C17" s="55" t="s">
        <v>481</v>
      </c>
      <c r="D17" s="513" t="s">
        <v>11067</v>
      </c>
      <c r="E17" s="514">
        <v>45985</v>
      </c>
      <c r="F17" s="513"/>
      <c r="G17" s="515"/>
      <c r="H17" s="384"/>
      <c r="I17" s="516"/>
      <c r="J17" s="34">
        <f>J12+3</f>
        <v>45986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61" t="s">
        <v>12</v>
      </c>
      <c r="E19" s="662"/>
      <c r="F19" s="661" t="s">
        <v>13</v>
      </c>
      <c r="G19" s="662"/>
      <c r="H19" s="663" t="s">
        <v>2</v>
      </c>
      <c r="I19" s="664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11013</v>
      </c>
      <c r="E20" s="509">
        <v>45969</v>
      </c>
      <c r="F20" s="506" t="s">
        <v>11014</v>
      </c>
      <c r="G20" s="539">
        <v>45970</v>
      </c>
      <c r="H20" s="391" t="s">
        <v>11015</v>
      </c>
      <c r="I20" s="507">
        <v>45970</v>
      </c>
      <c r="J20" s="33">
        <v>45969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11000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6"/>
      <c r="C23" s="85" t="s">
        <v>26</v>
      </c>
      <c r="D23" s="385" t="s">
        <v>9549</v>
      </c>
      <c r="E23" s="504">
        <v>45972</v>
      </c>
      <c r="F23" s="385" t="s">
        <v>11019</v>
      </c>
      <c r="G23" s="504">
        <v>45972</v>
      </c>
      <c r="H23" s="385" t="s">
        <v>9729</v>
      </c>
      <c r="I23" s="504">
        <v>45972</v>
      </c>
      <c r="J23" s="42">
        <f>J25+1</f>
        <v>45973</v>
      </c>
      <c r="K23" s="248"/>
      <c r="L23" s="36"/>
      <c r="M23" s="36"/>
      <c r="N23" s="36"/>
      <c r="O23" s="36"/>
    </row>
    <row r="24" spans="2:15" s="1" customFormat="1" ht="13" customHeight="1" x14ac:dyDescent="0.25">
      <c r="B24" s="245"/>
      <c r="C24" s="89" t="s">
        <v>8</v>
      </c>
      <c r="D24" s="410" t="s">
        <v>9169</v>
      </c>
      <c r="E24" s="504">
        <v>45973</v>
      </c>
      <c r="F24" s="385" t="s">
        <v>9117</v>
      </c>
      <c r="G24" s="504">
        <v>45973</v>
      </c>
      <c r="H24" s="385" t="s">
        <v>9442</v>
      </c>
      <c r="I24" s="504">
        <v>45973</v>
      </c>
      <c r="J24" s="42">
        <f>J26</f>
        <v>45972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95" t="s">
        <v>7</v>
      </c>
      <c r="D25" s="410" t="s">
        <v>9229</v>
      </c>
      <c r="E25" s="504">
        <v>45973</v>
      </c>
      <c r="F25" s="410" t="s">
        <v>9286</v>
      </c>
      <c r="G25" s="504">
        <v>45973</v>
      </c>
      <c r="H25" s="410" t="s">
        <v>11020</v>
      </c>
      <c r="I25" s="504">
        <v>45973</v>
      </c>
      <c r="J25" s="42">
        <f>J26</f>
        <v>45972</v>
      </c>
      <c r="K25" s="164"/>
      <c r="L25" s="36"/>
      <c r="M25" s="36"/>
      <c r="N25" s="36"/>
      <c r="O25" s="36"/>
    </row>
    <row r="26" spans="2:15" s="1" customFormat="1" ht="13.4" customHeight="1" x14ac:dyDescent="0.25">
      <c r="B26" s="245"/>
      <c r="C26" s="89" t="s">
        <v>5</v>
      </c>
      <c r="D26" s="385" t="s">
        <v>9212</v>
      </c>
      <c r="E26" s="504">
        <v>12</v>
      </c>
      <c r="F26" s="385" t="s">
        <v>9444</v>
      </c>
      <c r="G26" s="504">
        <v>45974</v>
      </c>
      <c r="H26" s="385" t="s">
        <v>11036</v>
      </c>
      <c r="I26" s="504">
        <v>45974</v>
      </c>
      <c r="J26" s="42">
        <f>J20+3</f>
        <v>45972</v>
      </c>
      <c r="K26" s="249"/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6</v>
      </c>
      <c r="D27" s="410" t="s">
        <v>9157</v>
      </c>
      <c r="E27" s="504">
        <v>45974</v>
      </c>
      <c r="F27" s="410" t="s">
        <v>9985</v>
      </c>
      <c r="G27" s="504">
        <v>45974</v>
      </c>
      <c r="H27" s="410" t="s">
        <v>9703</v>
      </c>
      <c r="I27" s="504">
        <v>45974</v>
      </c>
      <c r="J27" s="42">
        <f>J25+1</f>
        <v>45973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JPY155.04-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JPY21.91-</v>
      </c>
      <c r="C32" s="44" t="s">
        <v>14</v>
      </c>
      <c r="D32" s="376" t="s">
        <v>11021</v>
      </c>
      <c r="E32" s="600">
        <v>45976</v>
      </c>
      <c r="F32" s="518"/>
      <c r="G32" s="519"/>
      <c r="H32" s="376"/>
      <c r="I32" s="519"/>
      <c r="J32" s="34">
        <f>J23+3</f>
        <v>45976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61" t="s">
        <v>12</v>
      </c>
      <c r="E34" s="662"/>
      <c r="F34" s="661" t="s">
        <v>13</v>
      </c>
      <c r="G34" s="662"/>
      <c r="H34" s="663" t="s">
        <v>2</v>
      </c>
      <c r="I34" s="664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10771</v>
      </c>
      <c r="E36" s="501">
        <v>45963</v>
      </c>
      <c r="F36" s="379" t="s">
        <v>11001</v>
      </c>
      <c r="G36" s="503">
        <v>45965</v>
      </c>
      <c r="H36" s="380" t="s">
        <v>9664</v>
      </c>
      <c r="I36" s="501">
        <v>45965</v>
      </c>
      <c r="J36" s="42">
        <v>45965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10633</v>
      </c>
      <c r="C37" s="104" t="s">
        <v>540</v>
      </c>
      <c r="D37" s="385" t="s">
        <v>9599</v>
      </c>
      <c r="E37" s="504">
        <v>45966</v>
      </c>
      <c r="F37" s="385" t="s">
        <v>10640</v>
      </c>
      <c r="G37" s="505">
        <v>45966</v>
      </c>
      <c r="H37" s="386" t="s">
        <v>9495</v>
      </c>
      <c r="I37" s="504">
        <v>45967</v>
      </c>
      <c r="J37" s="42">
        <f>J36+2</f>
        <v>45967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9499</v>
      </c>
      <c r="E38" s="504">
        <v>45967</v>
      </c>
      <c r="F38" s="385" t="s">
        <v>11010</v>
      </c>
      <c r="G38" s="505">
        <v>45968</v>
      </c>
      <c r="H38" s="386" t="s">
        <v>9741</v>
      </c>
      <c r="I38" s="504">
        <v>45969</v>
      </c>
      <c r="J38" s="42">
        <f>J37+2</f>
        <v>45969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9173</v>
      </c>
      <c r="E41" s="504" t="s">
        <v>11008</v>
      </c>
      <c r="F41" s="385" t="s">
        <v>9223</v>
      </c>
      <c r="G41" s="505" t="s">
        <v>11009</v>
      </c>
      <c r="H41" s="386" t="s">
        <v>10052</v>
      </c>
      <c r="I41" s="504" t="s">
        <v>11009</v>
      </c>
      <c r="J41" s="42">
        <f>J38+1</f>
        <v>45970</v>
      </c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1313</v>
      </c>
      <c r="D42" s="385" t="s">
        <v>11018</v>
      </c>
      <c r="E42" s="504">
        <v>45972</v>
      </c>
      <c r="F42" s="385" t="s">
        <v>11017</v>
      </c>
      <c r="G42" s="505">
        <v>45972</v>
      </c>
      <c r="H42" s="386" t="s">
        <v>9521</v>
      </c>
      <c r="I42" s="504">
        <v>45972</v>
      </c>
      <c r="J42" s="42">
        <f>J44</f>
        <v>45972</v>
      </c>
      <c r="K42" s="398"/>
      <c r="L42" s="36"/>
      <c r="M42" s="36"/>
      <c r="N42" s="36"/>
      <c r="O42" s="36"/>
    </row>
    <row r="43" spans="2:15" s="1" customFormat="1" ht="13" customHeight="1" x14ac:dyDescent="0.25">
      <c r="B43" s="24"/>
      <c r="C43" s="85" t="s">
        <v>477</v>
      </c>
      <c r="D43" s="385" t="s">
        <v>9238</v>
      </c>
      <c r="E43" s="504">
        <v>45972</v>
      </c>
      <c r="F43" s="385" t="s">
        <v>10489</v>
      </c>
      <c r="G43" s="505">
        <v>45972</v>
      </c>
      <c r="H43" s="386" t="s">
        <v>9127</v>
      </c>
      <c r="I43" s="504">
        <v>45972</v>
      </c>
      <c r="J43" s="42">
        <f>J41+1</f>
        <v>45971</v>
      </c>
      <c r="K43" s="161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42</v>
      </c>
      <c r="D44" s="385" t="s">
        <v>11016</v>
      </c>
      <c r="E44" s="504">
        <v>45972</v>
      </c>
      <c r="F44" s="385" t="s">
        <v>9646</v>
      </c>
      <c r="G44" s="505">
        <v>45973</v>
      </c>
      <c r="H44" s="386" t="s">
        <v>9159</v>
      </c>
      <c r="I44" s="510">
        <v>45973</v>
      </c>
      <c r="J44" s="42">
        <f>J43+1</f>
        <v>45972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9320</v>
      </c>
      <c r="E45" s="510">
        <v>45974</v>
      </c>
      <c r="F45" s="410" t="s">
        <v>9689</v>
      </c>
      <c r="G45" s="522">
        <v>45974</v>
      </c>
      <c r="H45" s="386" t="s">
        <v>9766</v>
      </c>
      <c r="I45" s="510">
        <v>45974</v>
      </c>
      <c r="J45" s="42">
        <f>J42+1</f>
        <v>45973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9086</v>
      </c>
      <c r="E46" s="510">
        <v>45974</v>
      </c>
      <c r="F46" s="395" t="s">
        <v>9166</v>
      </c>
      <c r="G46" s="522">
        <v>45975</v>
      </c>
      <c r="H46" s="386" t="s">
        <v>9938</v>
      </c>
      <c r="I46" s="510">
        <v>45975</v>
      </c>
      <c r="J46" s="42">
        <f>J45+1</f>
        <v>45974</v>
      </c>
      <c r="K46" s="271"/>
      <c r="L46" s="36"/>
      <c r="M46" s="36"/>
      <c r="N46" s="36"/>
      <c r="O46" s="36"/>
    </row>
    <row r="47" spans="2:15" s="1" customFormat="1" ht="13.4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3.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3.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3.4" customHeight="1" x14ac:dyDescent="0.25">
      <c r="B50" s="24"/>
      <c r="C50" s="230" t="s">
        <v>24</v>
      </c>
      <c r="D50" s="385" t="s">
        <v>9559</v>
      </c>
      <c r="E50" s="510">
        <v>45977</v>
      </c>
      <c r="F50" s="385" t="s">
        <v>11052</v>
      </c>
      <c r="G50" s="522">
        <v>45979</v>
      </c>
      <c r="H50" s="443" t="s">
        <v>11046</v>
      </c>
      <c r="I50" s="530">
        <v>45979</v>
      </c>
      <c r="J50" s="604">
        <f>J46+5</f>
        <v>45979</v>
      </c>
      <c r="K50" s="249"/>
      <c r="L50" s="36"/>
      <c r="M50" s="36"/>
      <c r="N50" s="36"/>
      <c r="O50" s="36"/>
      <c r="Z50" s="117"/>
    </row>
    <row r="51" spans="2:26" s="1" customFormat="1" ht="22.5" customHeight="1" x14ac:dyDescent="0.25">
      <c r="B51" s="459"/>
      <c r="C51" s="133" t="s">
        <v>16</v>
      </c>
      <c r="D51" s="414" t="s">
        <v>9445</v>
      </c>
      <c r="E51" s="531">
        <v>45980</v>
      </c>
      <c r="F51" s="379" t="s">
        <v>11053</v>
      </c>
      <c r="G51" s="503">
        <v>45980</v>
      </c>
      <c r="H51" s="380" t="s">
        <v>11054</v>
      </c>
      <c r="I51" s="503">
        <v>45981</v>
      </c>
      <c r="J51" s="131">
        <f>J46+6</f>
        <v>45980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396" t="str">
        <f>$B$16</f>
        <v>USD: JPY155.04-</v>
      </c>
      <c r="C52" s="50" t="s">
        <v>9</v>
      </c>
      <c r="D52" s="632" t="s">
        <v>11055</v>
      </c>
      <c r="E52" s="631">
        <v>45982</v>
      </c>
      <c r="F52" s="375"/>
      <c r="G52" s="483"/>
      <c r="H52" s="372"/>
      <c r="I52" s="483"/>
      <c r="J52" s="42">
        <f>J51+3</f>
        <v>45983</v>
      </c>
      <c r="K52" s="161"/>
      <c r="L52" s="36"/>
      <c r="M52" s="36"/>
      <c r="N52" s="36"/>
      <c r="O52" s="36"/>
    </row>
    <row r="53" spans="2:26" s="1" customFormat="1" ht="13.5" customHeight="1" x14ac:dyDescent="0.25">
      <c r="B53" s="44" t="str">
        <f>$B$17</f>
        <v>RMB: JPY21.91-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62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B55" s="63" t="s">
        <v>5430</v>
      </c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B56" s="63" t="s">
        <v>9440</v>
      </c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62"/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592"/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B67" s="63"/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E00-000000000000}">
      <formula1>$B$53:$B$56</formula1>
    </dataValidation>
  </dataValidations>
  <pageMargins left="0.47" right="0.27" top="1" bottom="1" header="0.51200000000000001" footer="0.51200000000000001"/>
  <pageSetup paperSize="9" scale="59" orientation="landscape" horizontalDpi="300" verticalDpi="300" r:id="rId1"/>
  <headerFooter alignWithMargins="0"/>
  <drawing r:id="rId2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700-000000000000}">
  <sheetPr codeName="Sheet69">
    <pageSetUpPr fitToPage="1"/>
  </sheetPr>
  <dimension ref="A1:AU71"/>
  <sheetViews>
    <sheetView topLeftCell="A10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8" t="s">
        <v>0</v>
      </c>
      <c r="C1" s="658"/>
      <c r="D1" s="9"/>
      <c r="E1" s="9"/>
      <c r="F1" s="659">
        <v>44804.354166666664</v>
      </c>
      <c r="G1" s="659"/>
      <c r="H1" s="14"/>
      <c r="I1" s="15"/>
      <c r="J1" s="15"/>
      <c r="K1" s="16"/>
      <c r="L1" s="12"/>
    </row>
    <row r="2" spans="2:12" s="1" customFormat="1" ht="13.5" customHeight="1" x14ac:dyDescent="0.25">
      <c r="B2" s="660" t="s">
        <v>2026</v>
      </c>
      <c r="C2" s="66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3874</v>
      </c>
      <c r="E5" s="83" t="s">
        <v>2099</v>
      </c>
      <c r="F5" s="84" t="s">
        <v>2100</v>
      </c>
      <c r="G5" s="33">
        <v>44796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2029</v>
      </c>
      <c r="C7" s="85" t="s">
        <v>476</v>
      </c>
      <c r="D7" s="86" t="s">
        <v>2106</v>
      </c>
      <c r="E7" s="87" t="s">
        <v>2105</v>
      </c>
      <c r="F7" s="88" t="s">
        <v>2114</v>
      </c>
      <c r="G7" s="42">
        <f>+G5+2</f>
        <v>44798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 t="s">
        <v>71</v>
      </c>
      <c r="E8" s="194" t="s">
        <v>2115</v>
      </c>
      <c r="F8" s="196" t="s">
        <v>2107</v>
      </c>
      <c r="G8" s="42">
        <f>+G9</f>
        <v>44799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2027</v>
      </c>
      <c r="C9" s="195" t="s">
        <v>5</v>
      </c>
      <c r="D9" s="193" t="s">
        <v>2108</v>
      </c>
      <c r="E9" s="194" t="s">
        <v>2109</v>
      </c>
      <c r="F9" s="196" t="s">
        <v>2110</v>
      </c>
      <c r="G9" s="42">
        <f>+G7+1</f>
        <v>44799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2028</v>
      </c>
      <c r="C10" s="195" t="s">
        <v>478</v>
      </c>
      <c r="D10" s="193" t="s">
        <v>2111</v>
      </c>
      <c r="E10" s="194" t="s">
        <v>1074</v>
      </c>
      <c r="F10" s="196" t="s">
        <v>2118</v>
      </c>
      <c r="G10" s="42">
        <f>+G8+1</f>
        <v>44800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360</v>
      </c>
      <c r="E11" s="194" t="s">
        <v>2122</v>
      </c>
      <c r="F11" s="196" t="s">
        <v>2120</v>
      </c>
      <c r="G11" s="42">
        <f>+G10</f>
        <v>44800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1089</v>
      </c>
      <c r="E13" s="55"/>
      <c r="F13" s="57"/>
      <c r="G13" s="34">
        <f>+G11+3</f>
        <v>44803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3875</v>
      </c>
      <c r="E15" s="81" t="s">
        <v>2048</v>
      </c>
      <c r="F15" s="103" t="s">
        <v>2049</v>
      </c>
      <c r="G15" s="33">
        <v>44793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2030</v>
      </c>
      <c r="C17" s="85" t="s">
        <v>7</v>
      </c>
      <c r="D17" s="86" t="s">
        <v>2062</v>
      </c>
      <c r="E17" s="101" t="s">
        <v>30</v>
      </c>
      <c r="F17" s="114" t="s">
        <v>2063</v>
      </c>
      <c r="G17" s="42">
        <f>+G15+3</f>
        <v>44796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100" t="s">
        <v>2077</v>
      </c>
      <c r="E18" s="107" t="s">
        <v>2078</v>
      </c>
      <c r="F18" s="96" t="s">
        <v>2079</v>
      </c>
      <c r="G18" s="42">
        <f>+G17</f>
        <v>44796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USD@JPY136.92-</v>
      </c>
      <c r="C19" s="95" t="s">
        <v>8</v>
      </c>
      <c r="D19" s="86" t="s">
        <v>564</v>
      </c>
      <c r="E19" s="101" t="s">
        <v>30</v>
      </c>
      <c r="F19" s="114" t="s">
        <v>2064</v>
      </c>
      <c r="G19" s="42">
        <f>+G18</f>
        <v>44796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RMB@JPY20.09-</v>
      </c>
      <c r="C20" s="85" t="s">
        <v>479</v>
      </c>
      <c r="D20" s="86" t="s">
        <v>2065</v>
      </c>
      <c r="E20" s="87" t="s">
        <v>2076</v>
      </c>
      <c r="F20" s="96" t="s">
        <v>2075</v>
      </c>
      <c r="G20" s="42">
        <f>+G21</f>
        <v>44797</v>
      </c>
      <c r="H20" s="246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2074</v>
      </c>
      <c r="E21" s="87" t="s">
        <v>95</v>
      </c>
      <c r="F21" s="88" t="s">
        <v>2089</v>
      </c>
      <c r="G21" s="42">
        <f>+G19+1</f>
        <v>44797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2053</v>
      </c>
      <c r="D23" s="55" t="s">
        <v>614</v>
      </c>
      <c r="E23" s="55"/>
      <c r="F23" s="57"/>
      <c r="G23" s="34">
        <f>+G20+6</f>
        <v>44803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05" t="s">
        <v>3876</v>
      </c>
      <c r="E26" s="149" t="s">
        <v>2041</v>
      </c>
      <c r="F26" s="150" t="s">
        <v>2042</v>
      </c>
      <c r="G26" s="42">
        <v>44789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196</v>
      </c>
      <c r="C27" s="104" t="s">
        <v>16</v>
      </c>
      <c r="D27" s="105" t="s">
        <v>2037</v>
      </c>
      <c r="E27" s="101" t="s">
        <v>2038</v>
      </c>
      <c r="F27" s="102" t="s">
        <v>2039</v>
      </c>
      <c r="G27" s="42">
        <f>+G26+2</f>
        <v>44791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2036</v>
      </c>
      <c r="E28" s="179" t="s">
        <v>2035</v>
      </c>
      <c r="F28" s="102" t="s">
        <v>2054</v>
      </c>
      <c r="G28" s="42">
        <f>G27+2</f>
        <v>44793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USD@JPY136.92-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RMB@JPY20.09-</v>
      </c>
      <c r="C30" s="85" t="s">
        <v>1702</v>
      </c>
      <c r="D30" s="106" t="s">
        <v>2052</v>
      </c>
      <c r="E30" s="107" t="s">
        <v>2055</v>
      </c>
      <c r="F30" s="96" t="s">
        <v>2056</v>
      </c>
      <c r="G30" s="42">
        <f>+G28+1</f>
        <v>44794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2057</v>
      </c>
      <c r="E31" s="107" t="s">
        <v>1052</v>
      </c>
      <c r="F31" s="96" t="s">
        <v>1776</v>
      </c>
      <c r="G31" s="42">
        <f>+G30+2</f>
        <v>44796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851</v>
      </c>
      <c r="E32" s="107" t="s">
        <v>30</v>
      </c>
      <c r="F32" s="96" t="s">
        <v>2066</v>
      </c>
      <c r="G32" s="42">
        <f>+G30+2</f>
        <v>44796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2067</v>
      </c>
      <c r="E33" s="107" t="s">
        <v>30</v>
      </c>
      <c r="F33" s="96" t="s">
        <v>2068</v>
      </c>
      <c r="G33" s="42">
        <f>+G32</f>
        <v>44796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/>
      <c r="E34" s="101"/>
      <c r="F34" s="96"/>
      <c r="G34" s="118" t="s">
        <v>23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2034</v>
      </c>
      <c r="D35" s="106" t="s">
        <v>2080</v>
      </c>
      <c r="E35" s="101" t="s">
        <v>30</v>
      </c>
      <c r="F35" s="96" t="s">
        <v>2081</v>
      </c>
      <c r="G35" s="42">
        <v>44797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2033</v>
      </c>
      <c r="D36" s="85" t="s">
        <v>2082</v>
      </c>
      <c r="E36" s="107" t="s">
        <v>2084</v>
      </c>
      <c r="F36" s="96" t="s">
        <v>2085</v>
      </c>
      <c r="G36" s="42">
        <v>44797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85"/>
      <c r="E37" s="107"/>
      <c r="F37" s="96"/>
      <c r="G37" s="118" t="s">
        <v>23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2032</v>
      </c>
      <c r="D39" s="137" t="s">
        <v>2083</v>
      </c>
      <c r="E39" s="129"/>
      <c r="F39" s="130"/>
      <c r="G39" s="131">
        <v>44800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/>
      <c r="D40" s="61"/>
      <c r="E40" s="41"/>
      <c r="F40" s="58"/>
      <c r="G40" s="42"/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/>
      <c r="D41" s="46"/>
      <c r="E41" s="47"/>
      <c r="F41" s="48"/>
      <c r="G41" s="76"/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7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800-000000000000}">
  <sheetPr codeName="Sheet70">
    <pageSetUpPr fitToPage="1"/>
  </sheetPr>
  <dimension ref="A1:AU69"/>
  <sheetViews>
    <sheetView topLeftCell="A10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8" t="s">
        <v>0</v>
      </c>
      <c r="C1" s="658"/>
      <c r="D1" s="9"/>
      <c r="E1" s="9"/>
      <c r="F1" s="659">
        <v>44798.354166666664</v>
      </c>
      <c r="G1" s="659"/>
      <c r="H1" s="14"/>
      <c r="I1" s="15"/>
      <c r="J1" s="15"/>
      <c r="K1" s="16"/>
      <c r="L1" s="12"/>
    </row>
    <row r="2" spans="2:12" s="1" customFormat="1" ht="13.5" customHeight="1" x14ac:dyDescent="0.25">
      <c r="B2" s="660" t="s">
        <v>1967</v>
      </c>
      <c r="C2" s="66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3877</v>
      </c>
      <c r="E5" s="83" t="s">
        <v>2023</v>
      </c>
      <c r="F5" s="84" t="s">
        <v>2031</v>
      </c>
      <c r="G5" s="33">
        <v>44789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1970</v>
      </c>
      <c r="C7" s="89" t="s">
        <v>478</v>
      </c>
      <c r="D7" s="90" t="s">
        <v>2046</v>
      </c>
      <c r="E7" s="91" t="s">
        <v>2050</v>
      </c>
      <c r="F7" s="92" t="s">
        <v>2051</v>
      </c>
      <c r="G7" s="42">
        <f>+G5+4</f>
        <v>44793</v>
      </c>
      <c r="H7" s="161" t="s">
        <v>2045</v>
      </c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8" t="s">
        <v>1971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1968</v>
      </c>
      <c r="C9" s="89" t="s">
        <v>8</v>
      </c>
      <c r="D9" s="90"/>
      <c r="E9" s="91"/>
      <c r="F9" s="92"/>
      <c r="G9" s="118" t="str">
        <f>+G8</f>
        <v>SKIP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1969</v>
      </c>
      <c r="C10" s="89" t="s">
        <v>479</v>
      </c>
      <c r="D10" s="90" t="s">
        <v>563</v>
      </c>
      <c r="E10" s="91" t="s">
        <v>2059</v>
      </c>
      <c r="F10" s="92" t="s">
        <v>2058</v>
      </c>
      <c r="G10" s="42">
        <f>+G7</f>
        <v>44793</v>
      </c>
      <c r="H10" s="161" t="s">
        <v>2044</v>
      </c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476</v>
      </c>
      <c r="D11" s="86" t="s">
        <v>2060</v>
      </c>
      <c r="E11" s="87" t="s">
        <v>2047</v>
      </c>
      <c r="F11" s="88" t="s">
        <v>2061</v>
      </c>
      <c r="G11" s="42">
        <f>+G5+2</f>
        <v>44791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2072</v>
      </c>
      <c r="E13" s="55"/>
      <c r="F13" s="57"/>
      <c r="G13" s="34">
        <f>+G10+3</f>
        <v>44796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3878</v>
      </c>
      <c r="E15" s="81" t="s">
        <v>1989</v>
      </c>
      <c r="F15" s="103" t="s">
        <v>1990</v>
      </c>
      <c r="G15" s="33">
        <v>44786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1972</v>
      </c>
      <c r="C17" s="85" t="s">
        <v>477</v>
      </c>
      <c r="D17" s="86" t="s">
        <v>2013</v>
      </c>
      <c r="E17" s="101" t="s">
        <v>2014</v>
      </c>
      <c r="F17" s="114" t="s">
        <v>2015</v>
      </c>
      <c r="G17" s="42">
        <f>+G15+3</f>
        <v>44789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2008</v>
      </c>
      <c r="E18" s="107" t="s">
        <v>2000</v>
      </c>
      <c r="F18" s="96" t="s">
        <v>2021</v>
      </c>
      <c r="G18" s="42">
        <f>+G17</f>
        <v>44789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USD@JPY133.92-</v>
      </c>
      <c r="C19" s="95" t="s">
        <v>7</v>
      </c>
      <c r="D19" s="86" t="s">
        <v>1999</v>
      </c>
      <c r="E19" s="101" t="s">
        <v>2024</v>
      </c>
      <c r="F19" s="114" t="s">
        <v>2025</v>
      </c>
      <c r="G19" s="42">
        <f>+G18</f>
        <v>44789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RMB@JPY19.78-</v>
      </c>
      <c r="C20" s="85" t="s">
        <v>1314</v>
      </c>
      <c r="D20" s="86" t="s">
        <v>2001</v>
      </c>
      <c r="E20" s="87" t="s">
        <v>2002</v>
      </c>
      <c r="F20" s="88" t="s">
        <v>2003</v>
      </c>
      <c r="G20" s="42">
        <f>+G19+1</f>
        <v>44790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2004</v>
      </c>
      <c r="E21" s="87" t="s">
        <v>2005</v>
      </c>
      <c r="F21" s="96" t="s">
        <v>2007</v>
      </c>
      <c r="G21" s="42">
        <f>+G20</f>
        <v>44790</v>
      </c>
      <c r="H21" s="24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481</v>
      </c>
      <c r="D23" s="94" t="s">
        <v>2043</v>
      </c>
      <c r="E23" s="55"/>
      <c r="F23" s="57"/>
      <c r="G23" s="34">
        <f>+G21+3</f>
        <v>44793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3879</v>
      </c>
      <c r="E26" s="149" t="s">
        <v>1975</v>
      </c>
      <c r="F26" s="150" t="s">
        <v>1976</v>
      </c>
      <c r="G26" s="42">
        <v>44782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1778</v>
      </c>
      <c r="C27" s="104" t="s">
        <v>16</v>
      </c>
      <c r="D27" s="105" t="s">
        <v>1433</v>
      </c>
      <c r="E27" s="101" t="s">
        <v>1973</v>
      </c>
      <c r="F27" s="102" t="s">
        <v>1974</v>
      </c>
      <c r="G27" s="42">
        <f>+G26+2</f>
        <v>44784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1185</v>
      </c>
      <c r="E28" s="179" t="s">
        <v>1980</v>
      </c>
      <c r="F28" s="102" t="s">
        <v>1979</v>
      </c>
      <c r="G28" s="42">
        <f>G27+2</f>
        <v>44786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USD@JPY133.92-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RMB@JPY19.78-</v>
      </c>
      <c r="C30" s="85" t="s">
        <v>1702</v>
      </c>
      <c r="D30" s="106" t="s">
        <v>1987</v>
      </c>
      <c r="E30" s="107" t="s">
        <v>1988</v>
      </c>
      <c r="F30" s="96" t="s">
        <v>1981</v>
      </c>
      <c r="G30" s="42">
        <f>+G28+1</f>
        <v>44787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2018</v>
      </c>
      <c r="E31" s="107" t="s">
        <v>2012</v>
      </c>
      <c r="F31" s="96" t="s">
        <v>2013</v>
      </c>
      <c r="G31" s="42">
        <f>+G30+1</f>
        <v>44788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151</v>
      </c>
      <c r="D32" s="106" t="s">
        <v>1998</v>
      </c>
      <c r="E32" s="107" t="s">
        <v>2016</v>
      </c>
      <c r="F32" s="96" t="s">
        <v>2022</v>
      </c>
      <c r="G32" s="42">
        <f>+G30+2</f>
        <v>44789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2009</v>
      </c>
      <c r="E33" s="107" t="s">
        <v>2010</v>
      </c>
      <c r="F33" s="96" t="s">
        <v>2011</v>
      </c>
      <c r="G33" s="42">
        <f>+G32</f>
        <v>44789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1727</v>
      </c>
      <c r="E34" s="101" t="s">
        <v>248</v>
      </c>
      <c r="F34" s="96" t="s">
        <v>996</v>
      </c>
      <c r="G34" s="42">
        <f>G33+1</f>
        <v>44790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8" t="s">
        <v>1985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3" t="s">
        <v>24</v>
      </c>
      <c r="D37" s="134" t="s">
        <v>2071</v>
      </c>
      <c r="E37" s="149" t="s">
        <v>2069</v>
      </c>
      <c r="F37" s="150" t="s">
        <v>2070</v>
      </c>
      <c r="G37" s="131">
        <f>G34+6</f>
        <v>44796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2073</v>
      </c>
      <c r="E38" s="41"/>
      <c r="F38" s="58"/>
      <c r="G38" s="42">
        <f>G37+1</f>
        <v>44797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44800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8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900-000000000000}">
  <sheetPr codeName="Sheet71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8" t="s">
        <v>0</v>
      </c>
      <c r="C1" s="658"/>
      <c r="D1" s="9"/>
      <c r="E1" s="9"/>
      <c r="F1" s="659">
        <v>44788.354166666664</v>
      </c>
      <c r="G1" s="659"/>
      <c r="H1" s="14"/>
      <c r="I1" s="15"/>
      <c r="J1" s="15"/>
      <c r="K1" s="16"/>
      <c r="L1" s="12"/>
    </row>
    <row r="2" spans="2:12" s="1" customFormat="1" ht="13.5" customHeight="1" x14ac:dyDescent="0.25">
      <c r="B2" s="660" t="s">
        <v>1900</v>
      </c>
      <c r="C2" s="66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3880</v>
      </c>
      <c r="E5" s="83" t="s">
        <v>1960</v>
      </c>
      <c r="F5" s="84" t="s">
        <v>1961</v>
      </c>
      <c r="G5" s="33">
        <v>44782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1901</v>
      </c>
      <c r="C7" s="89" t="s">
        <v>478</v>
      </c>
      <c r="D7" s="90" t="s">
        <v>1996</v>
      </c>
      <c r="E7" s="91" t="s">
        <v>1978</v>
      </c>
      <c r="F7" s="92" t="s">
        <v>1997</v>
      </c>
      <c r="G7" s="42">
        <f>+G9+1</f>
        <v>44786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1995</v>
      </c>
      <c r="E8" s="91" t="s">
        <v>1984</v>
      </c>
      <c r="F8" s="92" t="s">
        <v>1991</v>
      </c>
      <c r="G8" s="42">
        <f>+G11+1</f>
        <v>44785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1904</v>
      </c>
      <c r="C9" s="89" t="s">
        <v>8</v>
      </c>
      <c r="D9" s="90" t="s">
        <v>1992</v>
      </c>
      <c r="E9" s="91" t="s">
        <v>1993</v>
      </c>
      <c r="F9" s="92" t="s">
        <v>1982</v>
      </c>
      <c r="G9" s="42">
        <f>+G8</f>
        <v>44785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1905</v>
      </c>
      <c r="C10" s="89" t="s">
        <v>479</v>
      </c>
      <c r="D10" s="90" t="s">
        <v>1994</v>
      </c>
      <c r="E10" s="91" t="s">
        <v>1986</v>
      </c>
      <c r="F10" s="92" t="s">
        <v>2017</v>
      </c>
      <c r="G10" s="42">
        <f>+G7</f>
        <v>44786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476</v>
      </c>
      <c r="D11" s="86" t="s">
        <v>546</v>
      </c>
      <c r="E11" s="87" t="s">
        <v>2019</v>
      </c>
      <c r="F11" s="88" t="s">
        <v>2020</v>
      </c>
      <c r="G11" s="42">
        <f>+G5+2</f>
        <v>44784</v>
      </c>
      <c r="H11" s="161" t="s">
        <v>2006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1200</v>
      </c>
      <c r="E13" s="55"/>
      <c r="F13" s="57"/>
      <c r="G13" s="34">
        <f>+G10+3</f>
        <v>44789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3881</v>
      </c>
      <c r="E15" s="81" t="s">
        <v>1932</v>
      </c>
      <c r="F15" s="103" t="s">
        <v>1933</v>
      </c>
      <c r="G15" s="33">
        <v>44779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1902</v>
      </c>
      <c r="C17" s="85" t="s">
        <v>477</v>
      </c>
      <c r="D17" s="86" t="s">
        <v>1937</v>
      </c>
      <c r="E17" s="101" t="s">
        <v>1938</v>
      </c>
      <c r="F17" s="114" t="s">
        <v>1951</v>
      </c>
      <c r="G17" s="42">
        <f>+G15+3</f>
        <v>44782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1952</v>
      </c>
      <c r="E18" s="107" t="s">
        <v>1953</v>
      </c>
      <c r="F18" s="96" t="s">
        <v>1950</v>
      </c>
      <c r="G18" s="42">
        <f>+G17</f>
        <v>44782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USD@JPY133.93-</v>
      </c>
      <c r="C19" s="95" t="s">
        <v>1313</v>
      </c>
      <c r="D19" s="86" t="s">
        <v>1940</v>
      </c>
      <c r="E19" s="101" t="s">
        <v>1941</v>
      </c>
      <c r="F19" s="114" t="s">
        <v>1957</v>
      </c>
      <c r="G19" s="42">
        <f>+G18</f>
        <v>44782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RMB@JPY19.77-</v>
      </c>
      <c r="C20" s="85" t="s">
        <v>1314</v>
      </c>
      <c r="D20" s="86" t="s">
        <v>1958</v>
      </c>
      <c r="E20" s="87" t="s">
        <v>1945</v>
      </c>
      <c r="F20" s="88" t="s">
        <v>1959</v>
      </c>
      <c r="G20" s="42">
        <f>+G19+1</f>
        <v>44783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1429</v>
      </c>
      <c r="E21" s="87" t="s">
        <v>1965</v>
      </c>
      <c r="F21" s="96" t="s">
        <v>1966</v>
      </c>
      <c r="G21" s="42">
        <f>+G20</f>
        <v>44783</v>
      </c>
      <c r="H21" s="246" t="s">
        <v>1954</v>
      </c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1983</v>
      </c>
      <c r="E23" s="55"/>
      <c r="F23" s="57"/>
      <c r="G23" s="34">
        <f>+G21+3</f>
        <v>44786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05" t="s">
        <v>3882</v>
      </c>
      <c r="E26" s="149" t="s">
        <v>1913</v>
      </c>
      <c r="F26" s="150" t="s">
        <v>1914</v>
      </c>
      <c r="G26" s="42">
        <v>44775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1903</v>
      </c>
      <c r="C27" s="104" t="s">
        <v>16</v>
      </c>
      <c r="D27" s="105" t="s">
        <v>1910</v>
      </c>
      <c r="E27" s="101" t="s">
        <v>1911</v>
      </c>
      <c r="F27" s="102" t="s">
        <v>1912</v>
      </c>
      <c r="G27" s="42">
        <f>+G26+2</f>
        <v>44777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1891</v>
      </c>
      <c r="E28" s="179" t="s">
        <v>1934</v>
      </c>
      <c r="F28" s="102" t="s">
        <v>1935</v>
      </c>
      <c r="G28" s="42">
        <f>G27+2</f>
        <v>44779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USD@JPY133.93-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RMB@JPY19.77-</v>
      </c>
      <c r="C30" s="85" t="s">
        <v>1702</v>
      </c>
      <c r="D30" s="106" t="s">
        <v>1936</v>
      </c>
      <c r="E30" s="107" t="s">
        <v>30</v>
      </c>
      <c r="F30" s="96" t="s">
        <v>685</v>
      </c>
      <c r="G30" s="42">
        <f>+G28+1</f>
        <v>44780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1942</v>
      </c>
      <c r="E31" s="107" t="s">
        <v>1943</v>
      </c>
      <c r="F31" s="96" t="s">
        <v>49</v>
      </c>
      <c r="G31" s="42">
        <f>+G30+1</f>
        <v>44781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151</v>
      </c>
      <c r="D32" s="106" t="s">
        <v>1669</v>
      </c>
      <c r="E32" s="107" t="s">
        <v>30</v>
      </c>
      <c r="F32" s="96" t="s">
        <v>1939</v>
      </c>
      <c r="G32" s="42">
        <f>+G30+2</f>
        <v>44782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460</v>
      </c>
      <c r="E33" s="107" t="s">
        <v>1414</v>
      </c>
      <c r="F33" s="96" t="s">
        <v>462</v>
      </c>
      <c r="G33" s="42">
        <f>+G32</f>
        <v>44782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1962</v>
      </c>
      <c r="E34" s="101" t="s">
        <v>1963</v>
      </c>
      <c r="F34" s="96" t="s">
        <v>1964</v>
      </c>
      <c r="G34" s="42">
        <f>G33+1</f>
        <v>44783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1946</v>
      </c>
      <c r="E35" s="107" t="s">
        <v>1949</v>
      </c>
      <c r="F35" s="96" t="s">
        <v>1947</v>
      </c>
      <c r="G35" s="42">
        <f>+G34+1</f>
        <v>44784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1702</v>
      </c>
      <c r="D36" s="85" t="s">
        <v>1948</v>
      </c>
      <c r="E36" s="107" t="s">
        <v>1955</v>
      </c>
      <c r="F36" s="96" t="s">
        <v>1956</v>
      </c>
      <c r="G36" s="42" t="s">
        <v>182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2040</v>
      </c>
      <c r="E38" s="129"/>
      <c r="F38" s="130"/>
      <c r="G38" s="131">
        <f>G34+6</f>
        <v>44789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44790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44793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9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A00-000000000000}">
  <sheetPr codeName="Sheet72">
    <pageSetUpPr fitToPage="1"/>
  </sheetPr>
  <dimension ref="A1:AU70"/>
  <sheetViews>
    <sheetView topLeftCell="A13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8" t="s">
        <v>0</v>
      </c>
      <c r="C1" s="658"/>
      <c r="D1" s="9"/>
      <c r="E1" s="9"/>
      <c r="F1" s="659">
        <v>44782.354166666664</v>
      </c>
      <c r="G1" s="659"/>
      <c r="H1" s="14"/>
      <c r="I1" s="15"/>
      <c r="J1" s="15"/>
      <c r="K1" s="16"/>
      <c r="L1" s="12"/>
    </row>
    <row r="2" spans="2:12" s="1" customFormat="1" ht="13.5" customHeight="1" x14ac:dyDescent="0.25">
      <c r="B2" s="660" t="s">
        <v>1847</v>
      </c>
      <c r="C2" s="66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3883</v>
      </c>
      <c r="E5" s="83" t="s">
        <v>1923</v>
      </c>
      <c r="F5" s="84" t="s">
        <v>1921</v>
      </c>
      <c r="G5" s="33">
        <v>44775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1850</v>
      </c>
      <c r="C7" s="89" t="s">
        <v>478</v>
      </c>
      <c r="D7" s="90" t="s">
        <v>1896</v>
      </c>
      <c r="E7" s="91" t="s">
        <v>1897</v>
      </c>
      <c r="F7" s="92" t="s">
        <v>1898</v>
      </c>
      <c r="G7" s="42">
        <f>+G8+1</f>
        <v>44779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1899</v>
      </c>
      <c r="E8" s="91" t="s">
        <v>1918</v>
      </c>
      <c r="F8" s="92" t="s">
        <v>1917</v>
      </c>
      <c r="G8" s="42">
        <f>+G9</f>
        <v>44778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1848</v>
      </c>
      <c r="C9" s="89" t="s">
        <v>5</v>
      </c>
      <c r="D9" s="90" t="s">
        <v>1919</v>
      </c>
      <c r="E9" s="91" t="s">
        <v>1918</v>
      </c>
      <c r="F9" s="92" t="s">
        <v>2250</v>
      </c>
      <c r="G9" s="42">
        <f>+G11+1</f>
        <v>44778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1849</v>
      </c>
      <c r="C10" s="89" t="s">
        <v>479</v>
      </c>
      <c r="D10" s="90" t="s">
        <v>1915</v>
      </c>
      <c r="E10" s="91" t="s">
        <v>1928</v>
      </c>
      <c r="F10" s="92" t="s">
        <v>1660</v>
      </c>
      <c r="G10" s="42">
        <f>+G7</f>
        <v>44779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476</v>
      </c>
      <c r="D11" s="86" t="s">
        <v>1929</v>
      </c>
      <c r="E11" s="87" t="s">
        <v>685</v>
      </c>
      <c r="F11" s="88" t="s">
        <v>1920</v>
      </c>
      <c r="G11" s="42">
        <f>+G5+2</f>
        <v>44777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1944</v>
      </c>
      <c r="E13" s="55"/>
      <c r="F13" s="57"/>
      <c r="G13" s="34">
        <f>+G10+3</f>
        <v>44782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1864</v>
      </c>
      <c r="E15" s="81" t="s">
        <v>1865</v>
      </c>
      <c r="F15" s="103" t="s">
        <v>1866</v>
      </c>
      <c r="G15" s="33">
        <v>44772</v>
      </c>
      <c r="H15" s="160" t="s">
        <v>1871</v>
      </c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1852</v>
      </c>
      <c r="C17" s="85" t="s">
        <v>477</v>
      </c>
      <c r="D17" s="86" t="s">
        <v>1875</v>
      </c>
      <c r="E17" s="101" t="s">
        <v>1878</v>
      </c>
      <c r="F17" s="114" t="s">
        <v>1879</v>
      </c>
      <c r="G17" s="42">
        <f>+G15+3</f>
        <v>44775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1880</v>
      </c>
      <c r="E18" s="107" t="s">
        <v>1881</v>
      </c>
      <c r="F18" s="96" t="s">
        <v>110</v>
      </c>
      <c r="G18" s="42">
        <f>+G17</f>
        <v>44775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USD@JPY135.30-</v>
      </c>
      <c r="C19" s="95" t="s">
        <v>1313</v>
      </c>
      <c r="D19" s="86" t="s">
        <v>1882</v>
      </c>
      <c r="E19" s="101" t="s">
        <v>1883</v>
      </c>
      <c r="F19" s="114" t="s">
        <v>1884</v>
      </c>
      <c r="G19" s="42">
        <f>+G18</f>
        <v>44775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RMB@JPY19.99-</v>
      </c>
      <c r="C20" s="85" t="s">
        <v>479</v>
      </c>
      <c r="D20" s="86" t="s">
        <v>1885</v>
      </c>
      <c r="E20" s="87" t="s">
        <v>68</v>
      </c>
      <c r="F20" s="96" t="s">
        <v>1906</v>
      </c>
      <c r="G20" s="42">
        <f>+G21</f>
        <v>44776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1907</v>
      </c>
      <c r="E21" s="87" t="s">
        <v>1908</v>
      </c>
      <c r="F21" s="88" t="s">
        <v>1909</v>
      </c>
      <c r="G21" s="42">
        <f>+G19+1</f>
        <v>44776</v>
      </c>
      <c r="H21" s="24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1916</v>
      </c>
      <c r="E23" s="55"/>
      <c r="F23" s="57"/>
      <c r="G23" s="34">
        <f>+G20+3</f>
        <v>44779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3884</v>
      </c>
      <c r="E26" s="149" t="s">
        <v>1853</v>
      </c>
      <c r="F26" s="150" t="s">
        <v>1854</v>
      </c>
      <c r="G26" s="42">
        <v>44768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1712</v>
      </c>
      <c r="C27" s="104" t="s">
        <v>16</v>
      </c>
      <c r="D27" s="105" t="s">
        <v>1867</v>
      </c>
      <c r="E27" s="101" t="s">
        <v>1868</v>
      </c>
      <c r="F27" s="102" t="s">
        <v>1869</v>
      </c>
      <c r="G27" s="42">
        <f>+G26+2</f>
        <v>44770</v>
      </c>
      <c r="H27" s="168" t="s">
        <v>1859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867</v>
      </c>
      <c r="E28" s="179" t="s">
        <v>1872</v>
      </c>
      <c r="F28" s="102" t="s">
        <v>1873</v>
      </c>
      <c r="G28" s="42">
        <f>G27+2</f>
        <v>44772</v>
      </c>
      <c r="H28" s="170" t="s">
        <v>1870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USD@JPY135.30-</v>
      </c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RMB@JPY19.99-</v>
      </c>
      <c r="C30" s="85" t="s">
        <v>1702</v>
      </c>
      <c r="D30" s="106" t="s">
        <v>1886</v>
      </c>
      <c r="E30" s="107" t="s">
        <v>1876</v>
      </c>
      <c r="F30" s="96" t="s">
        <v>1895</v>
      </c>
      <c r="G30" s="42">
        <f>+G28+1</f>
        <v>44773</v>
      </c>
      <c r="H30" s="161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1705</v>
      </c>
      <c r="D31" s="106" t="s">
        <v>1613</v>
      </c>
      <c r="E31" s="107" t="s">
        <v>1887</v>
      </c>
      <c r="F31" s="96" t="s">
        <v>1888</v>
      </c>
      <c r="G31" s="42">
        <f>+G30+1</f>
        <v>44774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1889</v>
      </c>
      <c r="E32" s="107" t="s">
        <v>1890</v>
      </c>
      <c r="F32" s="96" t="s">
        <v>1891</v>
      </c>
      <c r="G32" s="42">
        <f>+G33</f>
        <v>44775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151</v>
      </c>
      <c r="D33" s="106" t="s">
        <v>1892</v>
      </c>
      <c r="E33" s="107" t="s">
        <v>1893</v>
      </c>
      <c r="F33" s="96" t="s">
        <v>1894</v>
      </c>
      <c r="G33" s="42">
        <f>+G30+2</f>
        <v>44775</v>
      </c>
      <c r="H33" s="241" t="s">
        <v>1924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1925</v>
      </c>
      <c r="E34" s="101" t="s">
        <v>1926</v>
      </c>
      <c r="F34" s="96" t="s">
        <v>1927</v>
      </c>
      <c r="G34" s="42">
        <f>G32+1</f>
        <v>44776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200" t="s">
        <v>1877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1702</v>
      </c>
      <c r="D36" s="85" t="s">
        <v>1915</v>
      </c>
      <c r="E36" s="107" t="s">
        <v>1930</v>
      </c>
      <c r="F36" s="96" t="s">
        <v>1931</v>
      </c>
      <c r="G36" s="42" t="s">
        <v>1828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1977</v>
      </c>
      <c r="E38" s="129"/>
      <c r="F38" s="130"/>
      <c r="G38" s="131">
        <f>G34+6</f>
        <v>44782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44783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44786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A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B00-000000000000}">
  <sheetPr codeName="Sheet73">
    <pageSetUpPr fitToPage="1"/>
  </sheetPr>
  <dimension ref="A1:AU71"/>
  <sheetViews>
    <sheetView topLeftCell="A16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8" t="s">
        <v>0</v>
      </c>
      <c r="C1" s="658"/>
      <c r="D1" s="9"/>
      <c r="E1" s="9"/>
      <c r="F1" s="659">
        <v>44774.354166666664</v>
      </c>
      <c r="G1" s="659"/>
      <c r="H1" s="14"/>
      <c r="I1" s="15"/>
      <c r="J1" s="15"/>
      <c r="K1" s="16"/>
      <c r="L1" s="12"/>
    </row>
    <row r="2" spans="2:12" s="1" customFormat="1" ht="13.5" customHeight="1" x14ac:dyDescent="0.25">
      <c r="B2" s="660" t="s">
        <v>1777</v>
      </c>
      <c r="C2" s="66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3885</v>
      </c>
      <c r="E5" s="83" t="s">
        <v>1826</v>
      </c>
      <c r="F5" s="84" t="s">
        <v>1822</v>
      </c>
      <c r="G5" s="33">
        <v>44768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1778</v>
      </c>
      <c r="C7" s="85" t="s">
        <v>476</v>
      </c>
      <c r="D7" s="86"/>
      <c r="E7" s="87"/>
      <c r="F7" s="88"/>
      <c r="G7" s="115" t="s">
        <v>1787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1788</v>
      </c>
      <c r="D8" s="90" t="s">
        <v>1840</v>
      </c>
      <c r="E8" s="91" t="s">
        <v>1841</v>
      </c>
      <c r="F8" s="92" t="s">
        <v>1842</v>
      </c>
      <c r="G8" s="42">
        <f>+G9</f>
        <v>44771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1780</v>
      </c>
      <c r="C9" s="89" t="s">
        <v>5</v>
      </c>
      <c r="D9" s="90" t="s">
        <v>1843</v>
      </c>
      <c r="E9" s="91" t="s">
        <v>1844</v>
      </c>
      <c r="F9" s="92" t="s">
        <v>1845</v>
      </c>
      <c r="G9" s="42">
        <f>+G10</f>
        <v>44771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1781</v>
      </c>
      <c r="C10" s="89" t="s">
        <v>8</v>
      </c>
      <c r="D10" s="90" t="s">
        <v>1846</v>
      </c>
      <c r="E10" s="91" t="s">
        <v>1856</v>
      </c>
      <c r="F10" s="92" t="s">
        <v>1857</v>
      </c>
      <c r="G10" s="42">
        <f>+G5+3</f>
        <v>44771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478</v>
      </c>
      <c r="D11" s="90"/>
      <c r="E11" s="91"/>
      <c r="F11" s="92"/>
      <c r="G11" s="115" t="s">
        <v>1789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1861</v>
      </c>
      <c r="E12" s="91" t="s">
        <v>1862</v>
      </c>
      <c r="F12" s="92" t="s">
        <v>1863</v>
      </c>
      <c r="G12" s="42">
        <f>+G8+1</f>
        <v>44772</v>
      </c>
      <c r="H12" s="161" t="s">
        <v>1858</v>
      </c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1922</v>
      </c>
      <c r="E14" s="55"/>
      <c r="F14" s="57"/>
      <c r="G14" s="34">
        <f>+G12+3</f>
        <v>44775</v>
      </c>
      <c r="H14" s="162" t="s">
        <v>1860</v>
      </c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224" t="s">
        <v>481</v>
      </c>
      <c r="D16" s="66"/>
      <c r="E16" s="224"/>
      <c r="F16" s="229"/>
      <c r="G16" s="33" t="s">
        <v>23</v>
      </c>
      <c r="H16" s="160"/>
      <c r="I16" s="36"/>
      <c r="J16" s="36"/>
      <c r="K16" s="36"/>
      <c r="L16" s="36"/>
    </row>
    <row r="17" spans="2:12" s="1" customFormat="1" ht="13.5" customHeight="1" x14ac:dyDescent="0.25">
      <c r="B17" s="71"/>
      <c r="C17" s="50"/>
      <c r="D17" s="50"/>
      <c r="E17" s="41"/>
      <c r="F17" s="58"/>
      <c r="G17" s="42"/>
      <c r="H17" s="163"/>
      <c r="I17" s="36"/>
      <c r="J17" s="36"/>
      <c r="K17" s="36"/>
      <c r="L17" s="36"/>
    </row>
    <row r="18" spans="2:12" s="1" customFormat="1" ht="13.5" customHeight="1" x14ac:dyDescent="0.25">
      <c r="B18" s="26"/>
      <c r="C18" s="50" t="s">
        <v>477</v>
      </c>
      <c r="D18" s="225"/>
      <c r="E18" s="41"/>
      <c r="F18" s="40"/>
      <c r="G18" s="42" t="s">
        <v>36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50" t="s">
        <v>42</v>
      </c>
      <c r="D19" s="52"/>
      <c r="E19" s="236"/>
      <c r="F19" s="58"/>
      <c r="G19" s="42" t="s">
        <v>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$B$9</f>
        <v>USD@JPY138.40-</v>
      </c>
      <c r="C20" s="227" t="s">
        <v>1313</v>
      </c>
      <c r="D20" s="225"/>
      <c r="E20" s="41"/>
      <c r="F20" s="40"/>
      <c r="G20" s="42" t="s">
        <v>36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 t="str">
        <f>$B$10</f>
        <v>RMB@JPY20.47-</v>
      </c>
      <c r="C21" s="50" t="s">
        <v>479</v>
      </c>
      <c r="D21" s="225"/>
      <c r="E21" s="51"/>
      <c r="F21" s="58"/>
      <c r="G21" s="42" t="s">
        <v>36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 t="s">
        <v>1314</v>
      </c>
      <c r="D22" s="225"/>
      <c r="E22" s="51"/>
      <c r="F22" s="226"/>
      <c r="G22" s="42" t="s">
        <v>36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481</v>
      </c>
      <c r="D24" s="55"/>
      <c r="E24" s="55"/>
      <c r="F24" s="57"/>
      <c r="G24" s="34" t="s">
        <v>36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167"/>
      <c r="I26" s="36"/>
      <c r="J26" s="36"/>
      <c r="K26" s="36"/>
      <c r="L26" s="36"/>
    </row>
    <row r="27" spans="2:12" s="1" customFormat="1" ht="13.5" customHeight="1" x14ac:dyDescent="0.25">
      <c r="B27" s="71" t="s">
        <v>27</v>
      </c>
      <c r="C27" s="133" t="s">
        <v>24</v>
      </c>
      <c r="D27" s="105" t="s">
        <v>3886</v>
      </c>
      <c r="E27" s="149" t="s">
        <v>1785</v>
      </c>
      <c r="F27" s="150" t="s">
        <v>1786</v>
      </c>
      <c r="G27" s="42">
        <v>44761</v>
      </c>
      <c r="H27" s="169"/>
      <c r="I27" s="36"/>
      <c r="J27" s="36"/>
      <c r="K27" s="36"/>
      <c r="L27" s="36"/>
    </row>
    <row r="28" spans="2:12" s="1" customFormat="1" ht="13.5" customHeight="1" x14ac:dyDescent="0.25">
      <c r="B28" s="26" t="s">
        <v>1779</v>
      </c>
      <c r="C28" s="104" t="s">
        <v>16</v>
      </c>
      <c r="D28" s="105" t="s">
        <v>1783</v>
      </c>
      <c r="E28" s="101" t="s">
        <v>1794</v>
      </c>
      <c r="F28" s="102" t="s">
        <v>1795</v>
      </c>
      <c r="G28" s="42">
        <f>+G27+2</f>
        <v>44763</v>
      </c>
      <c r="H28" s="168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78" t="s">
        <v>1796</v>
      </c>
      <c r="E29" s="179" t="s">
        <v>1794</v>
      </c>
      <c r="F29" s="102" t="s">
        <v>1797</v>
      </c>
      <c r="G29" s="42">
        <f>G28+2</f>
        <v>44765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$B$9</f>
        <v>USD@JPY138.40-</v>
      </c>
      <c r="C30" s="50"/>
      <c r="D30" s="61"/>
      <c r="F30" s="58"/>
      <c r="G30" s="42"/>
      <c r="H30" s="170"/>
      <c r="I30" s="36"/>
      <c r="J30" s="36"/>
      <c r="K30" s="36"/>
      <c r="L30" s="36"/>
    </row>
    <row r="31" spans="2:12" s="1" customFormat="1" ht="13.5" customHeight="1" x14ac:dyDescent="0.25">
      <c r="B31" s="245" t="str">
        <f>$B$10</f>
        <v>RMB@JPY20.47-</v>
      </c>
      <c r="C31" s="85" t="s">
        <v>1702</v>
      </c>
      <c r="D31" s="106" t="s">
        <v>1798</v>
      </c>
      <c r="E31" s="107" t="s">
        <v>1794</v>
      </c>
      <c r="F31" s="96" t="s">
        <v>1814</v>
      </c>
      <c r="G31" s="42">
        <f>+G29+1</f>
        <v>44766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338</v>
      </c>
      <c r="E32" s="107" t="s">
        <v>1836</v>
      </c>
      <c r="F32" s="96" t="s">
        <v>1837</v>
      </c>
      <c r="G32" s="42">
        <f>+G31+1</f>
        <v>44767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1707</v>
      </c>
      <c r="D33" s="106" t="s">
        <v>1835</v>
      </c>
      <c r="E33" s="107" t="s">
        <v>1821</v>
      </c>
      <c r="F33" s="96" t="s">
        <v>1822</v>
      </c>
      <c r="G33" s="42">
        <f>+G34</f>
        <v>44768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1703</v>
      </c>
      <c r="D34" s="106" t="s">
        <v>1823</v>
      </c>
      <c r="E34" s="107" t="s">
        <v>68</v>
      </c>
      <c r="F34" s="96" t="s">
        <v>1824</v>
      </c>
      <c r="G34" s="42">
        <f>+G31+2</f>
        <v>44768</v>
      </c>
      <c r="H34" s="24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40</v>
      </c>
      <c r="D35" s="106" t="s">
        <v>1825</v>
      </c>
      <c r="E35" s="101" t="s">
        <v>1834</v>
      </c>
      <c r="F35" s="96" t="s">
        <v>1829</v>
      </c>
      <c r="G35" s="42">
        <f>G33+1</f>
        <v>44769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1830</v>
      </c>
      <c r="E36" s="107" t="s">
        <v>1831</v>
      </c>
      <c r="F36" s="96" t="s">
        <v>1832</v>
      </c>
      <c r="G36" s="42">
        <f>+G35+1</f>
        <v>44770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1702</v>
      </c>
      <c r="D37" s="85" t="s">
        <v>1833</v>
      </c>
      <c r="E37" s="107" t="s">
        <v>68</v>
      </c>
      <c r="F37" s="96" t="s">
        <v>1855</v>
      </c>
      <c r="G37" s="42" t="s">
        <v>1828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24</v>
      </c>
      <c r="D39" s="137" t="s">
        <v>1874</v>
      </c>
      <c r="E39" s="129"/>
      <c r="F39" s="130"/>
      <c r="G39" s="131">
        <f>G35+6</f>
        <v>44775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44776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44779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AB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C00-000000000000}">
  <sheetPr codeName="Sheet74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8" t="s">
        <v>0</v>
      </c>
      <c r="C1" s="658"/>
      <c r="D1" s="9"/>
      <c r="E1" s="9"/>
      <c r="F1" s="659">
        <v>44764.6875</v>
      </c>
      <c r="G1" s="659"/>
      <c r="H1" s="14"/>
      <c r="I1" s="15"/>
      <c r="J1" s="15"/>
      <c r="K1" s="16"/>
      <c r="L1" s="12"/>
    </row>
    <row r="2" spans="2:12" s="1" customFormat="1" ht="13.5" customHeight="1" x14ac:dyDescent="0.25">
      <c r="B2" s="660" t="s">
        <v>1710</v>
      </c>
      <c r="C2" s="66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3887</v>
      </c>
      <c r="E5" s="83" t="s">
        <v>1766</v>
      </c>
      <c r="F5" s="84" t="s">
        <v>1782</v>
      </c>
      <c r="G5" s="33">
        <v>44761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1711</v>
      </c>
      <c r="C7" s="89" t="s">
        <v>479</v>
      </c>
      <c r="D7" s="90" t="s">
        <v>1800</v>
      </c>
      <c r="E7" s="91" t="s">
        <v>1801</v>
      </c>
      <c r="F7" s="92" t="s">
        <v>1802</v>
      </c>
      <c r="G7" s="42">
        <f>+G8</f>
        <v>44765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0" t="s">
        <v>1803</v>
      </c>
      <c r="E8" s="91" t="s">
        <v>1791</v>
      </c>
      <c r="F8" s="92" t="s">
        <v>1792</v>
      </c>
      <c r="G8" s="42">
        <f>+G11+2</f>
        <v>44765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1714</v>
      </c>
      <c r="C9" s="89" t="s">
        <v>8</v>
      </c>
      <c r="D9" s="90" t="s">
        <v>1790</v>
      </c>
      <c r="E9" s="91" t="s">
        <v>1804</v>
      </c>
      <c r="F9" s="92" t="s">
        <v>1799</v>
      </c>
      <c r="G9" s="42">
        <f>+G11+1</f>
        <v>44764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1715</v>
      </c>
      <c r="C10" s="89" t="s">
        <v>5</v>
      </c>
      <c r="D10" s="90" t="s">
        <v>1815</v>
      </c>
      <c r="E10" s="91" t="s">
        <v>1816</v>
      </c>
      <c r="F10" s="92" t="s">
        <v>1817</v>
      </c>
      <c r="G10" s="42">
        <f>+G11+1</f>
        <v>44764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476</v>
      </c>
      <c r="D11" s="86" t="s">
        <v>1819</v>
      </c>
      <c r="E11" s="87" t="s">
        <v>1820</v>
      </c>
      <c r="F11" s="88" t="s">
        <v>1838</v>
      </c>
      <c r="G11" s="42">
        <f>+G5+2</f>
        <v>44763</v>
      </c>
      <c r="H11" s="161" t="s">
        <v>1818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1839</v>
      </c>
      <c r="E13" s="55"/>
      <c r="F13" s="57"/>
      <c r="G13" s="34">
        <f>+G7+3</f>
        <v>44768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3888</v>
      </c>
      <c r="E15" s="81" t="s">
        <v>1756</v>
      </c>
      <c r="F15" s="103" t="s">
        <v>1757</v>
      </c>
      <c r="G15" s="33">
        <v>44758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1712</v>
      </c>
      <c r="C17" s="85" t="s">
        <v>477</v>
      </c>
      <c r="D17" s="86" t="s">
        <v>1774</v>
      </c>
      <c r="E17" s="101" t="s">
        <v>1775</v>
      </c>
      <c r="F17" s="114" t="s">
        <v>1805</v>
      </c>
      <c r="G17" s="42">
        <f>+G15+3</f>
        <v>44761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1806</v>
      </c>
      <c r="E18" s="107" t="s">
        <v>1807</v>
      </c>
      <c r="F18" s="96" t="s">
        <v>1808</v>
      </c>
      <c r="G18" s="42">
        <f>+G17</f>
        <v>44761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USD@JPY140.08-</v>
      </c>
      <c r="C19" s="95" t="s">
        <v>1313</v>
      </c>
      <c r="D19" s="86" t="s">
        <v>1813</v>
      </c>
      <c r="E19" s="101" t="s">
        <v>1052</v>
      </c>
      <c r="F19" s="114" t="s">
        <v>1776</v>
      </c>
      <c r="G19" s="42">
        <f>+G18</f>
        <v>44761</v>
      </c>
      <c r="H19" s="164" t="s">
        <v>1767</v>
      </c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RMB@JPY20.65-</v>
      </c>
      <c r="C20" s="85" t="s">
        <v>1314</v>
      </c>
      <c r="D20" s="86" t="s">
        <v>815</v>
      </c>
      <c r="E20" s="87" t="s">
        <v>68</v>
      </c>
      <c r="F20" s="88" t="s">
        <v>1809</v>
      </c>
      <c r="G20" s="42">
        <f>+G21</f>
        <v>44762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1811</v>
      </c>
      <c r="E21" s="87" t="s">
        <v>1810</v>
      </c>
      <c r="F21" s="96" t="s">
        <v>1793</v>
      </c>
      <c r="G21" s="42">
        <f>+G19+1</f>
        <v>44762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1812</v>
      </c>
      <c r="E23" s="55"/>
      <c r="F23" s="57"/>
      <c r="G23" s="34">
        <f>+G20+3</f>
        <v>44765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3889</v>
      </c>
      <c r="E26" s="149" t="s">
        <v>1721</v>
      </c>
      <c r="F26" s="150" t="s">
        <v>1722</v>
      </c>
      <c r="G26" s="42">
        <v>44754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1713</v>
      </c>
      <c r="C27" s="104" t="s">
        <v>16</v>
      </c>
      <c r="D27" s="105" t="s">
        <v>972</v>
      </c>
      <c r="E27" s="101" t="s">
        <v>1719</v>
      </c>
      <c r="F27" s="102" t="s">
        <v>1720</v>
      </c>
      <c r="G27" s="42">
        <f>+G26+2</f>
        <v>44756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1746</v>
      </c>
      <c r="E28" s="179" t="s">
        <v>1747</v>
      </c>
      <c r="F28" s="102" t="s">
        <v>1748</v>
      </c>
      <c r="G28" s="42">
        <f>G27+2</f>
        <v>44758</v>
      </c>
      <c r="H28" s="170" t="s">
        <v>1718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USD@JPY140.08-</v>
      </c>
      <c r="C29" s="50"/>
      <c r="D29" s="61"/>
      <c r="F29" s="58"/>
      <c r="G29" s="42"/>
      <c r="H29" s="170" t="s">
        <v>1717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RMB@JPY20.65-</v>
      </c>
      <c r="C30" s="85" t="s">
        <v>1702</v>
      </c>
      <c r="D30" s="106" t="s">
        <v>780</v>
      </c>
      <c r="E30" s="107" t="s">
        <v>30</v>
      </c>
      <c r="F30" s="96" t="s">
        <v>1729</v>
      </c>
      <c r="G30" s="42">
        <f>+G28+1</f>
        <v>44759</v>
      </c>
      <c r="H30" s="161" t="s">
        <v>1749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1707</v>
      </c>
      <c r="D31" s="106" t="s">
        <v>1761</v>
      </c>
      <c r="E31" s="107" t="s">
        <v>323</v>
      </c>
      <c r="F31" s="96" t="s">
        <v>1762</v>
      </c>
      <c r="G31" s="42">
        <f>+G33</f>
        <v>44761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1758</v>
      </c>
      <c r="E32" s="107" t="s">
        <v>1759</v>
      </c>
      <c r="F32" s="96" t="s">
        <v>1760</v>
      </c>
      <c r="G32" s="42">
        <f>+G30+1</f>
        <v>44760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1703</v>
      </c>
      <c r="D33" s="106" t="s">
        <v>1770</v>
      </c>
      <c r="E33" s="107" t="s">
        <v>1763</v>
      </c>
      <c r="F33" s="96" t="s">
        <v>1764</v>
      </c>
      <c r="G33" s="42">
        <f>+G30+2</f>
        <v>44761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1771</v>
      </c>
      <c r="E34" s="101" t="s">
        <v>1768</v>
      </c>
      <c r="F34" s="96" t="s">
        <v>1769</v>
      </c>
      <c r="G34" s="42">
        <f>G31+1</f>
        <v>44762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1772</v>
      </c>
      <c r="E35" s="107" t="s">
        <v>95</v>
      </c>
      <c r="F35" s="96" t="s">
        <v>1773</v>
      </c>
      <c r="G35" s="42">
        <f>+G34+1</f>
        <v>44763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6" t="s">
        <v>24</v>
      </c>
      <c r="D37" s="137" t="s">
        <v>1827</v>
      </c>
      <c r="E37" s="129"/>
      <c r="F37" s="130"/>
      <c r="G37" s="131">
        <f>G34+6</f>
        <v>44768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44769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44772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C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D00-000000000000}">
  <sheetPr codeName="Sheet75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8" t="s">
        <v>0</v>
      </c>
      <c r="C1" s="658"/>
      <c r="D1" s="9"/>
      <c r="E1" s="9"/>
      <c r="F1" s="659">
        <v>44761.354166666664</v>
      </c>
      <c r="G1" s="659"/>
      <c r="H1" s="14"/>
      <c r="I1" s="15"/>
      <c r="J1" s="15"/>
      <c r="K1" s="16"/>
      <c r="L1" s="12"/>
    </row>
    <row r="2" spans="2:12" s="1" customFormat="1" ht="13.5" customHeight="1" x14ac:dyDescent="0.25">
      <c r="B2" s="660" t="s">
        <v>1661</v>
      </c>
      <c r="C2" s="66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3890</v>
      </c>
      <c r="E5" s="83" t="s">
        <v>1693</v>
      </c>
      <c r="F5" s="84" t="s">
        <v>1694</v>
      </c>
      <c r="G5" s="33">
        <v>44754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1662</v>
      </c>
      <c r="C7" s="85" t="s">
        <v>476</v>
      </c>
      <c r="D7" s="86" t="s">
        <v>226</v>
      </c>
      <c r="E7" s="87" t="s">
        <v>1697</v>
      </c>
      <c r="F7" s="88" t="s">
        <v>781</v>
      </c>
      <c r="G7" s="42">
        <f>+G5+2</f>
        <v>44756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479</v>
      </c>
      <c r="D8" s="90" t="s">
        <v>1740</v>
      </c>
      <c r="E8" s="91" t="s">
        <v>1741</v>
      </c>
      <c r="F8" s="92" t="s">
        <v>1742</v>
      </c>
      <c r="G8" s="42">
        <f>+G9</f>
        <v>44758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1667</v>
      </c>
      <c r="C9" s="89" t="s">
        <v>478</v>
      </c>
      <c r="D9" s="90" t="s">
        <v>1738</v>
      </c>
      <c r="E9" s="91" t="s">
        <v>1739</v>
      </c>
      <c r="F9" s="92" t="s">
        <v>1737</v>
      </c>
      <c r="G9" s="42">
        <f>+G7+2</f>
        <v>44758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1668</v>
      </c>
      <c r="C10" s="89" t="s">
        <v>5</v>
      </c>
      <c r="D10" s="90" t="s">
        <v>1732</v>
      </c>
      <c r="E10" s="91" t="s">
        <v>30</v>
      </c>
      <c r="F10" s="92" t="s">
        <v>1733</v>
      </c>
      <c r="G10" s="42">
        <f>+G7+1</f>
        <v>44757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1730</v>
      </c>
      <c r="E11" s="91" t="s">
        <v>1731</v>
      </c>
      <c r="F11" s="92" t="s">
        <v>1728</v>
      </c>
      <c r="G11" s="42">
        <f>+G7+1</f>
        <v>44757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1765</v>
      </c>
      <c r="E13" s="55"/>
      <c r="F13" s="57"/>
      <c r="G13" s="34">
        <f>+G8+3</f>
        <v>44761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3891</v>
      </c>
      <c r="E15" s="81" t="s">
        <v>1166</v>
      </c>
      <c r="F15" s="103" t="s">
        <v>1682</v>
      </c>
      <c r="G15" s="33">
        <v>44751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1663</v>
      </c>
      <c r="C17" s="143" t="s">
        <v>477</v>
      </c>
      <c r="D17" s="201" t="s">
        <v>1699</v>
      </c>
      <c r="E17" s="145" t="s">
        <v>1700</v>
      </c>
      <c r="F17" s="199" t="s">
        <v>1701</v>
      </c>
      <c r="G17" s="42">
        <f>+G15+3</f>
        <v>44754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42</v>
      </c>
      <c r="D18" s="222" t="s">
        <v>518</v>
      </c>
      <c r="E18" s="211" t="s">
        <v>174</v>
      </c>
      <c r="F18" s="146" t="s">
        <v>1754</v>
      </c>
      <c r="G18" s="42">
        <f>+G17</f>
        <v>44754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USD@JPY137.04-</v>
      </c>
      <c r="C19" s="95" t="s">
        <v>1313</v>
      </c>
      <c r="D19" s="86" t="s">
        <v>1755</v>
      </c>
      <c r="E19" s="101" t="s">
        <v>235</v>
      </c>
      <c r="F19" s="114" t="s">
        <v>231</v>
      </c>
      <c r="G19" s="42">
        <f>+G18</f>
        <v>44754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RMB@JPY20.37-</v>
      </c>
      <c r="C20" s="85" t="s">
        <v>479</v>
      </c>
      <c r="D20" s="86" t="s">
        <v>1752</v>
      </c>
      <c r="E20" s="87" t="s">
        <v>1753</v>
      </c>
      <c r="F20" s="96" t="s">
        <v>1750</v>
      </c>
      <c r="G20" s="42">
        <f>+G19+1</f>
        <v>44755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984</v>
      </c>
      <c r="E21" s="87" t="s">
        <v>30</v>
      </c>
      <c r="F21" s="88" t="s">
        <v>1751</v>
      </c>
      <c r="G21" s="42">
        <f>+G20</f>
        <v>44755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1736</v>
      </c>
      <c r="E23" s="55"/>
      <c r="F23" s="57"/>
      <c r="G23" s="34">
        <f>+G21+3</f>
        <v>44758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05" t="s">
        <v>3892</v>
      </c>
      <c r="E26" s="149" t="s">
        <v>1665</v>
      </c>
      <c r="F26" s="150" t="s">
        <v>1666</v>
      </c>
      <c r="G26" s="42">
        <v>44747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1664</v>
      </c>
      <c r="C27" s="104" t="s">
        <v>16</v>
      </c>
      <c r="D27" s="105" t="s">
        <v>1672</v>
      </c>
      <c r="E27" s="101" t="s">
        <v>1673</v>
      </c>
      <c r="F27" s="102" t="s">
        <v>1674</v>
      </c>
      <c r="G27" s="42">
        <f>+G26+2</f>
        <v>44749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1681</v>
      </c>
      <c r="E28" s="179" t="s">
        <v>171</v>
      </c>
      <c r="F28" s="102" t="s">
        <v>1695</v>
      </c>
      <c r="G28" s="42">
        <f>G27+2</f>
        <v>44751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USD@JPY137.04-</v>
      </c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RMB@JPY20.37-</v>
      </c>
      <c r="C30" s="85" t="s">
        <v>1702</v>
      </c>
      <c r="D30" s="106" t="s">
        <v>1723</v>
      </c>
      <c r="E30" s="107" t="s">
        <v>1724</v>
      </c>
      <c r="F30" s="96" t="s">
        <v>241</v>
      </c>
      <c r="G30" s="42">
        <v>44752</v>
      </c>
      <c r="H30" s="161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1703</v>
      </c>
      <c r="D31" s="106" t="s">
        <v>1716</v>
      </c>
      <c r="E31" s="107" t="s">
        <v>95</v>
      </c>
      <c r="F31" s="96" t="s">
        <v>1704</v>
      </c>
      <c r="G31" s="42">
        <v>44754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1706</v>
      </c>
      <c r="E32" s="107" t="s">
        <v>1725</v>
      </c>
      <c r="F32" s="96" t="s">
        <v>1726</v>
      </c>
      <c r="G32" s="42">
        <v>44753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1707</v>
      </c>
      <c r="D33" s="106" t="s">
        <v>1708</v>
      </c>
      <c r="E33" s="107" t="s">
        <v>95</v>
      </c>
      <c r="F33" s="96" t="s">
        <v>1709</v>
      </c>
      <c r="G33" s="42">
        <v>44754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1743</v>
      </c>
      <c r="E34" s="101" t="s">
        <v>1744</v>
      </c>
      <c r="F34" s="96" t="s">
        <v>1745</v>
      </c>
      <c r="G34" s="42">
        <f>G33+1</f>
        <v>44755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200" t="s">
        <v>1696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5"/>
      <c r="C36" s="85" t="s">
        <v>17</v>
      </c>
      <c r="D36" s="106" t="s">
        <v>1727</v>
      </c>
      <c r="E36" s="107" t="s">
        <v>1734</v>
      </c>
      <c r="F36" s="96" t="s">
        <v>1735</v>
      </c>
      <c r="G36" s="42" t="s">
        <v>1698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1784</v>
      </c>
      <c r="E38" s="129"/>
      <c r="F38" s="130"/>
      <c r="G38" s="131">
        <f>G34+6</f>
        <v>44761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44762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44765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D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E00-000000000000}">
  <sheetPr codeName="Sheet76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8" t="s">
        <v>0</v>
      </c>
      <c r="C1" s="658"/>
      <c r="D1" s="9"/>
      <c r="E1" s="9"/>
      <c r="F1" s="659">
        <v>44754.6875</v>
      </c>
      <c r="G1" s="659"/>
      <c r="H1" s="14"/>
      <c r="I1" s="15"/>
      <c r="J1" s="15"/>
      <c r="K1" s="16"/>
      <c r="L1" s="12"/>
    </row>
    <row r="2" spans="2:12" s="1" customFormat="1" ht="13.5" customHeight="1" x14ac:dyDescent="0.25">
      <c r="B2" s="660" t="s">
        <v>1599</v>
      </c>
      <c r="C2" s="66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3893</v>
      </c>
      <c r="E5" s="83" t="s">
        <v>1688</v>
      </c>
      <c r="F5" s="84" t="s">
        <v>1689</v>
      </c>
      <c r="G5" s="33">
        <v>44747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1600</v>
      </c>
      <c r="C7" s="85" t="s">
        <v>476</v>
      </c>
      <c r="D7" s="86" t="s">
        <v>1690</v>
      </c>
      <c r="E7" s="87" t="s">
        <v>459</v>
      </c>
      <c r="F7" s="88" t="s">
        <v>1670</v>
      </c>
      <c r="G7" s="42">
        <f>+G5+2</f>
        <v>44749</v>
      </c>
      <c r="H7" s="164" t="s">
        <v>502</v>
      </c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479</v>
      </c>
      <c r="D8" s="90" t="s">
        <v>1671</v>
      </c>
      <c r="E8" s="91" t="s">
        <v>1675</v>
      </c>
      <c r="F8" s="92" t="s">
        <v>1676</v>
      </c>
      <c r="G8" s="42">
        <f>+G9</f>
        <v>44751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1610</v>
      </c>
      <c r="C9" s="89" t="s">
        <v>478</v>
      </c>
      <c r="D9" s="90" t="s">
        <v>700</v>
      </c>
      <c r="E9" s="91" t="s">
        <v>701</v>
      </c>
      <c r="F9" s="92" t="s">
        <v>1432</v>
      </c>
      <c r="G9" s="42">
        <f>+G7+2</f>
        <v>44751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1611</v>
      </c>
      <c r="C10" s="89" t="s">
        <v>5</v>
      </c>
      <c r="D10" s="90" t="s">
        <v>1685</v>
      </c>
      <c r="E10" s="91" t="s">
        <v>30</v>
      </c>
      <c r="F10" s="92" t="s">
        <v>1686</v>
      </c>
      <c r="G10" s="42">
        <f>+G7+1</f>
        <v>44750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1683</v>
      </c>
      <c r="E11" s="91" t="s">
        <v>30</v>
      </c>
      <c r="F11" s="92" t="s">
        <v>1684</v>
      </c>
      <c r="G11" s="42">
        <f>+G7+1</f>
        <v>44750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971</v>
      </c>
      <c r="E13" s="55"/>
      <c r="F13" s="57"/>
      <c r="G13" s="34">
        <f>+G8+3</f>
        <v>44754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3894</v>
      </c>
      <c r="E15" s="81" t="s">
        <v>1632</v>
      </c>
      <c r="F15" s="103" t="s">
        <v>1633</v>
      </c>
      <c r="G15" s="33">
        <v>44744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1601</v>
      </c>
      <c r="C17" s="85" t="s">
        <v>479</v>
      </c>
      <c r="D17" s="86" t="s">
        <v>1655</v>
      </c>
      <c r="E17" s="87" t="s">
        <v>1656</v>
      </c>
      <c r="F17" s="96" t="s">
        <v>1654</v>
      </c>
      <c r="G17" s="42">
        <f>+G19+1</f>
        <v>44748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86" t="s">
        <v>1645</v>
      </c>
      <c r="E18" s="101" t="s">
        <v>1646</v>
      </c>
      <c r="F18" s="114" t="s">
        <v>1647</v>
      </c>
      <c r="G18" s="42">
        <f>+G15+3</f>
        <v>44747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USD@JPY136.75-</v>
      </c>
      <c r="C19" s="95" t="s">
        <v>1313</v>
      </c>
      <c r="D19" s="86" t="s">
        <v>1650</v>
      </c>
      <c r="E19" s="101" t="s">
        <v>1651</v>
      </c>
      <c r="F19" s="114" t="s">
        <v>1652</v>
      </c>
      <c r="G19" s="42">
        <f>+G20</f>
        <v>44747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RMB@JPY20.34-</v>
      </c>
      <c r="C20" s="85" t="s">
        <v>42</v>
      </c>
      <c r="D20" s="100" t="s">
        <v>1653</v>
      </c>
      <c r="E20" s="107" t="s">
        <v>1648</v>
      </c>
      <c r="F20" s="96" t="s">
        <v>1678</v>
      </c>
      <c r="G20" s="42">
        <f>+G18</f>
        <v>44747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1679</v>
      </c>
      <c r="E21" s="87" t="s">
        <v>1649</v>
      </c>
      <c r="F21" s="88" t="s">
        <v>1680</v>
      </c>
      <c r="G21" s="42">
        <f>+G17</f>
        <v>44748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481</v>
      </c>
      <c r="D23" s="94" t="s">
        <v>1691</v>
      </c>
      <c r="E23" s="55"/>
      <c r="F23" s="57"/>
      <c r="G23" s="34">
        <f>+G21+3</f>
        <v>44751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1602</v>
      </c>
      <c r="E26" s="149" t="s">
        <v>1603</v>
      </c>
      <c r="F26" s="150" t="s">
        <v>1604</v>
      </c>
      <c r="G26" s="42">
        <v>44740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1601</v>
      </c>
      <c r="C27" s="104" t="s">
        <v>16</v>
      </c>
      <c r="D27" s="105" t="s">
        <v>1608</v>
      </c>
      <c r="E27" s="101" t="s">
        <v>1631</v>
      </c>
      <c r="F27" s="102" t="s">
        <v>430</v>
      </c>
      <c r="G27" s="42">
        <f>+G26+2</f>
        <v>44742</v>
      </c>
      <c r="H27" s="168" t="s">
        <v>1614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1629</v>
      </c>
      <c r="E28" s="179" t="s">
        <v>1630</v>
      </c>
      <c r="F28" s="180" t="s">
        <v>1628</v>
      </c>
      <c r="G28" s="42">
        <f>G27+2</f>
        <v>44744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USD@JPY136.75-</v>
      </c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RMB@JPY20.34-</v>
      </c>
      <c r="C30" s="85" t="s">
        <v>5</v>
      </c>
      <c r="D30" s="106" t="s">
        <v>1640</v>
      </c>
      <c r="E30" s="107" t="s">
        <v>30</v>
      </c>
      <c r="F30" s="96" t="s">
        <v>1641</v>
      </c>
      <c r="G30" s="42">
        <f>G35+1</f>
        <v>44746</v>
      </c>
      <c r="H30" s="243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1657</v>
      </c>
      <c r="E31" s="107" t="s">
        <v>1658</v>
      </c>
      <c r="F31" s="96" t="s">
        <v>1659</v>
      </c>
      <c r="G31" s="42">
        <f>G30+1</f>
        <v>44747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1660</v>
      </c>
      <c r="E32" s="107" t="s">
        <v>1636</v>
      </c>
      <c r="F32" s="96" t="s">
        <v>1637</v>
      </c>
      <c r="G32" s="42">
        <f>G31</f>
        <v>44747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08" t="s">
        <v>40</v>
      </c>
      <c r="D33" s="106" t="s">
        <v>1639</v>
      </c>
      <c r="E33" s="101" t="s">
        <v>1642</v>
      </c>
      <c r="F33" s="96" t="s">
        <v>1643</v>
      </c>
      <c r="G33" s="42">
        <f>G32+1</f>
        <v>44748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5" t="s">
        <v>1638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17</v>
      </c>
      <c r="D35" s="106" t="s">
        <v>1644</v>
      </c>
      <c r="E35" s="107" t="s">
        <v>720</v>
      </c>
      <c r="F35" s="96" t="s">
        <v>1669</v>
      </c>
      <c r="G35" s="42">
        <f>G28+1</f>
        <v>44745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3" t="s">
        <v>24</v>
      </c>
      <c r="D37" s="134" t="s">
        <v>1677</v>
      </c>
      <c r="E37" s="149" t="s">
        <v>1692</v>
      </c>
      <c r="F37" s="130"/>
      <c r="G37" s="131">
        <f>G33+6</f>
        <v>44754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44755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44758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E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F00-000000000000}">
  <sheetPr codeName="Sheet77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8" t="s">
        <v>0</v>
      </c>
      <c r="C1" s="658"/>
      <c r="D1" s="9"/>
      <c r="E1" s="9"/>
      <c r="F1" s="659">
        <v>44746.6875</v>
      </c>
      <c r="G1" s="659"/>
      <c r="H1" s="14"/>
      <c r="I1" s="15"/>
      <c r="J1" s="15"/>
      <c r="K1" s="16"/>
      <c r="L1" s="12"/>
    </row>
    <row r="2" spans="2:12" s="1" customFormat="1" ht="13.5" customHeight="1" x14ac:dyDescent="0.25">
      <c r="B2" s="660" t="s">
        <v>1599</v>
      </c>
      <c r="C2" s="66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3895</v>
      </c>
      <c r="E5" s="83" t="s">
        <v>1591</v>
      </c>
      <c r="F5" s="84" t="s">
        <v>1592</v>
      </c>
      <c r="G5" s="33">
        <v>44740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1567</v>
      </c>
      <c r="C7" s="89" t="s">
        <v>478</v>
      </c>
      <c r="D7" s="90" t="s">
        <v>1623</v>
      </c>
      <c r="E7" s="91" t="s">
        <v>1597</v>
      </c>
      <c r="F7" s="92" t="s">
        <v>1624</v>
      </c>
      <c r="G7" s="42">
        <f>+G11+2</f>
        <v>44744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/>
      <c r="E8" s="91"/>
      <c r="F8" s="92"/>
      <c r="G8" s="115" t="s">
        <v>1571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/>
      <c r="E9" s="91"/>
      <c r="F9" s="92"/>
      <c r="G9" s="115" t="s">
        <v>1571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479</v>
      </c>
      <c r="D10" s="90" t="s">
        <v>1619</v>
      </c>
      <c r="E10" s="91" t="s">
        <v>1619</v>
      </c>
      <c r="F10" s="92" t="s">
        <v>1620</v>
      </c>
      <c r="G10" s="42">
        <f>+G7</f>
        <v>44744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476</v>
      </c>
      <c r="D11" s="86" t="s">
        <v>1621</v>
      </c>
      <c r="E11" s="87" t="s">
        <v>1598</v>
      </c>
      <c r="F11" s="88" t="s">
        <v>1594</v>
      </c>
      <c r="G11" s="42">
        <f>+G5+2</f>
        <v>44742</v>
      </c>
      <c r="H11" s="161" t="s">
        <v>1622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1687</v>
      </c>
      <c r="E13" s="55"/>
      <c r="F13" s="57"/>
      <c r="G13" s="34">
        <f>+G10+3</f>
        <v>44747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3896</v>
      </c>
      <c r="E15" s="81" t="s">
        <v>1559</v>
      </c>
      <c r="F15" s="103" t="s">
        <v>1566</v>
      </c>
      <c r="G15" s="33">
        <v>44737</v>
      </c>
      <c r="H15" s="160" t="s">
        <v>1570</v>
      </c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1568</v>
      </c>
      <c r="C17" s="85" t="s">
        <v>479</v>
      </c>
      <c r="D17" s="86" t="s">
        <v>1576</v>
      </c>
      <c r="E17" s="87" t="s">
        <v>1581</v>
      </c>
      <c r="F17" s="96" t="s">
        <v>1582</v>
      </c>
      <c r="G17" s="42">
        <f>+G19+1</f>
        <v>44741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86" t="s">
        <v>1583</v>
      </c>
      <c r="E18" s="101" t="s">
        <v>1074</v>
      </c>
      <c r="F18" s="114" t="s">
        <v>1593</v>
      </c>
      <c r="G18" s="42">
        <f>+G15+3</f>
        <v>44740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95" t="s">
        <v>1313</v>
      </c>
      <c r="D19" s="86" t="s">
        <v>1585</v>
      </c>
      <c r="E19" s="101" t="s">
        <v>1586</v>
      </c>
      <c r="F19" s="114" t="s">
        <v>1587</v>
      </c>
      <c r="G19" s="42">
        <f>+G20</f>
        <v>44740</v>
      </c>
      <c r="H19" s="164" t="s">
        <v>1590</v>
      </c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42</v>
      </c>
      <c r="D20" s="100" t="s">
        <v>1588</v>
      </c>
      <c r="E20" s="101" t="s">
        <v>1589</v>
      </c>
      <c r="F20" s="96" t="s">
        <v>1584</v>
      </c>
      <c r="G20" s="42">
        <f>+G18</f>
        <v>44740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1625</v>
      </c>
      <c r="E21" s="87" t="s">
        <v>1626</v>
      </c>
      <c r="F21" s="88" t="s">
        <v>1595</v>
      </c>
      <c r="G21" s="42">
        <f>+G17</f>
        <v>44741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1627</v>
      </c>
      <c r="E23" s="55"/>
      <c r="F23" s="57"/>
      <c r="G23" s="34">
        <f>+G21+3</f>
        <v>44744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34" t="s">
        <v>1527</v>
      </c>
      <c r="E26" s="149" t="s">
        <v>1560</v>
      </c>
      <c r="F26" s="150" t="s">
        <v>1561</v>
      </c>
      <c r="G26" s="42">
        <v>44733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1569</v>
      </c>
      <c r="C27" s="104" t="s">
        <v>16</v>
      </c>
      <c r="D27" s="105" t="s">
        <v>1562</v>
      </c>
      <c r="E27" s="101" t="s">
        <v>1564</v>
      </c>
      <c r="F27" s="102" t="s">
        <v>1565</v>
      </c>
      <c r="G27" s="42">
        <f>+G26+2</f>
        <v>44735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1578</v>
      </c>
      <c r="E28" s="179" t="s">
        <v>1579</v>
      </c>
      <c r="F28" s="180" t="s">
        <v>1580</v>
      </c>
      <c r="G28" s="42">
        <f>G27+2</f>
        <v>44737</v>
      </c>
      <c r="H28" s="170" t="s">
        <v>1563</v>
      </c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1605</v>
      </c>
      <c r="E30" s="107" t="s">
        <v>1607</v>
      </c>
      <c r="F30" s="96" t="s">
        <v>1606</v>
      </c>
      <c r="G30" s="42">
        <f>G28+1</f>
        <v>44738</v>
      </c>
      <c r="H30" s="243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40</v>
      </c>
      <c r="D31" s="106" t="s">
        <v>1609</v>
      </c>
      <c r="E31" s="101" t="s">
        <v>1366</v>
      </c>
      <c r="F31" s="96" t="s">
        <v>1615</v>
      </c>
      <c r="G31" s="42">
        <f>G34+1</f>
        <v>44741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632</v>
      </c>
      <c r="E32" s="107" t="s">
        <v>1616</v>
      </c>
      <c r="F32" s="96" t="s">
        <v>1617</v>
      </c>
      <c r="G32" s="42">
        <f>G33+1</f>
        <v>44740</v>
      </c>
      <c r="H32" s="24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1618</v>
      </c>
      <c r="E33" s="107" t="s">
        <v>1612</v>
      </c>
      <c r="F33" s="96" t="s">
        <v>1613</v>
      </c>
      <c r="G33" s="42">
        <f>G30+1</f>
        <v>44739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1389</v>
      </c>
      <c r="E34" s="107" t="s">
        <v>1634</v>
      </c>
      <c r="F34" s="96" t="s">
        <v>1635</v>
      </c>
      <c r="G34" s="42">
        <f>G32</f>
        <v>44740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5" t="s">
        <v>1596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6" t="s">
        <v>24</v>
      </c>
      <c r="D37" s="137" t="s">
        <v>937</v>
      </c>
      <c r="E37" s="129"/>
      <c r="F37" s="130"/>
      <c r="G37" s="131">
        <f>G31+6</f>
        <v>44747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44748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44751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F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000-000000000000}">
  <sheetPr codeName="Sheet78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8" t="s">
        <v>0</v>
      </c>
      <c r="C1" s="658"/>
      <c r="D1" s="9"/>
      <c r="E1" s="9"/>
      <c r="F1" s="659">
        <v>44737.354166666664</v>
      </c>
      <c r="G1" s="659"/>
      <c r="H1" s="14"/>
      <c r="I1" s="15"/>
      <c r="J1" s="15"/>
      <c r="K1" s="16"/>
      <c r="L1" s="12"/>
    </row>
    <row r="2" spans="2:12" s="1" customFormat="1" ht="13.5" customHeight="1" x14ac:dyDescent="0.25">
      <c r="B2" s="660" t="s">
        <v>1502</v>
      </c>
      <c r="C2" s="66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3897</v>
      </c>
      <c r="E5" s="83" t="s">
        <v>1535</v>
      </c>
      <c r="F5" s="84" t="s">
        <v>1534</v>
      </c>
      <c r="G5" s="33">
        <v>44733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1501</v>
      </c>
      <c r="C7" s="195" t="s">
        <v>8</v>
      </c>
      <c r="D7" s="90" t="s">
        <v>1547</v>
      </c>
      <c r="E7" s="91" t="s">
        <v>1549</v>
      </c>
      <c r="F7" s="196" t="s">
        <v>1550</v>
      </c>
      <c r="G7" s="42">
        <f>+G11+1</f>
        <v>44736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5</v>
      </c>
      <c r="D8" s="193" t="s">
        <v>1551</v>
      </c>
      <c r="E8" s="194" t="s">
        <v>1552</v>
      </c>
      <c r="F8" s="196" t="s">
        <v>1553</v>
      </c>
      <c r="G8" s="42">
        <f>+G11+1</f>
        <v>44736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1554</v>
      </c>
      <c r="E9" s="91" t="s">
        <v>1555</v>
      </c>
      <c r="F9" s="92" t="s">
        <v>1572</v>
      </c>
      <c r="G9" s="42">
        <f>+G7+1</f>
        <v>44737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479</v>
      </c>
      <c r="D10" s="90" t="s">
        <v>1573</v>
      </c>
      <c r="E10" s="91" t="s">
        <v>1574</v>
      </c>
      <c r="F10" s="92" t="s">
        <v>339</v>
      </c>
      <c r="G10" s="42">
        <f>+G9</f>
        <v>44737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43" t="s">
        <v>476</v>
      </c>
      <c r="D11" s="201" t="s">
        <v>1575</v>
      </c>
      <c r="E11" s="202" t="s">
        <v>1556</v>
      </c>
      <c r="F11" s="203" t="s">
        <v>1557</v>
      </c>
      <c r="G11" s="42">
        <f>+G5+2</f>
        <v>44735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1577</v>
      </c>
      <c r="E13" s="55"/>
      <c r="F13" s="57"/>
      <c r="G13" s="34">
        <f>+G10+3</f>
        <v>44740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1002</v>
      </c>
      <c r="E15" s="81" t="s">
        <v>1510</v>
      </c>
      <c r="F15" s="103" t="s">
        <v>1518</v>
      </c>
      <c r="G15" s="33">
        <v>44730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1384</v>
      </c>
      <c r="C17" s="85" t="s">
        <v>477</v>
      </c>
      <c r="D17" s="86" t="s">
        <v>1504</v>
      </c>
      <c r="E17" s="101" t="s">
        <v>1520</v>
      </c>
      <c r="F17" s="114" t="s">
        <v>1521</v>
      </c>
      <c r="G17" s="42">
        <f>+G15+3</f>
        <v>44733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1313</v>
      </c>
      <c r="D18" s="86" t="s">
        <v>1522</v>
      </c>
      <c r="E18" s="101" t="s">
        <v>392</v>
      </c>
      <c r="F18" s="114" t="s">
        <v>1538</v>
      </c>
      <c r="G18" s="42">
        <f>+G19</f>
        <v>44733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42</v>
      </c>
      <c r="D19" s="100" t="s">
        <v>1539</v>
      </c>
      <c r="E19" s="101" t="s">
        <v>1540</v>
      </c>
      <c r="F19" s="96" t="s">
        <v>1541</v>
      </c>
      <c r="G19" s="42">
        <f>+G17</f>
        <v>44733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479</v>
      </c>
      <c r="D20" s="86" t="s">
        <v>1523</v>
      </c>
      <c r="E20" s="87" t="s">
        <v>1532</v>
      </c>
      <c r="F20" s="96" t="s">
        <v>563</v>
      </c>
      <c r="G20" s="42">
        <f>+G18+1</f>
        <v>44734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1528</v>
      </c>
      <c r="E21" s="87" t="s">
        <v>30</v>
      </c>
      <c r="F21" s="88" t="s">
        <v>1533</v>
      </c>
      <c r="G21" s="42">
        <f>+G20</f>
        <v>44734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1558</v>
      </c>
      <c r="E23" s="55"/>
      <c r="F23" s="57"/>
      <c r="G23" s="34">
        <f>+G21+3</f>
        <v>44737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1516</v>
      </c>
      <c r="E26" s="149" t="s">
        <v>1519</v>
      </c>
      <c r="F26" s="150" t="s">
        <v>1204</v>
      </c>
      <c r="G26" s="42">
        <v>44726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1503</v>
      </c>
      <c r="C27" s="104" t="s">
        <v>16</v>
      </c>
      <c r="D27" s="105" t="s">
        <v>1514</v>
      </c>
      <c r="E27" s="101" t="s">
        <v>1478</v>
      </c>
      <c r="F27" s="102" t="s">
        <v>1515</v>
      </c>
      <c r="G27" s="42">
        <f>+G26+2</f>
        <v>44728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1511</v>
      </c>
      <c r="E28" s="179" t="s">
        <v>1512</v>
      </c>
      <c r="F28" s="180" t="s">
        <v>1513</v>
      </c>
      <c r="G28" s="42">
        <f>G27+2</f>
        <v>44730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789</v>
      </c>
      <c r="E30" s="107" t="s">
        <v>1505</v>
      </c>
      <c r="F30" s="96" t="s">
        <v>1506</v>
      </c>
      <c r="G30" s="42">
        <f>G28+1</f>
        <v>44731</v>
      </c>
      <c r="H30" s="243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1524</v>
      </c>
      <c r="E31" s="107" t="s">
        <v>1525</v>
      </c>
      <c r="F31" s="96" t="s">
        <v>1531</v>
      </c>
      <c r="G31" s="42">
        <f>G33+1</f>
        <v>44733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798</v>
      </c>
      <c r="E32" s="107" t="s">
        <v>1542</v>
      </c>
      <c r="F32" s="96" t="s">
        <v>1543</v>
      </c>
      <c r="G32" s="42">
        <f>G31</f>
        <v>44733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1536</v>
      </c>
      <c r="E33" s="107" t="s">
        <v>1537</v>
      </c>
      <c r="F33" s="96" t="s">
        <v>569</v>
      </c>
      <c r="G33" s="42">
        <f>G30+1</f>
        <v>44732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1529</v>
      </c>
      <c r="E34" s="101" t="s">
        <v>273</v>
      </c>
      <c r="F34" s="96" t="s">
        <v>812</v>
      </c>
      <c r="G34" s="42">
        <f>G32+1</f>
        <v>44734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815</v>
      </c>
      <c r="E35" s="107" t="s">
        <v>30</v>
      </c>
      <c r="F35" s="96" t="s">
        <v>1530</v>
      </c>
      <c r="G35" s="42">
        <f>G33+3</f>
        <v>44735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17</v>
      </c>
      <c r="D36" s="144" t="s">
        <v>1544</v>
      </c>
      <c r="E36" s="211" t="s">
        <v>1545</v>
      </c>
      <c r="F36" s="146" t="s">
        <v>1546</v>
      </c>
      <c r="G36" s="42" t="s">
        <v>182</v>
      </c>
      <c r="H36" s="243" t="s">
        <v>144</v>
      </c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1548</v>
      </c>
      <c r="E38" s="129"/>
      <c r="F38" s="130"/>
      <c r="G38" s="131">
        <f>G34+6</f>
        <v>44740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44741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44744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0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8" t="s">
        <v>0</v>
      </c>
      <c r="C1" s="658"/>
      <c r="D1" s="9"/>
      <c r="E1" s="9"/>
      <c r="F1" s="9"/>
      <c r="G1" s="9"/>
      <c r="H1" s="9"/>
      <c r="I1" s="659">
        <v>45975.354166666664</v>
      </c>
      <c r="J1" s="659"/>
      <c r="K1" s="14"/>
      <c r="L1" s="15"/>
      <c r="M1" s="15"/>
      <c r="N1" s="16"/>
      <c r="O1" s="12"/>
    </row>
    <row r="2" spans="2:15" s="1" customFormat="1" ht="13.5" customHeight="1" x14ac:dyDescent="0.25">
      <c r="B2" s="660" t="s">
        <v>4947</v>
      </c>
      <c r="C2" s="66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1"/>
      <c r="E4" s="662"/>
      <c r="F4" s="661"/>
      <c r="G4" s="662"/>
      <c r="H4" s="663"/>
      <c r="I4" s="66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9352</v>
      </c>
      <c r="E5" s="502">
        <v>45968</v>
      </c>
      <c r="F5" s="390" t="s">
        <v>10007</v>
      </c>
      <c r="G5" s="502">
        <v>45969</v>
      </c>
      <c r="H5" s="390" t="s">
        <v>9223</v>
      </c>
      <c r="I5" s="539">
        <v>45970</v>
      </c>
      <c r="J5" s="33">
        <v>45965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4821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608"/>
      <c r="C8" s="227" t="s">
        <v>8</v>
      </c>
      <c r="D8" s="375"/>
      <c r="E8" s="487"/>
      <c r="F8" s="375"/>
      <c r="G8" s="486"/>
      <c r="H8" s="372"/>
      <c r="I8" s="487"/>
      <c r="J8" s="42">
        <f>J12+1</f>
        <v>45968</v>
      </c>
      <c r="K8" s="249" t="s">
        <v>10999</v>
      </c>
      <c r="L8" s="36"/>
      <c r="M8" s="36"/>
      <c r="N8" s="36"/>
      <c r="O8" s="36"/>
    </row>
    <row r="9" spans="2:15" s="1" customFormat="1" ht="13.5" customHeight="1" x14ac:dyDescent="0.25">
      <c r="B9" s="26"/>
      <c r="C9" s="50" t="s">
        <v>5</v>
      </c>
      <c r="D9" s="375"/>
      <c r="E9" s="487"/>
      <c r="F9" s="375"/>
      <c r="G9" s="486"/>
      <c r="H9" s="372"/>
      <c r="I9" s="487"/>
      <c r="J9" s="42">
        <f>J8</f>
        <v>45968</v>
      </c>
      <c r="K9" s="161" t="s">
        <v>10999</v>
      </c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9245</v>
      </c>
      <c r="E10" s="510">
        <v>45972</v>
      </c>
      <c r="F10" s="385" t="s">
        <v>9622</v>
      </c>
      <c r="G10" s="522">
        <v>45972</v>
      </c>
      <c r="H10" s="386" t="s">
        <v>9275</v>
      </c>
      <c r="I10" s="510">
        <v>45972</v>
      </c>
      <c r="J10" s="42">
        <f>J9+1</f>
        <v>45969</v>
      </c>
      <c r="K10" s="271"/>
      <c r="L10" s="36"/>
      <c r="M10" s="36"/>
      <c r="N10" s="36"/>
      <c r="O10" s="36"/>
    </row>
    <row r="11" spans="2:15" s="1" customFormat="1" ht="13" customHeight="1" x14ac:dyDescent="0.25">
      <c r="B11" s="26"/>
      <c r="C11" s="85" t="s">
        <v>6</v>
      </c>
      <c r="D11" s="385" t="s">
        <v>11024</v>
      </c>
      <c r="E11" s="510">
        <v>45972</v>
      </c>
      <c r="F11" s="385" t="s">
        <v>9129</v>
      </c>
      <c r="G11" s="522">
        <v>45973</v>
      </c>
      <c r="H11" s="386" t="s">
        <v>9084</v>
      </c>
      <c r="I11" s="510">
        <v>45973</v>
      </c>
      <c r="J11" s="42">
        <f>J10</f>
        <v>45969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9310</v>
      </c>
      <c r="E12" s="504">
        <v>45973</v>
      </c>
      <c r="F12" s="385" t="s">
        <v>11034</v>
      </c>
      <c r="G12" s="505">
        <v>45974</v>
      </c>
      <c r="H12" s="386" t="s">
        <v>11035</v>
      </c>
      <c r="I12" s="504">
        <v>45974</v>
      </c>
      <c r="J12" s="42">
        <f>J5+2</f>
        <v>45967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10985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10987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10988</v>
      </c>
      <c r="C17" s="55" t="s">
        <v>481</v>
      </c>
      <c r="D17" s="513" t="s">
        <v>9166</v>
      </c>
      <c r="E17" s="514">
        <v>45976</v>
      </c>
      <c r="F17" s="513"/>
      <c r="G17" s="515"/>
      <c r="H17" s="384"/>
      <c r="I17" s="516"/>
      <c r="J17" s="34">
        <f>J11+3</f>
        <v>45972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61" t="s">
        <v>12</v>
      </c>
      <c r="E19" s="662"/>
      <c r="F19" s="661" t="s">
        <v>13</v>
      </c>
      <c r="G19" s="662"/>
      <c r="H19" s="663" t="s">
        <v>2</v>
      </c>
      <c r="I19" s="664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9328</v>
      </c>
      <c r="E20" s="509">
        <v>45962</v>
      </c>
      <c r="F20" s="506" t="s">
        <v>9517</v>
      </c>
      <c r="G20" s="539">
        <v>45962</v>
      </c>
      <c r="H20" s="391" t="s">
        <v>9798</v>
      </c>
      <c r="I20" s="509">
        <v>45963</v>
      </c>
      <c r="J20" s="33">
        <v>45962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10986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95" t="s">
        <v>1313</v>
      </c>
      <c r="D23" s="410" t="s">
        <v>9485</v>
      </c>
      <c r="E23" s="504">
        <v>45965</v>
      </c>
      <c r="F23" s="410" t="s">
        <v>9306</v>
      </c>
      <c r="G23" s="504">
        <v>45965</v>
      </c>
      <c r="H23" s="410" t="s">
        <v>9196</v>
      </c>
      <c r="I23" s="504">
        <v>45965</v>
      </c>
      <c r="J23" s="42">
        <f>J24</f>
        <v>45965</v>
      </c>
      <c r="K23" s="164"/>
      <c r="L23" s="36"/>
      <c r="M23" s="36"/>
      <c r="N23" s="36"/>
      <c r="O23" s="36"/>
    </row>
    <row r="24" spans="2:15" s="1" customFormat="1" ht="13" customHeight="1" x14ac:dyDescent="0.25">
      <c r="B24" s="245"/>
      <c r="C24" s="89" t="s">
        <v>477</v>
      </c>
      <c r="D24" s="385" t="s">
        <v>9290</v>
      </c>
      <c r="E24" s="504">
        <v>45965</v>
      </c>
      <c r="F24" s="385" t="s">
        <v>9961</v>
      </c>
      <c r="G24" s="504">
        <v>45965</v>
      </c>
      <c r="H24" s="385" t="s">
        <v>10996</v>
      </c>
      <c r="I24" s="504">
        <v>45965</v>
      </c>
      <c r="J24" s="42">
        <f>J25</f>
        <v>45965</v>
      </c>
      <c r="K24" s="161"/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42</v>
      </c>
      <c r="D25" s="385" t="s">
        <v>9184</v>
      </c>
      <c r="E25" s="504">
        <v>45965</v>
      </c>
      <c r="F25" s="385" t="s">
        <v>10994</v>
      </c>
      <c r="G25" s="504">
        <v>45966</v>
      </c>
      <c r="H25" s="385" t="s">
        <v>9682</v>
      </c>
      <c r="I25" s="504">
        <v>45966</v>
      </c>
      <c r="J25" s="42">
        <f>J20+3</f>
        <v>45965</v>
      </c>
      <c r="K25" s="249"/>
      <c r="L25" s="36"/>
      <c r="M25" s="36"/>
      <c r="N25" s="36"/>
      <c r="O25" s="36"/>
    </row>
    <row r="26" spans="2:15" s="1" customFormat="1" ht="13.4" customHeight="1" x14ac:dyDescent="0.25">
      <c r="B26" s="26"/>
      <c r="C26" s="85" t="s">
        <v>1314</v>
      </c>
      <c r="D26" s="385" t="s">
        <v>9500</v>
      </c>
      <c r="E26" s="504">
        <v>45966</v>
      </c>
      <c r="F26" s="385" t="s">
        <v>9555</v>
      </c>
      <c r="G26" s="504">
        <v>45966</v>
      </c>
      <c r="H26" s="385" t="s">
        <v>10686</v>
      </c>
      <c r="I26" s="504">
        <v>45966</v>
      </c>
      <c r="J26" s="42">
        <f>J23+1</f>
        <v>45966</v>
      </c>
      <c r="K26" s="248"/>
      <c r="L26" s="36"/>
      <c r="M26" s="36"/>
      <c r="N26" s="36"/>
      <c r="O26" s="36"/>
    </row>
    <row r="27" spans="2:15" s="1" customFormat="1" ht="13.4" customHeight="1" x14ac:dyDescent="0.25">
      <c r="B27" s="459"/>
      <c r="C27" s="195" t="s">
        <v>479</v>
      </c>
      <c r="D27" s="410" t="s">
        <v>10659</v>
      </c>
      <c r="E27" s="504">
        <v>45966</v>
      </c>
      <c r="F27" s="410" t="s">
        <v>10994</v>
      </c>
      <c r="G27" s="504">
        <v>45967</v>
      </c>
      <c r="H27" s="410" t="s">
        <v>9286</v>
      </c>
      <c r="I27" s="504">
        <v>45967</v>
      </c>
      <c r="J27" s="42">
        <f>J23+1</f>
        <v>45966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396" t="str">
        <f>$B$16</f>
        <v>USD: JPY153.8-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00" t="str">
        <f>$B$17</f>
        <v>RMB: JPY21.82-</v>
      </c>
      <c r="C32" s="44" t="s">
        <v>14</v>
      </c>
      <c r="D32" s="376" t="s">
        <v>11005</v>
      </c>
      <c r="E32" s="600">
        <v>45969</v>
      </c>
      <c r="F32" s="518"/>
      <c r="G32" s="519"/>
      <c r="H32" s="376"/>
      <c r="I32" s="519"/>
      <c r="J32" s="34">
        <f>J26+3</f>
        <v>45969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61" t="s">
        <v>12</v>
      </c>
      <c r="E34" s="662"/>
      <c r="F34" s="661" t="s">
        <v>13</v>
      </c>
      <c r="G34" s="662"/>
      <c r="H34" s="663" t="s">
        <v>2</v>
      </c>
      <c r="I34" s="664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10924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10983</v>
      </c>
      <c r="E36" s="501">
        <v>45958</v>
      </c>
      <c r="F36" s="379" t="s">
        <v>10984</v>
      </c>
      <c r="G36" s="503">
        <v>45958</v>
      </c>
      <c r="H36" s="380" t="s">
        <v>9495</v>
      </c>
      <c r="I36" s="501">
        <v>45959</v>
      </c>
      <c r="J36" s="42">
        <v>45958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9976</v>
      </c>
      <c r="C37" s="104" t="s">
        <v>540</v>
      </c>
      <c r="D37" s="385" t="s">
        <v>10989</v>
      </c>
      <c r="E37" s="504">
        <v>45959</v>
      </c>
      <c r="F37" s="385" t="s">
        <v>10990</v>
      </c>
      <c r="G37" s="504">
        <v>45959</v>
      </c>
      <c r="H37" s="386" t="s">
        <v>10981</v>
      </c>
      <c r="I37" s="504">
        <v>45961</v>
      </c>
      <c r="J37" s="42">
        <f>J36+2</f>
        <v>45960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10992</v>
      </c>
      <c r="E38" s="504">
        <v>45961</v>
      </c>
      <c r="F38" s="385" t="s">
        <v>9878</v>
      </c>
      <c r="G38" s="505">
        <v>45962</v>
      </c>
      <c r="H38" s="386" t="s">
        <v>9402</v>
      </c>
      <c r="I38" s="504">
        <v>45962</v>
      </c>
      <c r="J38" s="42">
        <f>J37+2</f>
        <v>45962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9520</v>
      </c>
      <c r="E41" s="504">
        <v>45963</v>
      </c>
      <c r="F41" s="385" t="s">
        <v>10673</v>
      </c>
      <c r="G41" s="505">
        <v>45964</v>
      </c>
      <c r="H41" s="386" t="s">
        <v>10991</v>
      </c>
      <c r="I41" s="504">
        <v>45964</v>
      </c>
      <c r="J41" s="42">
        <f>J38+1</f>
        <v>45963</v>
      </c>
      <c r="K41" s="249"/>
      <c r="L41" s="36"/>
      <c r="M41" s="36"/>
      <c r="N41" s="36"/>
      <c r="O41" s="36"/>
    </row>
    <row r="42" spans="2:15" s="1" customFormat="1" ht="13.4" customHeight="1" x14ac:dyDescent="0.25">
      <c r="B42" s="24"/>
      <c r="C42" s="85" t="s">
        <v>1313</v>
      </c>
      <c r="D42" s="385" t="s">
        <v>9231</v>
      </c>
      <c r="E42" s="504">
        <v>45965</v>
      </c>
      <c r="F42" s="385" t="s">
        <v>9921</v>
      </c>
      <c r="G42" s="505">
        <v>45965</v>
      </c>
      <c r="H42" s="386" t="s">
        <v>9716</v>
      </c>
      <c r="I42" s="504">
        <v>45965</v>
      </c>
      <c r="J42" s="42">
        <f>J43</f>
        <v>45965</v>
      </c>
      <c r="K42" s="249"/>
      <c r="L42" s="36"/>
      <c r="M42" s="36"/>
      <c r="N42" s="36"/>
      <c r="O42" s="36"/>
    </row>
    <row r="43" spans="2:15" s="1" customFormat="1" ht="13.5" customHeight="1" x14ac:dyDescent="0.25">
      <c r="B43" s="24"/>
      <c r="C43" s="85" t="s">
        <v>42</v>
      </c>
      <c r="D43" s="385" t="s">
        <v>9737</v>
      </c>
      <c r="E43" s="504">
        <v>45965</v>
      </c>
      <c r="F43" s="385" t="s">
        <v>9517</v>
      </c>
      <c r="G43" s="505">
        <v>45966</v>
      </c>
      <c r="H43" s="386" t="s">
        <v>9262</v>
      </c>
      <c r="I43" s="510">
        <v>45966</v>
      </c>
      <c r="J43" s="42">
        <f>J44+1</f>
        <v>45965</v>
      </c>
      <c r="K43" s="249"/>
      <c r="L43" s="36"/>
      <c r="M43" s="36"/>
      <c r="N43" s="36"/>
      <c r="O43" s="36"/>
    </row>
    <row r="44" spans="2:15" s="1" customFormat="1" ht="13" customHeight="1" x14ac:dyDescent="0.25">
      <c r="B44" s="24"/>
      <c r="C44" s="85" t="s">
        <v>477</v>
      </c>
      <c r="D44" s="385" t="s">
        <v>9212</v>
      </c>
      <c r="E44" s="504">
        <v>45966</v>
      </c>
      <c r="F44" s="385" t="s">
        <v>9374</v>
      </c>
      <c r="G44" s="505">
        <v>45967</v>
      </c>
      <c r="H44" s="386" t="s">
        <v>9547</v>
      </c>
      <c r="I44" s="504">
        <v>45967</v>
      </c>
      <c r="J44" s="42">
        <f>J41+1</f>
        <v>45964</v>
      </c>
      <c r="K44" s="161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9795</v>
      </c>
      <c r="E45" s="510">
        <v>45967</v>
      </c>
      <c r="F45" s="410" t="s">
        <v>9314</v>
      </c>
      <c r="G45" s="522">
        <v>45968</v>
      </c>
      <c r="H45" s="386" t="s">
        <v>9317</v>
      </c>
      <c r="I45" s="510">
        <v>45968</v>
      </c>
      <c r="J45" s="42">
        <f>J42+1</f>
        <v>45966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11003</v>
      </c>
      <c r="E46" s="510">
        <v>45968</v>
      </c>
      <c r="F46" s="395" t="s">
        <v>10573</v>
      </c>
      <c r="G46" s="522">
        <v>45968</v>
      </c>
      <c r="H46" s="386" t="s">
        <v>11004</v>
      </c>
      <c r="I46" s="510">
        <v>45968</v>
      </c>
      <c r="J46" s="42">
        <f>J45+1</f>
        <v>45967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9289</v>
      </c>
      <c r="E49" s="510">
        <v>45971</v>
      </c>
      <c r="F49" s="385" t="s">
        <v>11022</v>
      </c>
      <c r="G49" s="522">
        <v>45972</v>
      </c>
      <c r="H49" s="443" t="s">
        <v>11023</v>
      </c>
      <c r="I49" s="530">
        <v>45973</v>
      </c>
      <c r="J49" s="604">
        <f>J46+5</f>
        <v>45972</v>
      </c>
      <c r="K49" s="249"/>
      <c r="L49" s="36"/>
      <c r="M49" s="36"/>
      <c r="N49" s="36"/>
      <c r="O49" s="36"/>
      <c r="Z49" s="117"/>
    </row>
    <row r="50" spans="2:26" s="1" customFormat="1" ht="13.5" customHeight="1" x14ac:dyDescent="0.25">
      <c r="B50" s="459"/>
      <c r="C50" s="133" t="s">
        <v>16</v>
      </c>
      <c r="D50" s="414" t="s">
        <v>9961</v>
      </c>
      <c r="E50" s="531">
        <v>45973</v>
      </c>
      <c r="F50" s="379" t="s">
        <v>9271</v>
      </c>
      <c r="G50" s="503">
        <v>45973</v>
      </c>
      <c r="H50" s="380" t="s">
        <v>11025</v>
      </c>
      <c r="I50" s="503">
        <v>45974</v>
      </c>
      <c r="J50" s="131">
        <f>J49+1</f>
        <v>45973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JPY153.8-</v>
      </c>
      <c r="C51" s="50" t="s">
        <v>9</v>
      </c>
      <c r="D51" s="375" t="s">
        <v>9312</v>
      </c>
      <c r="E51" s="484">
        <v>45974</v>
      </c>
      <c r="F51" s="375"/>
      <c r="G51" s="483"/>
      <c r="H51" s="372"/>
      <c r="I51" s="483"/>
      <c r="J51" s="42">
        <f>J50+3</f>
        <v>45976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00" t="str">
        <f>$B$17</f>
        <v>RMB: JPY21.82-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disablePrompts="1" count="1">
    <dataValidation type="list" allowBlank="1" showInputMessage="1" showErrorMessage="1" sqref="B36" xr:uid="{00000000-0002-0000-0F00-000000000000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100-000000000000}">
  <sheetPr codeName="Sheet79">
    <pageSetUpPr fitToPage="1"/>
  </sheetPr>
  <dimension ref="A1:AU72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8" t="s">
        <v>0</v>
      </c>
      <c r="C1" s="658"/>
      <c r="D1" s="9"/>
      <c r="E1" s="9"/>
      <c r="F1" s="659">
        <v>44732.6875</v>
      </c>
      <c r="G1" s="659"/>
      <c r="H1" s="14"/>
      <c r="I1" s="15"/>
      <c r="J1" s="15"/>
      <c r="K1" s="16"/>
      <c r="L1" s="12"/>
    </row>
    <row r="2" spans="2:12" s="1" customFormat="1" ht="13.5" customHeight="1" x14ac:dyDescent="0.25">
      <c r="B2" s="660" t="s">
        <v>1434</v>
      </c>
      <c r="C2" s="66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217</v>
      </c>
      <c r="E5" s="83" t="s">
        <v>1465</v>
      </c>
      <c r="F5" s="84" t="s">
        <v>1490</v>
      </c>
      <c r="G5" s="33">
        <v>44726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1435</v>
      </c>
      <c r="C7" s="85" t="s">
        <v>476</v>
      </c>
      <c r="D7" s="86" t="s">
        <v>1491</v>
      </c>
      <c r="E7" s="87" t="s">
        <v>1492</v>
      </c>
      <c r="F7" s="88" t="s">
        <v>1493</v>
      </c>
      <c r="G7" s="42">
        <f>+G5+2</f>
        <v>44728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530</v>
      </c>
      <c r="E8" s="91" t="s">
        <v>1494</v>
      </c>
      <c r="F8" s="92" t="s">
        <v>1495</v>
      </c>
      <c r="G8" s="42">
        <f>+G7+1</f>
        <v>44729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1496</v>
      </c>
      <c r="E9" s="91" t="s">
        <v>1497</v>
      </c>
      <c r="F9" s="92" t="s">
        <v>1498</v>
      </c>
      <c r="G9" s="42">
        <f>+G10+1</f>
        <v>44730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8</v>
      </c>
      <c r="D10" s="90" t="s">
        <v>1499</v>
      </c>
      <c r="E10" s="91" t="s">
        <v>1500</v>
      </c>
      <c r="F10" s="92" t="s">
        <v>780</v>
      </c>
      <c r="G10" s="42">
        <f>+G7+1</f>
        <v>44729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1507</v>
      </c>
      <c r="E11" s="91" t="s">
        <v>1508</v>
      </c>
      <c r="F11" s="92" t="s">
        <v>1509</v>
      </c>
      <c r="G11" s="42">
        <f>+G9</f>
        <v>44730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1517</v>
      </c>
      <c r="E13" s="55"/>
      <c r="F13" s="57"/>
      <c r="G13" s="34">
        <f>+G11+3</f>
        <v>44733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1453</v>
      </c>
      <c r="E15" s="81" t="s">
        <v>473</v>
      </c>
      <c r="F15" s="103" t="s">
        <v>1187</v>
      </c>
      <c r="G15" s="33">
        <v>44723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1264</v>
      </c>
      <c r="C17" s="85" t="s">
        <v>477</v>
      </c>
      <c r="D17" s="86" t="s">
        <v>1437</v>
      </c>
      <c r="E17" s="101" t="s">
        <v>205</v>
      </c>
      <c r="F17" s="114" t="s">
        <v>1454</v>
      </c>
      <c r="G17" s="42">
        <f>+G15+3</f>
        <v>44726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1313</v>
      </c>
      <c r="D18" s="86" t="s">
        <v>1472</v>
      </c>
      <c r="E18" s="101" t="s">
        <v>1464</v>
      </c>
      <c r="F18" s="114" t="s">
        <v>1468</v>
      </c>
      <c r="G18" s="42">
        <f>+G19</f>
        <v>44726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42</v>
      </c>
      <c r="D19" s="100" t="s">
        <v>1469</v>
      </c>
      <c r="E19" s="101" t="s">
        <v>1470</v>
      </c>
      <c r="F19" s="96" t="s">
        <v>1471</v>
      </c>
      <c r="G19" s="42">
        <f>+G17</f>
        <v>44726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1314</v>
      </c>
      <c r="D20" s="86" t="s">
        <v>1475</v>
      </c>
      <c r="E20" s="87" t="s">
        <v>1481</v>
      </c>
      <c r="F20" s="88" t="s">
        <v>1482</v>
      </c>
      <c r="G20" s="42">
        <f>+G21</f>
        <v>44727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981</v>
      </c>
      <c r="E21" s="87" t="s">
        <v>1448</v>
      </c>
      <c r="F21" s="96" t="s">
        <v>1013</v>
      </c>
      <c r="G21" s="42">
        <f>+G18+1</f>
        <v>44727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85" t="s">
        <v>476</v>
      </c>
      <c r="D22" s="86" t="s">
        <v>1483</v>
      </c>
      <c r="E22" s="87" t="s">
        <v>1477</v>
      </c>
      <c r="F22" s="88" t="s">
        <v>1478</v>
      </c>
      <c r="G22" s="42">
        <f>+G15+2</f>
        <v>44725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481</v>
      </c>
      <c r="D24" s="94" t="s">
        <v>1526</v>
      </c>
      <c r="E24" s="55"/>
      <c r="F24" s="57"/>
      <c r="G24" s="34">
        <f>+G20+3</f>
        <v>44730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167"/>
      <c r="I26" s="36"/>
      <c r="J26" s="36"/>
      <c r="K26" s="36"/>
      <c r="L26" s="36"/>
    </row>
    <row r="27" spans="2:12" s="1" customFormat="1" ht="13.5" customHeight="1" x14ac:dyDescent="0.25">
      <c r="B27" s="71" t="s">
        <v>27</v>
      </c>
      <c r="C27" s="133" t="s">
        <v>24</v>
      </c>
      <c r="D27" s="134" t="s">
        <v>1393</v>
      </c>
      <c r="E27" s="149" t="s">
        <v>1461</v>
      </c>
      <c r="F27" s="150" t="s">
        <v>1462</v>
      </c>
      <c r="G27" s="42">
        <v>44719</v>
      </c>
      <c r="H27" s="169"/>
      <c r="I27" s="36"/>
      <c r="J27" s="36"/>
      <c r="K27" s="36"/>
      <c r="L27" s="36"/>
    </row>
    <row r="28" spans="2:12" s="1" customFormat="1" ht="13.5" customHeight="1" x14ac:dyDescent="0.25">
      <c r="B28" s="26" t="s">
        <v>1436</v>
      </c>
      <c r="C28" s="104" t="s">
        <v>16</v>
      </c>
      <c r="D28" s="105" t="s">
        <v>1459</v>
      </c>
      <c r="E28" s="101" t="s">
        <v>1460</v>
      </c>
      <c r="F28" s="102" t="s">
        <v>1458</v>
      </c>
      <c r="G28" s="42">
        <f>+G27+2</f>
        <v>44721</v>
      </c>
      <c r="H28" s="168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78" t="s">
        <v>1457</v>
      </c>
      <c r="E29" s="179" t="s">
        <v>1455</v>
      </c>
      <c r="F29" s="180" t="s">
        <v>1456</v>
      </c>
      <c r="G29" s="42">
        <f>G28+2</f>
        <v>44723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6"/>
      <c r="C30" s="50"/>
      <c r="D30" s="61"/>
      <c r="F30" s="58"/>
      <c r="G30" s="42"/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</v>
      </c>
      <c r="D31" s="106" t="s">
        <v>1439</v>
      </c>
      <c r="E31" s="107" t="s">
        <v>1440</v>
      </c>
      <c r="F31" s="96" t="s">
        <v>965</v>
      </c>
      <c r="G31" s="42">
        <f>G29+1</f>
        <v>44724</v>
      </c>
      <c r="H31" s="24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1438</v>
      </c>
      <c r="E32" s="107" t="s">
        <v>1467</v>
      </c>
      <c r="F32" s="96" t="s">
        <v>1466</v>
      </c>
      <c r="G32" s="42">
        <f>G35</f>
        <v>44726</v>
      </c>
      <c r="H32" s="161"/>
      <c r="I32" s="36"/>
      <c r="J32" s="36"/>
      <c r="K32" s="36"/>
      <c r="L32" s="36"/>
    </row>
    <row r="33" spans="2:23" s="1" customFormat="1" ht="13.5" hidden="1" customHeight="1" x14ac:dyDescent="0.25">
      <c r="B33" s="24"/>
      <c r="C33" s="85" t="s">
        <v>17</v>
      </c>
      <c r="D33" s="106"/>
      <c r="E33" s="107"/>
      <c r="F33" s="96"/>
      <c r="G33" s="42" t="s">
        <v>182</v>
      </c>
      <c r="H33" s="170" t="s">
        <v>144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1473</v>
      </c>
      <c r="E34" s="107" t="s">
        <v>1476</v>
      </c>
      <c r="F34" s="96" t="s">
        <v>1463</v>
      </c>
      <c r="G34" s="42">
        <f>G31+1</f>
        <v>44725</v>
      </c>
      <c r="H34" s="24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8</v>
      </c>
      <c r="D35" s="106" t="s">
        <v>1474</v>
      </c>
      <c r="E35" s="107" t="s">
        <v>30</v>
      </c>
      <c r="F35" s="96" t="s">
        <v>1479</v>
      </c>
      <c r="G35" s="42">
        <f>G34+1</f>
        <v>44726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40</v>
      </c>
      <c r="D36" s="106" t="s">
        <v>1480</v>
      </c>
      <c r="E36" s="101" t="s">
        <v>1484</v>
      </c>
      <c r="F36" s="96" t="s">
        <v>1486</v>
      </c>
      <c r="G36" s="42">
        <f>G32+1</f>
        <v>44727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85"/>
      <c r="E37" s="107"/>
      <c r="F37" s="96"/>
      <c r="G37" s="118" t="s">
        <v>1485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17</v>
      </c>
      <c r="D38" s="106" t="s">
        <v>1487</v>
      </c>
      <c r="E38" s="107" t="s">
        <v>1488</v>
      </c>
      <c r="F38" s="96" t="s">
        <v>1489</v>
      </c>
      <c r="G38" s="42" t="s">
        <v>182</v>
      </c>
      <c r="H38" s="243" t="s">
        <v>144</v>
      </c>
      <c r="I38" s="36"/>
      <c r="J38" s="36"/>
      <c r="K38" s="36"/>
      <c r="L38" s="36"/>
    </row>
    <row r="39" spans="2:23" s="1" customFormat="1" ht="13.5" customHeight="1" x14ac:dyDescent="0.25">
      <c r="B39" s="24"/>
      <c r="D39" s="52"/>
      <c r="G39" s="49"/>
      <c r="H39" s="161"/>
      <c r="I39" s="36"/>
      <c r="J39" s="36"/>
      <c r="K39" s="36"/>
      <c r="L39" s="36"/>
      <c r="W39" s="117" t="s">
        <v>49</v>
      </c>
    </row>
    <row r="40" spans="2:23" s="1" customFormat="1" ht="13.5" customHeight="1" x14ac:dyDescent="0.25">
      <c r="B40" s="24"/>
      <c r="C40" s="133" t="s">
        <v>24</v>
      </c>
      <c r="D40" s="134" t="s">
        <v>1527</v>
      </c>
      <c r="E40" s="129"/>
      <c r="F40" s="130"/>
      <c r="G40" s="131">
        <f>G36+6</f>
        <v>44733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"/>
      <c r="C41" s="50" t="s">
        <v>16</v>
      </c>
      <c r="D41" s="61"/>
      <c r="E41" s="41"/>
      <c r="F41" s="58"/>
      <c r="G41" s="42">
        <f>G40+1</f>
        <v>44734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5"/>
      <c r="C42" s="45" t="s">
        <v>9</v>
      </c>
      <c r="D42" s="46"/>
      <c r="E42" s="47"/>
      <c r="F42" s="48"/>
      <c r="G42" s="76">
        <f>G41+3</f>
        <v>44737</v>
      </c>
      <c r="H42" s="162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B100-000000000000}">
      <formula1>$B$43:$B$46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200-000000000000}">
  <sheetPr codeName="Sheet80">
    <pageSetUpPr fitToPage="1"/>
  </sheetPr>
  <dimension ref="A1:AU72"/>
  <sheetViews>
    <sheetView topLeftCell="A13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8" t="s">
        <v>0</v>
      </c>
      <c r="C1" s="658"/>
      <c r="D1" s="9"/>
      <c r="E1" s="9"/>
      <c r="F1" s="659">
        <v>44726.354166666664</v>
      </c>
      <c r="G1" s="659"/>
      <c r="H1" s="14"/>
      <c r="I1" s="15"/>
      <c r="J1" s="15"/>
      <c r="K1" s="16"/>
      <c r="L1" s="12"/>
    </row>
    <row r="2" spans="2:12" s="1" customFormat="1" ht="13.5" customHeight="1" x14ac:dyDescent="0.25">
      <c r="B2" s="660" t="s">
        <v>1382</v>
      </c>
      <c r="C2" s="66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1405</v>
      </c>
      <c r="E5" s="186" t="s">
        <v>1412</v>
      </c>
      <c r="F5" s="187" t="s">
        <v>1413</v>
      </c>
      <c r="G5" s="33">
        <v>44719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1383</v>
      </c>
      <c r="C7" s="89" t="s">
        <v>7</v>
      </c>
      <c r="D7" s="90" t="s">
        <v>1425</v>
      </c>
      <c r="E7" s="91" t="s">
        <v>1426</v>
      </c>
      <c r="F7" s="92" t="s">
        <v>1427</v>
      </c>
      <c r="G7" s="42">
        <v>44722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513</v>
      </c>
      <c r="E8" s="91" t="s">
        <v>1428</v>
      </c>
      <c r="F8" s="92" t="s">
        <v>1429</v>
      </c>
      <c r="G8" s="42">
        <v>44722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1430</v>
      </c>
      <c r="E9" s="91" t="s">
        <v>1431</v>
      </c>
      <c r="F9" s="92" t="s">
        <v>1432</v>
      </c>
      <c r="G9" s="42">
        <f>+G10+1</f>
        <v>44723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8</v>
      </c>
      <c r="D10" s="90" t="s">
        <v>1433</v>
      </c>
      <c r="E10" s="91" t="s">
        <v>1424</v>
      </c>
      <c r="F10" s="92" t="s">
        <v>1447</v>
      </c>
      <c r="G10" s="42">
        <v>44722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1445</v>
      </c>
      <c r="E11" s="91" t="s">
        <v>1446</v>
      </c>
      <c r="F11" s="92" t="s">
        <v>1441</v>
      </c>
      <c r="G11" s="42">
        <f>+G9</f>
        <v>44723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1442</v>
      </c>
      <c r="E12" s="91" t="s">
        <v>1443</v>
      </c>
      <c r="F12" s="92" t="s">
        <v>1444</v>
      </c>
      <c r="G12" s="42">
        <f>+G11</f>
        <v>44723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/>
      <c r="E13" s="87"/>
      <c r="F13" s="88"/>
      <c r="G13" s="42" t="s">
        <v>23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216</v>
      </c>
      <c r="E15" s="55"/>
      <c r="F15" s="57"/>
      <c r="G15" s="34">
        <f>+G11+3</f>
        <v>44726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/>
      <c r="C17" s="224"/>
      <c r="D17" s="66"/>
      <c r="E17" s="224"/>
      <c r="F17" s="229"/>
      <c r="G17" s="33"/>
      <c r="H17" s="160" t="s">
        <v>1391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51"/>
      <c r="F19" s="58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5"/>
      <c r="E20" s="41"/>
      <c r="F20" s="40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227"/>
      <c r="D21" s="225"/>
      <c r="E21" s="41"/>
      <c r="F21" s="40"/>
      <c r="G21" s="42"/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52"/>
      <c r="E22" s="41"/>
      <c r="F22" s="58"/>
      <c r="G22" s="42"/>
      <c r="H22" s="161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2"/>
      <c r="D24" s="52"/>
      <c r="E24" s="51"/>
      <c r="F24" s="51"/>
      <c r="G24" s="42"/>
      <c r="H24" s="165"/>
      <c r="I24" s="36"/>
      <c r="J24" s="36"/>
      <c r="K24" s="36"/>
      <c r="L24" s="36"/>
    </row>
    <row r="25" spans="2:12" s="1" customFormat="1" ht="13.5" customHeight="1" x14ac:dyDescent="0.25">
      <c r="B25" s="25"/>
      <c r="C25" s="44"/>
      <c r="D25" s="55"/>
      <c r="E25" s="55"/>
      <c r="F25" s="57"/>
      <c r="G25" s="34"/>
      <c r="H25" s="166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157" t="s">
        <v>20</v>
      </c>
      <c r="C27" s="73"/>
      <c r="D27" s="66"/>
      <c r="E27" s="74"/>
      <c r="F27" s="75"/>
      <c r="G27" s="79"/>
      <c r="H27" s="167"/>
      <c r="I27" s="36"/>
      <c r="J27" s="36"/>
      <c r="K27" s="36"/>
      <c r="L27" s="36"/>
    </row>
    <row r="28" spans="2:12" s="1" customFormat="1" ht="13.5" customHeight="1" x14ac:dyDescent="0.25">
      <c r="B28" s="71" t="s">
        <v>31</v>
      </c>
      <c r="C28" s="212" t="s">
        <v>24</v>
      </c>
      <c r="D28" s="213" t="s">
        <v>1340</v>
      </c>
      <c r="E28" s="214" t="s">
        <v>1341</v>
      </c>
      <c r="F28" s="215" t="s">
        <v>1342</v>
      </c>
      <c r="G28" s="42">
        <v>44712</v>
      </c>
      <c r="H28" s="169"/>
      <c r="I28" s="36"/>
      <c r="J28" s="36"/>
      <c r="K28" s="36"/>
      <c r="L28" s="36"/>
    </row>
    <row r="29" spans="2:12" s="1" customFormat="1" ht="13.5" customHeight="1" x14ac:dyDescent="0.25">
      <c r="B29" s="26" t="s">
        <v>1384</v>
      </c>
      <c r="C29" s="182" t="s">
        <v>16</v>
      </c>
      <c r="D29" s="183" t="s">
        <v>1385</v>
      </c>
      <c r="E29" s="145" t="s">
        <v>1386</v>
      </c>
      <c r="F29" s="184" t="s">
        <v>1387</v>
      </c>
      <c r="G29" s="42">
        <f>+G28+2</f>
        <v>44714</v>
      </c>
      <c r="H29" s="168"/>
      <c r="I29" s="36"/>
      <c r="J29" s="36"/>
      <c r="K29" s="36"/>
      <c r="L29" s="36"/>
    </row>
    <row r="30" spans="2:12" s="1" customFormat="1" ht="13.5" customHeight="1" x14ac:dyDescent="0.25">
      <c r="B30" s="26"/>
      <c r="C30" s="143" t="s">
        <v>9</v>
      </c>
      <c r="D30" s="189" t="s">
        <v>1392</v>
      </c>
      <c r="E30" s="190" t="s">
        <v>1393</v>
      </c>
      <c r="F30" s="191" t="s">
        <v>1411</v>
      </c>
      <c r="G30" s="42">
        <f>G29+2</f>
        <v>44716</v>
      </c>
      <c r="H30" s="170" t="s">
        <v>1390</v>
      </c>
      <c r="I30" s="36"/>
      <c r="J30" s="36"/>
      <c r="K30" s="36"/>
      <c r="L30" s="36"/>
    </row>
    <row r="31" spans="2:12" s="1" customFormat="1" ht="13.5" customHeight="1" x14ac:dyDescent="0.25">
      <c r="B31" s="26"/>
      <c r="C31" s="50"/>
      <c r="D31" s="61"/>
      <c r="F31" s="58"/>
      <c r="G31" s="42"/>
      <c r="H31" s="170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</v>
      </c>
      <c r="D32" s="106" t="s">
        <v>447</v>
      </c>
      <c r="E32" s="107" t="s">
        <v>128</v>
      </c>
      <c r="F32" s="96" t="s">
        <v>1407</v>
      </c>
      <c r="G32" s="42">
        <f>G30+1</f>
        <v>44717</v>
      </c>
      <c r="H32" s="243" t="s">
        <v>1408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10</v>
      </c>
      <c r="D33" s="85" t="s">
        <v>1414</v>
      </c>
      <c r="E33" s="107" t="s">
        <v>1415</v>
      </c>
      <c r="F33" s="96" t="s">
        <v>1416</v>
      </c>
      <c r="G33" s="42">
        <f>+G34+1</f>
        <v>44721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1417</v>
      </c>
      <c r="E34" s="101" t="s">
        <v>1418</v>
      </c>
      <c r="F34" s="96" t="s">
        <v>1419</v>
      </c>
      <c r="G34" s="42">
        <f>G35+1</f>
        <v>44720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1420</v>
      </c>
      <c r="E35" s="107" t="s">
        <v>1421</v>
      </c>
      <c r="F35" s="96" t="s">
        <v>1422</v>
      </c>
      <c r="G35" s="42">
        <f>G37</f>
        <v>44719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5</v>
      </c>
      <c r="D36" s="106" t="s">
        <v>1423</v>
      </c>
      <c r="E36" s="107" t="s">
        <v>1424</v>
      </c>
      <c r="F36" s="96" t="s">
        <v>1449</v>
      </c>
      <c r="G36" s="42">
        <f>G32+1</f>
        <v>44718</v>
      </c>
      <c r="H36" s="24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8</v>
      </c>
      <c r="D37" s="106" t="s">
        <v>1450</v>
      </c>
      <c r="E37" s="107" t="s">
        <v>1451</v>
      </c>
      <c r="F37" s="96" t="s">
        <v>1452</v>
      </c>
      <c r="G37" s="42">
        <f>G36+1</f>
        <v>44719</v>
      </c>
      <c r="H37" s="161"/>
      <c r="I37" s="36"/>
      <c r="J37" s="36"/>
      <c r="K37" s="36"/>
      <c r="L37" s="36"/>
    </row>
    <row r="38" spans="2:23" s="1" customFormat="1" ht="13.5" hidden="1" customHeight="1" x14ac:dyDescent="0.25">
      <c r="B38" s="24"/>
      <c r="C38" s="50" t="s">
        <v>17</v>
      </c>
      <c r="D38" s="61"/>
      <c r="E38" s="236"/>
      <c r="F38" s="58"/>
      <c r="G38" s="42" t="s">
        <v>182</v>
      </c>
      <c r="H38" s="170" t="s">
        <v>144</v>
      </c>
      <c r="I38" s="36"/>
      <c r="J38" s="36"/>
      <c r="K38" s="36"/>
      <c r="L38" s="36"/>
    </row>
    <row r="39" spans="2:23" s="1" customFormat="1" ht="13.5" customHeight="1" x14ac:dyDescent="0.25">
      <c r="B39" s="24"/>
      <c r="D39" s="52"/>
      <c r="G39" s="49"/>
      <c r="H39" s="161"/>
      <c r="I39" s="36"/>
      <c r="J39" s="36"/>
      <c r="K39" s="36"/>
      <c r="L39" s="36"/>
      <c r="W39" s="117" t="s">
        <v>49</v>
      </c>
    </row>
    <row r="40" spans="2:23" s="1" customFormat="1" ht="13.5" customHeight="1" x14ac:dyDescent="0.25">
      <c r="B40" s="24"/>
      <c r="C40" s="136" t="s">
        <v>24</v>
      </c>
      <c r="D40" s="137" t="s">
        <v>1448</v>
      </c>
      <c r="E40" s="129"/>
      <c r="F40" s="130"/>
      <c r="G40" s="131">
        <f>G34+6</f>
        <v>44726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"/>
      <c r="C41" s="50" t="s">
        <v>16</v>
      </c>
      <c r="D41" s="61"/>
      <c r="E41" s="41"/>
      <c r="F41" s="58"/>
      <c r="G41" s="42">
        <f>G40+1</f>
        <v>44727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5"/>
      <c r="C42" s="45" t="s">
        <v>9</v>
      </c>
      <c r="D42" s="46"/>
      <c r="E42" s="47"/>
      <c r="F42" s="48"/>
      <c r="G42" s="76">
        <f>G41+3</f>
        <v>44730</v>
      </c>
      <c r="H42" s="162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B200-000000000000}">
      <formula1>$B$43:$B$46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300-000000000000}">
  <sheetPr codeName="Sheet81">
    <pageSetUpPr fitToPage="1"/>
  </sheetPr>
  <dimension ref="A1:AU71"/>
  <sheetViews>
    <sheetView topLeftCell="A4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8" t="s">
        <v>0</v>
      </c>
      <c r="C1" s="658"/>
      <c r="D1" s="9"/>
      <c r="E1" s="9"/>
      <c r="F1" s="659">
        <v>44718.354166666664</v>
      </c>
      <c r="G1" s="659"/>
      <c r="H1" s="14"/>
      <c r="I1" s="15"/>
      <c r="J1" s="15"/>
      <c r="K1" s="16"/>
      <c r="L1" s="12"/>
    </row>
    <row r="2" spans="2:12" s="1" customFormat="1" ht="13.5" customHeight="1" x14ac:dyDescent="0.25">
      <c r="B2" s="660" t="s">
        <v>1309</v>
      </c>
      <c r="C2" s="66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82" t="s">
        <v>3860</v>
      </c>
      <c r="E5" s="186" t="s">
        <v>1343</v>
      </c>
      <c r="F5" s="187" t="s">
        <v>1344</v>
      </c>
      <c r="G5" s="33">
        <v>44712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1262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1310</v>
      </c>
      <c r="C7" s="195" t="s">
        <v>5</v>
      </c>
      <c r="D7" s="193" t="s">
        <v>1379</v>
      </c>
      <c r="E7" s="194" t="s">
        <v>1373</v>
      </c>
      <c r="F7" s="196" t="s">
        <v>1374</v>
      </c>
      <c r="G7" s="42">
        <f>G8</f>
        <v>44715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 t="s">
        <v>1375</v>
      </c>
      <c r="E8" s="194" t="s">
        <v>1376</v>
      </c>
      <c r="F8" s="196" t="s">
        <v>1377</v>
      </c>
      <c r="G8" s="42">
        <f>G11+1</f>
        <v>44715</v>
      </c>
      <c r="H8" s="161" t="s">
        <v>1378</v>
      </c>
      <c r="I8" s="36"/>
      <c r="J8" s="36"/>
      <c r="K8" s="36"/>
      <c r="L8" s="36"/>
    </row>
    <row r="9" spans="2:12" s="1" customFormat="1" ht="13.5" customHeight="1" x14ac:dyDescent="0.25">
      <c r="B9" s="26"/>
      <c r="C9" s="195" t="s">
        <v>478</v>
      </c>
      <c r="D9" s="193" t="s">
        <v>1401</v>
      </c>
      <c r="E9" s="194" t="s">
        <v>1402</v>
      </c>
      <c r="F9" s="196" t="s">
        <v>1403</v>
      </c>
      <c r="G9" s="42">
        <f>+G8+1</f>
        <v>44716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195" t="s">
        <v>479</v>
      </c>
      <c r="D10" s="193" t="s">
        <v>1404</v>
      </c>
      <c r="E10" s="194" t="s">
        <v>103</v>
      </c>
      <c r="F10" s="196" t="s">
        <v>1399</v>
      </c>
      <c r="G10" s="42">
        <f>+G9</f>
        <v>44716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43" t="s">
        <v>476</v>
      </c>
      <c r="D11" s="201" t="s">
        <v>1400</v>
      </c>
      <c r="E11" s="202" t="s">
        <v>1406</v>
      </c>
      <c r="F11" s="244" t="s">
        <v>1409</v>
      </c>
      <c r="G11" s="42">
        <f>G5+2</f>
        <v>44714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1410</v>
      </c>
      <c r="E13" s="55"/>
      <c r="F13" s="57"/>
      <c r="G13" s="34">
        <f>+G10+3</f>
        <v>44719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3898</v>
      </c>
      <c r="E15" s="81" t="s">
        <v>350</v>
      </c>
      <c r="F15" s="103" t="s">
        <v>1326</v>
      </c>
      <c r="G15" s="33">
        <v>44709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1311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1312</v>
      </c>
      <c r="C17" s="143" t="s">
        <v>479</v>
      </c>
      <c r="D17" s="86" t="s">
        <v>1356</v>
      </c>
      <c r="E17" s="87" t="s">
        <v>1357</v>
      </c>
      <c r="F17" s="146" t="s">
        <v>1358</v>
      </c>
      <c r="G17" s="42">
        <f>+G19+1</f>
        <v>44713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201" t="s">
        <v>1359</v>
      </c>
      <c r="E18" s="145" t="s">
        <v>1360</v>
      </c>
      <c r="F18" s="114" t="s">
        <v>1361</v>
      </c>
      <c r="G18" s="42">
        <f>+G15+3</f>
        <v>44712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210" t="s">
        <v>1313</v>
      </c>
      <c r="D19" s="201" t="s">
        <v>1362</v>
      </c>
      <c r="E19" s="145" t="s">
        <v>1363</v>
      </c>
      <c r="F19" s="199" t="s">
        <v>1364</v>
      </c>
      <c r="G19" s="42">
        <f>+G20</f>
        <v>44712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143" t="s">
        <v>42</v>
      </c>
      <c r="D20" s="222" t="s">
        <v>1365</v>
      </c>
      <c r="E20" s="145" t="s">
        <v>1366</v>
      </c>
      <c r="F20" s="146" t="s">
        <v>1380</v>
      </c>
      <c r="G20" s="42">
        <f>+G18</f>
        <v>44712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143" t="s">
        <v>1314</v>
      </c>
      <c r="D21" s="201" t="s">
        <v>1367</v>
      </c>
      <c r="E21" s="202" t="s">
        <v>1369</v>
      </c>
      <c r="F21" s="203" t="s">
        <v>1368</v>
      </c>
      <c r="G21" s="42">
        <f>+G17</f>
        <v>44713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1389</v>
      </c>
      <c r="E23" s="55"/>
      <c r="F23" s="57"/>
      <c r="G23" s="34">
        <f>+G21+3</f>
        <v>44716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04" t="s">
        <v>24</v>
      </c>
      <c r="D26" s="105" t="s">
        <v>3899</v>
      </c>
      <c r="E26" s="101" t="s">
        <v>3900</v>
      </c>
      <c r="F26" s="102" t="s">
        <v>3901</v>
      </c>
      <c r="G26" s="42">
        <v>44705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1315</v>
      </c>
      <c r="C27" s="104" t="s">
        <v>16</v>
      </c>
      <c r="D27" s="105" t="s">
        <v>3902</v>
      </c>
      <c r="E27" s="101" t="s">
        <v>1324</v>
      </c>
      <c r="F27" s="102" t="s">
        <v>1325</v>
      </c>
      <c r="G27" s="42">
        <f>+G26+2</f>
        <v>44707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1308</v>
      </c>
      <c r="E28" s="179" t="s">
        <v>30</v>
      </c>
      <c r="F28" s="180" t="s">
        <v>1329</v>
      </c>
      <c r="G28" s="42">
        <f>G27+2</f>
        <v>44709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1327</v>
      </c>
      <c r="E30" s="107" t="s">
        <v>30</v>
      </c>
      <c r="F30" s="96" t="s">
        <v>1328</v>
      </c>
      <c r="G30" s="42">
        <f>G28+1</f>
        <v>44710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143" t="s">
        <v>5</v>
      </c>
      <c r="D31" s="144" t="s">
        <v>1353</v>
      </c>
      <c r="E31" s="211" t="s">
        <v>1354</v>
      </c>
      <c r="F31" s="146" t="s">
        <v>1355</v>
      </c>
      <c r="G31" s="42">
        <f>G30+1</f>
        <v>44711</v>
      </c>
      <c r="H31" s="24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44" t="s">
        <v>1345</v>
      </c>
      <c r="E32" s="107" t="s">
        <v>1346</v>
      </c>
      <c r="F32" s="96" t="s">
        <v>1347</v>
      </c>
      <c r="G32" s="42">
        <f>G31+1</f>
        <v>44712</v>
      </c>
      <c r="H32" s="161" t="s">
        <v>1370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1349</v>
      </c>
      <c r="E33" s="211" t="s">
        <v>1350</v>
      </c>
      <c r="F33" s="146" t="s">
        <v>1351</v>
      </c>
      <c r="G33" s="42">
        <f>G32</f>
        <v>44712</v>
      </c>
      <c r="H33" s="161" t="s">
        <v>1348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40</v>
      </c>
      <c r="D34" s="144" t="s">
        <v>1352</v>
      </c>
      <c r="E34" s="145" t="s">
        <v>1371</v>
      </c>
      <c r="F34" s="146" t="s">
        <v>1372</v>
      </c>
      <c r="G34" s="42">
        <f>G33+1</f>
        <v>44713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1388</v>
      </c>
      <c r="E35" s="211" t="s">
        <v>1381</v>
      </c>
      <c r="F35" s="146" t="s">
        <v>1398</v>
      </c>
      <c r="G35" s="42">
        <f>+G34+1</f>
        <v>44714</v>
      </c>
      <c r="H35" s="161"/>
      <c r="I35" s="36"/>
      <c r="J35" s="36"/>
      <c r="K35" s="36"/>
      <c r="L35" s="36"/>
    </row>
    <row r="36" spans="2:23" s="1" customFormat="1" ht="13.5" hidden="1" customHeight="1" x14ac:dyDescent="0.25">
      <c r="B36" s="24"/>
      <c r="C36" s="143" t="s">
        <v>17</v>
      </c>
      <c r="D36" s="144"/>
      <c r="E36" s="211"/>
      <c r="F36" s="146"/>
      <c r="G36" s="42" t="s">
        <v>182</v>
      </c>
      <c r="H36" s="170" t="s">
        <v>144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43" t="s">
        <v>17</v>
      </c>
      <c r="D37" s="144" t="s">
        <v>1395</v>
      </c>
      <c r="E37" s="211" t="s">
        <v>1397</v>
      </c>
      <c r="F37" s="146" t="s">
        <v>1396</v>
      </c>
      <c r="G37" s="42" t="s">
        <v>182</v>
      </c>
      <c r="H37" s="170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24</v>
      </c>
      <c r="D39" s="137" t="s">
        <v>1394</v>
      </c>
      <c r="E39" s="129"/>
      <c r="F39" s="130"/>
      <c r="G39" s="131">
        <f>G34+6</f>
        <v>44719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44720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44723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3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400-000000000000}">
  <sheetPr codeName="Sheet82">
    <pageSetUpPr fitToPage="1"/>
  </sheetPr>
  <dimension ref="A1:AU74"/>
  <sheetViews>
    <sheetView topLeftCell="A7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8" t="s">
        <v>0</v>
      </c>
      <c r="C1" s="658"/>
      <c r="D1" s="9"/>
      <c r="E1" s="9"/>
      <c r="F1" s="659">
        <v>44708.6875</v>
      </c>
      <c r="G1" s="659"/>
      <c r="H1" s="14"/>
      <c r="I1" s="15"/>
      <c r="J1" s="15"/>
      <c r="K1" s="16"/>
      <c r="L1" s="12"/>
    </row>
    <row r="2" spans="2:12" s="1" customFormat="1" ht="13.5" customHeight="1" x14ac:dyDescent="0.25">
      <c r="B2" s="660" t="s">
        <v>1261</v>
      </c>
      <c r="C2" s="66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3877</v>
      </c>
      <c r="E5" s="83" t="s">
        <v>1289</v>
      </c>
      <c r="F5" s="84" t="s">
        <v>1294</v>
      </c>
      <c r="G5" s="33">
        <v>44705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1262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1263</v>
      </c>
      <c r="C7" s="89" t="s">
        <v>479</v>
      </c>
      <c r="D7" s="90" t="s">
        <v>1295</v>
      </c>
      <c r="E7" s="91" t="s">
        <v>1297</v>
      </c>
      <c r="F7" s="92" t="s">
        <v>1322</v>
      </c>
      <c r="G7" s="42">
        <f>+G10+1</f>
        <v>44709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1323</v>
      </c>
      <c r="E8" s="91" t="s">
        <v>1302</v>
      </c>
      <c r="F8" s="92" t="s">
        <v>1303</v>
      </c>
      <c r="G8" s="42">
        <f>G9</f>
        <v>44708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1305</v>
      </c>
      <c r="E9" s="91" t="s">
        <v>1304</v>
      </c>
      <c r="F9" s="92" t="s">
        <v>1093</v>
      </c>
      <c r="G9" s="42">
        <f>G13+1</f>
        <v>44708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1336</v>
      </c>
      <c r="E10" s="91" t="s">
        <v>1337</v>
      </c>
      <c r="F10" s="92" t="s">
        <v>855</v>
      </c>
      <c r="G10" s="42">
        <f>G9</f>
        <v>44708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478</v>
      </c>
      <c r="D11" s="90"/>
      <c r="E11" s="91"/>
      <c r="F11" s="92"/>
      <c r="G11" s="115" t="s">
        <v>1298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1330</v>
      </c>
      <c r="E12" s="91" t="s">
        <v>1299</v>
      </c>
      <c r="F12" s="92" t="s">
        <v>1331</v>
      </c>
      <c r="G12" s="42">
        <v>44710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 t="s">
        <v>1332</v>
      </c>
      <c r="E13" s="87" t="s">
        <v>1300</v>
      </c>
      <c r="F13" s="88" t="s">
        <v>1301</v>
      </c>
      <c r="G13" s="42">
        <f>G5+2</f>
        <v>44707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1338</v>
      </c>
      <c r="E15" s="55"/>
      <c r="F15" s="57"/>
      <c r="G15" s="34">
        <f>+G12+2</f>
        <v>44712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224"/>
      <c r="D17" s="66"/>
      <c r="E17" s="224"/>
      <c r="F17" s="229"/>
      <c r="G17" s="33"/>
      <c r="H17" s="160" t="s">
        <v>1193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41"/>
      <c r="F19" s="40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227"/>
      <c r="D22" s="225"/>
      <c r="E22" s="5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5"/>
      <c r="E24" s="41"/>
      <c r="F24" s="228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82" t="s">
        <v>24</v>
      </c>
      <c r="D29" s="183" t="s">
        <v>3903</v>
      </c>
      <c r="E29" s="145" t="s">
        <v>3904</v>
      </c>
      <c r="F29" s="184" t="s">
        <v>3905</v>
      </c>
      <c r="G29" s="42">
        <v>44698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1264</v>
      </c>
      <c r="C30" s="182" t="s">
        <v>16</v>
      </c>
      <c r="D30" s="183" t="s">
        <v>3906</v>
      </c>
      <c r="E30" s="145" t="s">
        <v>3907</v>
      </c>
      <c r="F30" s="184" t="s">
        <v>3908</v>
      </c>
      <c r="G30" s="42">
        <f>+G29+2</f>
        <v>44700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143" t="s">
        <v>9</v>
      </c>
      <c r="D31" s="189" t="s">
        <v>3909</v>
      </c>
      <c r="E31" s="190" t="s">
        <v>1273</v>
      </c>
      <c r="F31" s="191" t="s">
        <v>1274</v>
      </c>
      <c r="G31" s="42">
        <f>G30+2</f>
        <v>44702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42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17</v>
      </c>
      <c r="D33" s="144" t="s">
        <v>1272</v>
      </c>
      <c r="E33" s="211" t="s">
        <v>1275</v>
      </c>
      <c r="F33" s="146" t="s">
        <v>1276</v>
      </c>
      <c r="G33" s="42">
        <f>G31+1</f>
        <v>44703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1286</v>
      </c>
      <c r="E34" s="211" t="s">
        <v>1287</v>
      </c>
      <c r="F34" s="96" t="s">
        <v>1288</v>
      </c>
      <c r="G34" s="42">
        <f>G36</f>
        <v>44705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1291</v>
      </c>
      <c r="E35" s="107" t="s">
        <v>1293</v>
      </c>
      <c r="F35" s="96" t="s">
        <v>1290</v>
      </c>
      <c r="G35" s="42">
        <f>G33+1</f>
        <v>44704</v>
      </c>
      <c r="H35" s="24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1292</v>
      </c>
      <c r="E36" s="107" t="s">
        <v>592</v>
      </c>
      <c r="F36" s="96" t="s">
        <v>1319</v>
      </c>
      <c r="G36" s="42">
        <f>G35+1</f>
        <v>44705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1321</v>
      </c>
      <c r="E37" s="101" t="s">
        <v>1320</v>
      </c>
      <c r="F37" s="96" t="s">
        <v>1296</v>
      </c>
      <c r="G37" s="42">
        <f>G34+1</f>
        <v>44706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15" t="s">
        <v>419</v>
      </c>
      <c r="H38" s="161"/>
      <c r="I38" s="36"/>
      <c r="J38" s="36"/>
      <c r="K38" s="36"/>
      <c r="L38" s="36"/>
    </row>
    <row r="39" spans="2:23" s="1" customFormat="1" ht="13.5" hidden="1" customHeight="1" x14ac:dyDescent="0.25">
      <c r="B39" s="24"/>
      <c r="C39" s="50" t="s">
        <v>17</v>
      </c>
      <c r="D39" s="61"/>
      <c r="E39" s="236"/>
      <c r="F39" s="58"/>
      <c r="G39" s="42" t="s">
        <v>182</v>
      </c>
      <c r="H39" s="170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1333</v>
      </c>
      <c r="E40" s="107" t="s">
        <v>1334</v>
      </c>
      <c r="F40" s="96" t="s">
        <v>1335</v>
      </c>
      <c r="G40" s="42" t="s">
        <v>182</v>
      </c>
      <c r="H40" s="170"/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212" t="s">
        <v>24</v>
      </c>
      <c r="D42" s="213" t="s">
        <v>1340</v>
      </c>
      <c r="E42" s="214" t="s">
        <v>1341</v>
      </c>
      <c r="F42" s="215" t="s">
        <v>1342</v>
      </c>
      <c r="G42" s="131">
        <f>G37+6</f>
        <v>44712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 t="s">
        <v>1339</v>
      </c>
      <c r="E43" s="41"/>
      <c r="F43" s="58"/>
      <c r="G43" s="42">
        <f>G42+1</f>
        <v>44713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44716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B4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500-000000000000}">
  <sheetPr codeName="Sheet83">
    <pageSetUpPr fitToPage="1"/>
  </sheetPr>
  <dimension ref="A1:AU74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8" t="s">
        <v>0</v>
      </c>
      <c r="C1" s="658"/>
      <c r="D1" s="9"/>
      <c r="E1" s="9"/>
      <c r="F1" s="659">
        <v>44701.354166666664</v>
      </c>
      <c r="G1" s="659"/>
      <c r="H1" s="14"/>
      <c r="I1" s="15"/>
      <c r="J1" s="15"/>
      <c r="K1" s="16"/>
      <c r="L1" s="12"/>
    </row>
    <row r="2" spans="2:12" s="1" customFormat="1" ht="13.5" customHeight="1" x14ac:dyDescent="0.25">
      <c r="B2" s="660" t="s">
        <v>1191</v>
      </c>
      <c r="C2" s="66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3910</v>
      </c>
      <c r="E5" s="83" t="s">
        <v>3911</v>
      </c>
      <c r="F5" s="84" t="s">
        <v>3912</v>
      </c>
      <c r="G5" s="33">
        <v>44698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1192</v>
      </c>
      <c r="C7" s="85" t="s">
        <v>476</v>
      </c>
      <c r="D7" s="86" t="s">
        <v>1242</v>
      </c>
      <c r="E7" s="87" t="s">
        <v>1243</v>
      </c>
      <c r="F7" s="88" t="s">
        <v>1244</v>
      </c>
      <c r="G7" s="42">
        <f>G5+2</f>
        <v>44700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1247</v>
      </c>
      <c r="E8" s="91" t="s">
        <v>1248</v>
      </c>
      <c r="F8" s="92" t="s">
        <v>1249</v>
      </c>
      <c r="G8" s="42">
        <f>G11</f>
        <v>44701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7</v>
      </c>
      <c r="D9" s="90" t="s">
        <v>1246</v>
      </c>
      <c r="E9" s="91" t="s">
        <v>1250</v>
      </c>
      <c r="F9" s="92" t="s">
        <v>1251</v>
      </c>
      <c r="G9" s="42">
        <f>G11</f>
        <v>44701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478</v>
      </c>
      <c r="D10" s="90" t="s">
        <v>1252</v>
      </c>
      <c r="E10" s="91" t="s">
        <v>1253</v>
      </c>
      <c r="F10" s="92" t="s">
        <v>1257</v>
      </c>
      <c r="G10" s="42">
        <f>G11+1</f>
        <v>44702</v>
      </c>
      <c r="H10" s="161" t="s">
        <v>1260</v>
      </c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1258</v>
      </c>
      <c r="E11" s="91" t="s">
        <v>1254</v>
      </c>
      <c r="F11" s="92" t="s">
        <v>1259</v>
      </c>
      <c r="G11" s="42">
        <f>G7+1</f>
        <v>44701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1279</v>
      </c>
      <c r="E12" s="91" t="s">
        <v>1280</v>
      </c>
      <c r="F12" s="92" t="s">
        <v>1281</v>
      </c>
      <c r="G12" s="42">
        <f>G10</f>
        <v>44702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26</v>
      </c>
      <c r="D13" s="90" t="s">
        <v>1277</v>
      </c>
      <c r="E13" s="91" t="s">
        <v>1282</v>
      </c>
      <c r="F13" s="92" t="s">
        <v>1283</v>
      </c>
      <c r="G13" s="42">
        <f>G12+1</f>
        <v>44703</v>
      </c>
      <c r="H13" s="161" t="s">
        <v>1278</v>
      </c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110" t="s">
        <v>1306</v>
      </c>
      <c r="E15" s="55" t="s">
        <v>1307</v>
      </c>
      <c r="F15" s="57" t="s">
        <v>1308</v>
      </c>
      <c r="G15" s="34">
        <f>G13+6</f>
        <v>44709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224"/>
      <c r="D17" s="66"/>
      <c r="E17" s="224"/>
      <c r="F17" s="229"/>
      <c r="G17" s="33"/>
      <c r="H17" s="160" t="s">
        <v>1193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41"/>
      <c r="F19" s="40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227"/>
      <c r="D22" s="225"/>
      <c r="E22" s="5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5"/>
      <c r="E24" s="41"/>
      <c r="F24" s="228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27</v>
      </c>
      <c r="C29" s="104" t="s">
        <v>24</v>
      </c>
      <c r="D29" s="105" t="s">
        <v>3913</v>
      </c>
      <c r="E29" s="101" t="s">
        <v>3914</v>
      </c>
      <c r="F29" s="102" t="s">
        <v>3915</v>
      </c>
      <c r="G29" s="128">
        <v>44691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1194</v>
      </c>
      <c r="C30" s="104" t="s">
        <v>16</v>
      </c>
      <c r="D30" s="105" t="s">
        <v>3916</v>
      </c>
      <c r="E30" s="101" t="s">
        <v>3917</v>
      </c>
      <c r="F30" s="102" t="s">
        <v>3918</v>
      </c>
      <c r="G30" s="128">
        <f>+G29+2</f>
        <v>44693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78" t="s">
        <v>3919</v>
      </c>
      <c r="E31" s="179" t="s">
        <v>3920</v>
      </c>
      <c r="F31" s="180" t="s">
        <v>3921</v>
      </c>
      <c r="G31" s="128">
        <f>G30+2</f>
        <v>44695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128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</v>
      </c>
      <c r="D33" s="106" t="s">
        <v>1222</v>
      </c>
      <c r="E33" s="107" t="s">
        <v>1225</v>
      </c>
      <c r="F33" s="96" t="s">
        <v>1226</v>
      </c>
      <c r="G33" s="128">
        <f>G31+1</f>
        <v>44696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1227</v>
      </c>
      <c r="E34" s="107" t="s">
        <v>1228</v>
      </c>
      <c r="F34" s="96" t="s">
        <v>1229</v>
      </c>
      <c r="G34" s="128">
        <f>G36</f>
        <v>44698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1234</v>
      </c>
      <c r="E35" s="107" t="s">
        <v>1231</v>
      </c>
      <c r="F35" s="96" t="s">
        <v>1232</v>
      </c>
      <c r="G35" s="128">
        <f>G33+1</f>
        <v>44697</v>
      </c>
      <c r="H35" s="24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1235</v>
      </c>
      <c r="E36" s="107" t="s">
        <v>1236</v>
      </c>
      <c r="F36" s="96" t="s">
        <v>1230</v>
      </c>
      <c r="G36" s="128">
        <f>G35+1</f>
        <v>44698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1238</v>
      </c>
      <c r="E37" s="101" t="s">
        <v>1239</v>
      </c>
      <c r="F37" s="96" t="s">
        <v>1245</v>
      </c>
      <c r="G37" s="128">
        <f>G34+1</f>
        <v>44699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15" t="s">
        <v>1240</v>
      </c>
      <c r="H38" s="161"/>
      <c r="I38" s="36"/>
      <c r="J38" s="36"/>
      <c r="K38" s="36"/>
      <c r="L38" s="36"/>
    </row>
    <row r="39" spans="2:23" s="1" customFormat="1" ht="13.5" hidden="1" customHeight="1" x14ac:dyDescent="0.25">
      <c r="B39" s="24"/>
      <c r="C39" s="85" t="s">
        <v>17</v>
      </c>
      <c r="D39" s="106"/>
      <c r="E39" s="107"/>
      <c r="F39" s="96"/>
      <c r="G39" s="128" t="s">
        <v>182</v>
      </c>
      <c r="H39" s="170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1255</v>
      </c>
      <c r="E40" s="107" t="s">
        <v>1256</v>
      </c>
      <c r="F40" s="96" t="s">
        <v>1284</v>
      </c>
      <c r="G40" s="42" t="s">
        <v>1233</v>
      </c>
      <c r="H40" s="170" t="s">
        <v>1241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133" t="s">
        <v>24</v>
      </c>
      <c r="D42" s="134" t="s">
        <v>1285</v>
      </c>
      <c r="E42" s="149" t="s">
        <v>1317</v>
      </c>
      <c r="F42" s="150" t="s">
        <v>1318</v>
      </c>
      <c r="G42" s="131">
        <f>G37+6</f>
        <v>44705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 t="s">
        <v>1316</v>
      </c>
      <c r="E43" s="41"/>
      <c r="F43" s="58"/>
      <c r="G43" s="42">
        <f>G42+1</f>
        <v>44706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44709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B5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600-000000000000}">
  <sheetPr codeName="Sheet84">
    <pageSetUpPr fitToPage="1"/>
  </sheetPr>
  <dimension ref="A1:AU73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8" t="s">
        <v>0</v>
      </c>
      <c r="C1" s="658"/>
      <c r="D1" s="9"/>
      <c r="E1" s="9"/>
      <c r="F1" s="659">
        <v>44697.354166666664</v>
      </c>
      <c r="G1" s="659"/>
      <c r="H1" s="14"/>
      <c r="I1" s="15"/>
      <c r="J1" s="15"/>
      <c r="K1" s="16"/>
      <c r="L1" s="12"/>
    </row>
    <row r="2" spans="2:12" s="1" customFormat="1" ht="13.5" customHeight="1" x14ac:dyDescent="0.25">
      <c r="B2" s="660" t="s">
        <v>1145</v>
      </c>
      <c r="C2" s="66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1118</v>
      </c>
      <c r="E5" s="186" t="s">
        <v>1160</v>
      </c>
      <c r="F5" s="187" t="s">
        <v>1159</v>
      </c>
      <c r="G5" s="33">
        <v>44691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955</v>
      </c>
      <c r="C7" s="85" t="s">
        <v>476</v>
      </c>
      <c r="D7" s="86" t="s">
        <v>1163</v>
      </c>
      <c r="E7" s="87" t="s">
        <v>1174</v>
      </c>
      <c r="F7" s="88" t="s">
        <v>1175</v>
      </c>
      <c r="G7" s="42">
        <f>+G5+2</f>
        <v>44693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1169</v>
      </c>
      <c r="E8" s="91" t="s">
        <v>1172</v>
      </c>
      <c r="F8" s="92" t="s">
        <v>1199</v>
      </c>
      <c r="G8" s="42">
        <f>+G7+1</f>
        <v>44694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1197</v>
      </c>
      <c r="E9" s="91" t="s">
        <v>1176</v>
      </c>
      <c r="F9" s="92" t="s">
        <v>1198</v>
      </c>
      <c r="G9" s="42">
        <f>G8</f>
        <v>44694</v>
      </c>
      <c r="H9" s="161" t="s">
        <v>1178</v>
      </c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1216</v>
      </c>
      <c r="E10" s="91" t="s">
        <v>1217</v>
      </c>
      <c r="F10" s="92" t="s">
        <v>1218</v>
      </c>
      <c r="G10" s="42">
        <f>+G9</f>
        <v>44694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478</v>
      </c>
      <c r="D11" s="90" t="s">
        <v>1215</v>
      </c>
      <c r="E11" s="91" t="s">
        <v>1171</v>
      </c>
      <c r="F11" s="92" t="s">
        <v>2249</v>
      </c>
      <c r="G11" s="42">
        <f>+G8+1</f>
        <v>44695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1205</v>
      </c>
      <c r="E12" s="91" t="s">
        <v>1206</v>
      </c>
      <c r="F12" s="92" t="s">
        <v>1204</v>
      </c>
      <c r="G12" s="42">
        <f>+G13+1</f>
        <v>44696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479</v>
      </c>
      <c r="D13" s="90" t="s">
        <v>1202</v>
      </c>
      <c r="E13" s="91" t="s">
        <v>1203</v>
      </c>
      <c r="F13" s="92" t="s">
        <v>1201</v>
      </c>
      <c r="G13" s="42">
        <f>G11</f>
        <v>44695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1200</v>
      </c>
      <c r="E15" s="55"/>
      <c r="F15" s="57"/>
      <c r="G15" s="34">
        <f>+G12+9</f>
        <v>44705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/>
      <c r="C17" s="224"/>
      <c r="D17" s="66"/>
      <c r="E17" s="224"/>
      <c r="F17" s="229"/>
      <c r="G17" s="33"/>
      <c r="H17" s="160" t="s">
        <v>988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41"/>
      <c r="F19" s="40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227"/>
      <c r="D22" s="225"/>
      <c r="E22" s="5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5"/>
      <c r="E24" s="41"/>
      <c r="F24" s="228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04" t="s">
        <v>24</v>
      </c>
      <c r="D29" s="105" t="s">
        <v>1147</v>
      </c>
      <c r="E29" s="101" t="s">
        <v>1152</v>
      </c>
      <c r="F29" s="102" t="s">
        <v>1153</v>
      </c>
      <c r="G29" s="128">
        <v>44684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1146</v>
      </c>
      <c r="C30" s="104" t="s">
        <v>16</v>
      </c>
      <c r="D30" s="105" t="s">
        <v>1151</v>
      </c>
      <c r="E30" s="101" t="s">
        <v>1149</v>
      </c>
      <c r="F30" s="102" t="s">
        <v>1150</v>
      </c>
      <c r="G30" s="128">
        <f>+G29+2</f>
        <v>44686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78" t="s">
        <v>942</v>
      </c>
      <c r="E31" s="179" t="s">
        <v>1161</v>
      </c>
      <c r="F31" s="180" t="s">
        <v>1162</v>
      </c>
      <c r="G31" s="128">
        <f>G30+2</f>
        <v>44688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231"/>
      <c r="D32" s="232"/>
      <c r="E32" s="233"/>
      <c r="F32" s="234"/>
      <c r="G32" s="128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</v>
      </c>
      <c r="D33" s="106" t="s">
        <v>1165</v>
      </c>
      <c r="E33" s="107" t="s">
        <v>174</v>
      </c>
      <c r="F33" s="96" t="s">
        <v>1184</v>
      </c>
      <c r="G33" s="128">
        <f>G31+1</f>
        <v>44689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1185</v>
      </c>
      <c r="E34" s="107" t="s">
        <v>1173</v>
      </c>
      <c r="F34" s="96" t="s">
        <v>967</v>
      </c>
      <c r="G34" s="128">
        <f>G33+1</f>
        <v>44690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1170</v>
      </c>
      <c r="E35" s="107" t="s">
        <v>95</v>
      </c>
      <c r="F35" s="96" t="s">
        <v>1219</v>
      </c>
      <c r="G35" s="128">
        <f>G34+1</f>
        <v>44691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1220</v>
      </c>
      <c r="E36" s="107" t="s">
        <v>748</v>
      </c>
      <c r="F36" s="96" t="s">
        <v>1221</v>
      </c>
      <c r="G36" s="128">
        <f>G35</f>
        <v>44691</v>
      </c>
      <c r="H36" s="161" t="s">
        <v>1178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1177</v>
      </c>
      <c r="E37" s="101" t="s">
        <v>980</v>
      </c>
      <c r="F37" s="96" t="s">
        <v>214</v>
      </c>
      <c r="G37" s="128">
        <f>+G34+2</f>
        <v>44692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27" t="s">
        <v>1158</v>
      </c>
      <c r="H38" s="161"/>
      <c r="I38" s="36"/>
      <c r="J38" s="36"/>
      <c r="K38" s="36"/>
      <c r="L38" s="36"/>
    </row>
    <row r="39" spans="2:23" s="1" customFormat="1" ht="13.5" hidden="1" customHeight="1" x14ac:dyDescent="0.25">
      <c r="B39" s="24"/>
      <c r="C39" s="231" t="s">
        <v>17</v>
      </c>
      <c r="D39" s="232"/>
      <c r="E39" s="235"/>
      <c r="F39" s="234"/>
      <c r="G39" s="128" t="s">
        <v>182</v>
      </c>
      <c r="H39" s="170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D40" s="52"/>
      <c r="G40" s="49"/>
      <c r="H40" s="161"/>
      <c r="I40" s="36"/>
      <c r="J40" s="36"/>
      <c r="K40" s="36"/>
      <c r="L40" s="36"/>
      <c r="W40" s="117" t="s">
        <v>49</v>
      </c>
    </row>
    <row r="41" spans="2:23" s="1" customFormat="1" ht="13.5" customHeight="1" x14ac:dyDescent="0.25">
      <c r="B41" s="24"/>
      <c r="C41" s="136" t="s">
        <v>24</v>
      </c>
      <c r="D41" s="137" t="s">
        <v>1265</v>
      </c>
      <c r="E41" s="129" t="s">
        <v>1266</v>
      </c>
      <c r="F41" s="130" t="s">
        <v>1267</v>
      </c>
      <c r="G41" s="131">
        <f>G37+6</f>
        <v>44698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4"/>
      <c r="C42" s="50" t="s">
        <v>16</v>
      </c>
      <c r="D42" s="61" t="s">
        <v>1268</v>
      </c>
      <c r="E42" s="41" t="s">
        <v>1270</v>
      </c>
      <c r="F42" s="58" t="s">
        <v>1269</v>
      </c>
      <c r="G42" s="42">
        <f>G41+1</f>
        <v>44699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5"/>
      <c r="C43" s="45" t="s">
        <v>9</v>
      </c>
      <c r="D43" s="46" t="s">
        <v>1271</v>
      </c>
      <c r="E43" s="47"/>
      <c r="F43" s="48"/>
      <c r="G43" s="76">
        <f>G42+3</f>
        <v>44702</v>
      </c>
      <c r="H43" s="162"/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B47" s="63" t="s">
        <v>648</v>
      </c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B600-000000000000}">
      <formula1>$B$44:$B$47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700-000000000000}">
  <sheetPr codeName="Sheet85">
    <pageSetUpPr fitToPage="1"/>
  </sheetPr>
  <dimension ref="A1:AU74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8" t="s">
        <v>0</v>
      </c>
      <c r="C1" s="658"/>
      <c r="D1" s="9"/>
      <c r="E1" s="9"/>
      <c r="F1" s="659">
        <v>44694.6875</v>
      </c>
      <c r="G1" s="659"/>
      <c r="H1" s="14"/>
      <c r="I1" s="15"/>
      <c r="J1" s="15"/>
      <c r="K1" s="16"/>
      <c r="L1" s="12"/>
    </row>
    <row r="2" spans="2:12" s="1" customFormat="1" ht="13.5" customHeight="1" x14ac:dyDescent="0.25">
      <c r="B2" s="660" t="s">
        <v>1080</v>
      </c>
      <c r="C2" s="66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1122</v>
      </c>
      <c r="E5" s="83" t="s">
        <v>1154</v>
      </c>
      <c r="F5" s="84" t="s">
        <v>1155</v>
      </c>
      <c r="G5" s="33">
        <v>44684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89" t="s">
        <v>549</v>
      </c>
      <c r="D6" s="90" t="s">
        <v>1157</v>
      </c>
      <c r="E6" s="91" t="s">
        <v>1157</v>
      </c>
      <c r="F6" s="92" t="s">
        <v>1164</v>
      </c>
      <c r="G6" s="42">
        <f>+G5+3</f>
        <v>44687</v>
      </c>
      <c r="H6" s="161" t="s">
        <v>182</v>
      </c>
      <c r="I6" s="36"/>
      <c r="J6" s="36"/>
      <c r="K6" s="36"/>
      <c r="L6" s="36"/>
    </row>
    <row r="7" spans="2:12" s="1" customFormat="1" ht="13.5" customHeight="1" x14ac:dyDescent="0.25">
      <c r="B7" s="26" t="s">
        <v>1082</v>
      </c>
      <c r="C7" s="50"/>
      <c r="D7" s="43"/>
      <c r="E7" s="41"/>
      <c r="F7" s="40"/>
      <c r="G7" s="42"/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5" t="s">
        <v>476</v>
      </c>
      <c r="D8" s="86" t="s">
        <v>1189</v>
      </c>
      <c r="E8" s="87" t="s">
        <v>30</v>
      </c>
      <c r="F8" s="88" t="s">
        <v>1190</v>
      </c>
      <c r="G8" s="42">
        <f>+G5+5</f>
        <v>44689</v>
      </c>
      <c r="H8" s="188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1166</v>
      </c>
      <c r="E9" s="91" t="s">
        <v>30</v>
      </c>
      <c r="F9" s="92" t="s">
        <v>743</v>
      </c>
      <c r="G9" s="42">
        <f>+G12+1</f>
        <v>44691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1167</v>
      </c>
      <c r="E10" s="91" t="s">
        <v>1168</v>
      </c>
      <c r="F10" s="92" t="s">
        <v>1169</v>
      </c>
      <c r="G10" s="42">
        <f>+G11</f>
        <v>44690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1179</v>
      </c>
      <c r="E11" s="91" t="s">
        <v>1173</v>
      </c>
      <c r="F11" s="92" t="s">
        <v>1195</v>
      </c>
      <c r="G11" s="42">
        <f>G12</f>
        <v>44690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5</v>
      </c>
      <c r="D12" s="90" t="s">
        <v>1180</v>
      </c>
      <c r="E12" s="91" t="s">
        <v>1196</v>
      </c>
      <c r="F12" s="92" t="s">
        <v>1211</v>
      </c>
      <c r="G12" s="42">
        <f>+G8+1</f>
        <v>44690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479</v>
      </c>
      <c r="D13" s="90" t="s">
        <v>1212</v>
      </c>
      <c r="E13" s="91" t="s">
        <v>1213</v>
      </c>
      <c r="F13" s="92" t="s">
        <v>1214</v>
      </c>
      <c r="G13" s="42">
        <f>G9</f>
        <v>44691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6"/>
      <c r="C14" s="89" t="s">
        <v>26</v>
      </c>
      <c r="D14" s="90" t="s">
        <v>1207</v>
      </c>
      <c r="E14" s="91" t="s">
        <v>30</v>
      </c>
      <c r="F14" s="92" t="s">
        <v>1208</v>
      </c>
      <c r="G14" s="42">
        <f>+G13+1</f>
        <v>44692</v>
      </c>
      <c r="H14" s="161"/>
      <c r="I14" s="36"/>
      <c r="J14" s="36"/>
      <c r="K14" s="36"/>
      <c r="L14" s="36"/>
    </row>
    <row r="15" spans="2:12" s="1" customFormat="1" ht="13.5" customHeight="1" x14ac:dyDescent="0.25">
      <c r="B15" s="21"/>
      <c r="C15" s="49"/>
      <c r="D15" s="59"/>
      <c r="E15" s="60"/>
      <c r="F15" s="58"/>
      <c r="G15" s="42"/>
      <c r="H15" s="161"/>
      <c r="I15" s="36"/>
      <c r="J15" s="36"/>
      <c r="K15" s="36"/>
      <c r="L15" s="36"/>
    </row>
    <row r="16" spans="2:12" s="1" customFormat="1" ht="13.5" customHeight="1" x14ac:dyDescent="0.25">
      <c r="B16" s="22"/>
      <c r="C16" s="55" t="s">
        <v>481</v>
      </c>
      <c r="D16" s="56" t="s">
        <v>1223</v>
      </c>
      <c r="E16" s="55" t="s">
        <v>1224</v>
      </c>
      <c r="F16" s="57" t="s">
        <v>1237</v>
      </c>
      <c r="G16" s="34">
        <f>+G14+6</f>
        <v>44698</v>
      </c>
      <c r="H16" s="162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/>
      <c r="C18" s="224"/>
      <c r="D18" s="66"/>
      <c r="E18" s="224"/>
      <c r="F18" s="229"/>
      <c r="G18" s="33"/>
      <c r="H18" s="160" t="s">
        <v>988</v>
      </c>
      <c r="I18" s="36"/>
      <c r="J18" s="36"/>
      <c r="K18" s="36"/>
      <c r="L18" s="36"/>
    </row>
    <row r="19" spans="2:12" s="1" customFormat="1" ht="13.5" customHeight="1" x14ac:dyDescent="0.25">
      <c r="B19" s="71"/>
      <c r="C19" s="50"/>
      <c r="D19" s="50"/>
      <c r="E19" s="41"/>
      <c r="F19" s="58"/>
      <c r="G19" s="42"/>
      <c r="H19" s="163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5"/>
      <c r="E20" s="41"/>
      <c r="F20" s="40"/>
      <c r="G20" s="42"/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52"/>
      <c r="E21" s="41"/>
      <c r="F21" s="58"/>
      <c r="G21" s="42"/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225"/>
      <c r="E22" s="41"/>
      <c r="F22" s="40"/>
      <c r="G22" s="42"/>
      <c r="H22" s="161"/>
      <c r="I22" s="36"/>
      <c r="J22" s="36"/>
      <c r="K22" s="36"/>
      <c r="L22" s="36"/>
    </row>
    <row r="23" spans="2:12" s="1" customFormat="1" ht="13.5" customHeight="1" x14ac:dyDescent="0.25">
      <c r="B23" s="26"/>
      <c r="C23" s="227"/>
      <c r="D23" s="225"/>
      <c r="E23" s="51"/>
      <c r="F23" s="58"/>
      <c r="G23" s="42"/>
      <c r="H23" s="164"/>
      <c r="I23" s="36"/>
      <c r="J23" s="36"/>
      <c r="K23" s="36"/>
      <c r="L23" s="36"/>
    </row>
    <row r="24" spans="2:12" s="1" customFormat="1" ht="13.5" customHeight="1" x14ac:dyDescent="0.25">
      <c r="B24" s="26"/>
      <c r="C24" s="50"/>
      <c r="D24" s="225"/>
      <c r="E24" s="51"/>
      <c r="F24" s="226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0"/>
      <c r="D25" s="225"/>
      <c r="E25" s="41"/>
      <c r="F25" s="228"/>
      <c r="G25" s="42"/>
      <c r="H25" s="161"/>
      <c r="I25" s="36"/>
      <c r="J25" s="36"/>
      <c r="K25" s="36"/>
      <c r="L25" s="36"/>
    </row>
    <row r="26" spans="2:12" s="1" customFormat="1" ht="13.5" customHeight="1" x14ac:dyDescent="0.25">
      <c r="B26" s="24"/>
      <c r="C26" s="52"/>
      <c r="D26" s="52"/>
      <c r="E26" s="51"/>
      <c r="F26" s="51"/>
      <c r="G26" s="42"/>
      <c r="H26" s="165"/>
      <c r="I26" s="36"/>
      <c r="J26" s="36"/>
      <c r="K26" s="36"/>
      <c r="L26" s="36"/>
    </row>
    <row r="27" spans="2:12" s="1" customFormat="1" ht="13.5" customHeight="1" x14ac:dyDescent="0.25">
      <c r="B27" s="25"/>
      <c r="C27" s="44"/>
      <c r="D27" s="55"/>
      <c r="E27" s="55"/>
      <c r="F27" s="57"/>
      <c r="G27" s="34"/>
      <c r="H27" s="166"/>
      <c r="I27" s="36"/>
      <c r="J27" s="36"/>
      <c r="K27" s="36"/>
      <c r="L27" s="36"/>
    </row>
    <row r="28" spans="2:12" s="1" customFormat="1" ht="13.5" customHeight="1" x14ac:dyDescent="0.3">
      <c r="B28" s="6"/>
      <c r="C28" s="4"/>
      <c r="D28" s="4"/>
      <c r="E28" s="4"/>
      <c r="F28" s="5"/>
      <c r="G28" s="7"/>
      <c r="H28" s="38"/>
      <c r="I28" s="37"/>
      <c r="J28" s="37"/>
      <c r="K28" s="37"/>
      <c r="L28" s="37"/>
    </row>
    <row r="29" spans="2:12" s="1" customFormat="1" ht="13.5" customHeight="1" x14ac:dyDescent="0.25">
      <c r="B29" s="157" t="s">
        <v>20</v>
      </c>
      <c r="C29" s="73"/>
      <c r="D29" s="66"/>
      <c r="E29" s="74"/>
      <c r="F29" s="75"/>
      <c r="G29" s="79"/>
      <c r="H29" s="167"/>
      <c r="I29" s="36"/>
      <c r="J29" s="36"/>
      <c r="K29" s="36"/>
      <c r="L29" s="36"/>
    </row>
    <row r="30" spans="2:12" s="1" customFormat="1" ht="13.5" customHeight="1" x14ac:dyDescent="0.25">
      <c r="B30" s="71" t="s">
        <v>27</v>
      </c>
      <c r="C30" s="104" t="s">
        <v>24</v>
      </c>
      <c r="D30" s="105" t="s">
        <v>1095</v>
      </c>
      <c r="E30" s="101" t="s">
        <v>2262</v>
      </c>
      <c r="F30" s="102" t="s">
        <v>1094</v>
      </c>
      <c r="G30" s="42">
        <v>44677</v>
      </c>
      <c r="H30" s="169"/>
      <c r="I30" s="36"/>
      <c r="J30" s="36"/>
      <c r="K30" s="36"/>
      <c r="L30" s="36"/>
    </row>
    <row r="31" spans="2:12" s="1" customFormat="1" ht="13.5" customHeight="1" x14ac:dyDescent="0.25">
      <c r="B31" s="26" t="s">
        <v>1083</v>
      </c>
      <c r="C31" s="104" t="s">
        <v>16</v>
      </c>
      <c r="D31" s="105" t="s">
        <v>1093</v>
      </c>
      <c r="E31" s="101" t="s">
        <v>1107</v>
      </c>
      <c r="F31" s="102" t="s">
        <v>1108</v>
      </c>
      <c r="G31" s="42">
        <f>+G30+2</f>
        <v>44679</v>
      </c>
      <c r="H31" s="168"/>
      <c r="I31" s="36"/>
      <c r="J31" s="36"/>
      <c r="K31" s="36"/>
      <c r="L31" s="36"/>
    </row>
    <row r="32" spans="2:12" s="1" customFormat="1" ht="13.5" customHeight="1" x14ac:dyDescent="0.25">
      <c r="B32" s="26"/>
      <c r="C32" s="85" t="s">
        <v>9</v>
      </c>
      <c r="D32" s="178" t="s">
        <v>1104</v>
      </c>
      <c r="E32" s="179" t="s">
        <v>1105</v>
      </c>
      <c r="F32" s="180" t="s">
        <v>1106</v>
      </c>
      <c r="G32" s="42">
        <f>G31+2</f>
        <v>44681</v>
      </c>
      <c r="H32" s="170"/>
      <c r="I32" s="36"/>
      <c r="J32" s="36"/>
      <c r="K32" s="36"/>
      <c r="L32" s="36"/>
    </row>
    <row r="33" spans="2:23" s="1" customFormat="1" ht="13.5" customHeight="1" x14ac:dyDescent="0.25">
      <c r="B33" s="26"/>
      <c r="C33" s="50"/>
      <c r="D33" s="61"/>
      <c r="F33" s="58"/>
      <c r="G33" s="42"/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</v>
      </c>
      <c r="D34" s="106" t="s">
        <v>1098</v>
      </c>
      <c r="E34" s="107" t="s">
        <v>1099</v>
      </c>
      <c r="F34" s="96" t="s">
        <v>1100</v>
      </c>
      <c r="G34" s="42">
        <f>G32+1</f>
        <v>44682</v>
      </c>
      <c r="H34" s="170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8</v>
      </c>
      <c r="D35" s="106" t="s">
        <v>1110</v>
      </c>
      <c r="E35" s="107" t="s">
        <v>1111</v>
      </c>
      <c r="F35" s="96" t="s">
        <v>1141</v>
      </c>
      <c r="G35" s="42">
        <f>G36</f>
        <v>44684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7</v>
      </c>
      <c r="D36" s="106" t="s">
        <v>1142</v>
      </c>
      <c r="E36" s="107" t="s">
        <v>1143</v>
      </c>
      <c r="F36" s="96" t="s">
        <v>1144</v>
      </c>
      <c r="G36" s="42">
        <f>G37+1</f>
        <v>44684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5</v>
      </c>
      <c r="D37" s="106" t="s">
        <v>416</v>
      </c>
      <c r="E37" s="107" t="s">
        <v>1133</v>
      </c>
      <c r="F37" s="96" t="s">
        <v>1134</v>
      </c>
      <c r="G37" s="42">
        <f>G34+1</f>
        <v>44683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108" t="s">
        <v>40</v>
      </c>
      <c r="D38" s="106" t="s">
        <v>1135</v>
      </c>
      <c r="E38" s="101" t="s">
        <v>1119</v>
      </c>
      <c r="F38" s="96" t="s">
        <v>1120</v>
      </c>
      <c r="G38" s="42">
        <f>+G37+2</f>
        <v>44685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10</v>
      </c>
      <c r="D39" s="85"/>
      <c r="E39" s="107"/>
      <c r="F39" s="96"/>
      <c r="G39" s="127" t="s">
        <v>419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1121</v>
      </c>
      <c r="E40" s="107" t="s">
        <v>1128</v>
      </c>
      <c r="F40" s="96" t="s">
        <v>1129</v>
      </c>
      <c r="G40" s="42" t="s">
        <v>182</v>
      </c>
      <c r="H40" s="170" t="s">
        <v>822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133" t="s">
        <v>24</v>
      </c>
      <c r="D42" s="134" t="s">
        <v>1156</v>
      </c>
      <c r="E42" s="149" t="s">
        <v>1183</v>
      </c>
      <c r="F42" s="150" t="s">
        <v>1182</v>
      </c>
      <c r="G42" s="131">
        <f>G38+6</f>
        <v>44691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85" t="s">
        <v>16</v>
      </c>
      <c r="D43" s="106" t="s">
        <v>1181</v>
      </c>
      <c r="E43" s="101" t="s">
        <v>1187</v>
      </c>
      <c r="F43" s="96" t="s">
        <v>1188</v>
      </c>
      <c r="G43" s="42">
        <f>G42+1</f>
        <v>44692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238" t="s">
        <v>9</v>
      </c>
      <c r="D44" s="237" t="s">
        <v>1186</v>
      </c>
      <c r="E44" s="239" t="s">
        <v>1209</v>
      </c>
      <c r="F44" s="240" t="s">
        <v>1210</v>
      </c>
      <c r="G44" s="76">
        <f>G43+3</f>
        <v>44695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0" xr:uid="{00000000-0002-0000-B7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800-000000000000}">
  <sheetPr codeName="Sheet86">
    <pageSetUpPr fitToPage="1"/>
  </sheetPr>
  <dimension ref="A1:AU74"/>
  <sheetViews>
    <sheetView topLeftCell="A13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8" t="s">
        <v>0</v>
      </c>
      <c r="C1" s="658"/>
      <c r="D1" s="9"/>
      <c r="E1" s="9"/>
      <c r="F1" s="659">
        <v>44687.354166666664</v>
      </c>
      <c r="G1" s="659"/>
      <c r="H1" s="14"/>
      <c r="I1" s="15"/>
      <c r="J1" s="15"/>
      <c r="K1" s="16"/>
      <c r="L1" s="12"/>
    </row>
    <row r="2" spans="2:12" s="1" customFormat="1" ht="13.5" customHeight="1" x14ac:dyDescent="0.25">
      <c r="B2" s="660" t="s">
        <v>1041</v>
      </c>
      <c r="C2" s="66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1056</v>
      </c>
      <c r="E5" s="83" t="s">
        <v>1070</v>
      </c>
      <c r="F5" s="84" t="s">
        <v>1071</v>
      </c>
      <c r="G5" s="33">
        <v>44680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9" t="s">
        <v>1030</v>
      </c>
      <c r="D6" s="90" t="s">
        <v>1078</v>
      </c>
      <c r="E6" s="91" t="s">
        <v>68</v>
      </c>
      <c r="F6" s="92" t="s">
        <v>119</v>
      </c>
      <c r="G6" s="42">
        <v>44681</v>
      </c>
      <c r="H6" s="161" t="s">
        <v>182</v>
      </c>
      <c r="I6" s="36"/>
      <c r="J6" s="36"/>
      <c r="K6" s="36"/>
      <c r="L6" s="36"/>
    </row>
    <row r="7" spans="2:12" s="1" customFormat="1" ht="13.5" customHeight="1" x14ac:dyDescent="0.25">
      <c r="B7" s="26" t="s">
        <v>847</v>
      </c>
      <c r="C7" s="50"/>
      <c r="D7" s="43"/>
      <c r="E7" s="41"/>
      <c r="F7" s="40"/>
      <c r="G7" s="42"/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5" t="s">
        <v>476</v>
      </c>
      <c r="D8" s="86" t="s">
        <v>1101</v>
      </c>
      <c r="E8" s="87" t="s">
        <v>1102</v>
      </c>
      <c r="F8" s="88" t="s">
        <v>1103</v>
      </c>
      <c r="G8" s="42">
        <f>+G5+2</f>
        <v>44682</v>
      </c>
      <c r="H8" s="188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479</v>
      </c>
      <c r="D9" s="90" t="s">
        <v>1114</v>
      </c>
      <c r="E9" s="91" t="s">
        <v>1112</v>
      </c>
      <c r="F9" s="92" t="s">
        <v>1113</v>
      </c>
      <c r="G9" s="42">
        <f>G12</f>
        <v>44684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1138</v>
      </c>
      <c r="E10" s="91" t="s">
        <v>1139</v>
      </c>
      <c r="F10" s="92" t="s">
        <v>1140</v>
      </c>
      <c r="G10" s="42">
        <f>+G8+1</f>
        <v>44683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7</v>
      </c>
      <c r="D11" s="90" t="s">
        <v>1136</v>
      </c>
      <c r="E11" s="91" t="s">
        <v>1137</v>
      </c>
      <c r="F11" s="92" t="s">
        <v>1130</v>
      </c>
      <c r="G11" s="42">
        <f>+G13</f>
        <v>44683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478</v>
      </c>
      <c r="D12" s="90" t="s">
        <v>1131</v>
      </c>
      <c r="E12" s="91" t="s">
        <v>1132</v>
      </c>
      <c r="F12" s="92" t="s">
        <v>1124</v>
      </c>
      <c r="G12" s="42">
        <f>+G10+1</f>
        <v>44684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8</v>
      </c>
      <c r="D13" s="90" t="s">
        <v>1125</v>
      </c>
      <c r="E13" s="91" t="s">
        <v>1126</v>
      </c>
      <c r="F13" s="92" t="s">
        <v>1127</v>
      </c>
      <c r="G13" s="42">
        <f>G10</f>
        <v>44683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6"/>
      <c r="C14" s="89" t="s">
        <v>26</v>
      </c>
      <c r="D14" s="90" t="s">
        <v>1115</v>
      </c>
      <c r="E14" s="91" t="s">
        <v>1116</v>
      </c>
      <c r="F14" s="92" t="s">
        <v>1117</v>
      </c>
      <c r="G14" s="42">
        <f>G9</f>
        <v>44684</v>
      </c>
      <c r="H14" s="161"/>
      <c r="I14" s="36"/>
      <c r="J14" s="36"/>
      <c r="K14" s="36"/>
      <c r="L14" s="36"/>
    </row>
    <row r="15" spans="2:12" s="1" customFormat="1" ht="13.5" customHeight="1" x14ac:dyDescent="0.25">
      <c r="B15" s="21"/>
      <c r="C15" s="49"/>
      <c r="D15" s="59"/>
      <c r="E15" s="60"/>
      <c r="F15" s="58"/>
      <c r="G15" s="42"/>
      <c r="H15" s="161"/>
      <c r="I15" s="36"/>
      <c r="J15" s="36"/>
      <c r="K15" s="36"/>
      <c r="L15" s="36"/>
    </row>
    <row r="16" spans="2:12" s="1" customFormat="1" ht="13.5" customHeight="1" x14ac:dyDescent="0.25">
      <c r="B16" s="22"/>
      <c r="C16" s="55" t="s">
        <v>481</v>
      </c>
      <c r="D16" s="56" t="s">
        <v>1118</v>
      </c>
      <c r="E16" s="55"/>
      <c r="F16" s="57"/>
      <c r="G16" s="34">
        <v>44691</v>
      </c>
      <c r="H16" s="162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/>
      <c r="C18" s="224"/>
      <c r="D18" s="66"/>
      <c r="E18" s="224"/>
      <c r="F18" s="229"/>
      <c r="G18" s="33"/>
      <c r="H18" s="160" t="s">
        <v>988</v>
      </c>
      <c r="I18" s="36"/>
      <c r="J18" s="36"/>
      <c r="K18" s="36"/>
      <c r="L18" s="36"/>
    </row>
    <row r="19" spans="2:12" s="1" customFormat="1" ht="13.5" customHeight="1" x14ac:dyDescent="0.25">
      <c r="B19" s="71"/>
      <c r="C19" s="50"/>
      <c r="D19" s="50"/>
      <c r="E19" s="41"/>
      <c r="F19" s="58"/>
      <c r="G19" s="42"/>
      <c r="H19" s="163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5"/>
      <c r="E20" s="41"/>
      <c r="F20" s="40"/>
      <c r="G20" s="42"/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52"/>
      <c r="E21" s="41"/>
      <c r="F21" s="58"/>
      <c r="G21" s="42"/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225"/>
      <c r="E22" s="41"/>
      <c r="F22" s="40"/>
      <c r="G22" s="42"/>
      <c r="H22" s="161"/>
      <c r="I22" s="36"/>
      <c r="J22" s="36"/>
      <c r="K22" s="36"/>
      <c r="L22" s="36"/>
    </row>
    <row r="23" spans="2:12" s="1" customFormat="1" ht="13.5" customHeight="1" x14ac:dyDescent="0.25">
      <c r="B23" s="26"/>
      <c r="C23" s="227"/>
      <c r="D23" s="225"/>
      <c r="E23" s="51"/>
      <c r="F23" s="58"/>
      <c r="G23" s="42"/>
      <c r="H23" s="164"/>
      <c r="I23" s="36"/>
      <c r="J23" s="36"/>
      <c r="K23" s="36"/>
      <c r="L23" s="36"/>
    </row>
    <row r="24" spans="2:12" s="1" customFormat="1" ht="13.5" customHeight="1" x14ac:dyDescent="0.25">
      <c r="B24" s="26"/>
      <c r="C24" s="50"/>
      <c r="D24" s="225"/>
      <c r="E24" s="51"/>
      <c r="F24" s="226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0"/>
      <c r="D25" s="225"/>
      <c r="E25" s="41"/>
      <c r="F25" s="228"/>
      <c r="G25" s="42"/>
      <c r="H25" s="161"/>
      <c r="I25" s="36"/>
      <c r="J25" s="36"/>
      <c r="K25" s="36"/>
      <c r="L25" s="36"/>
    </row>
    <row r="26" spans="2:12" s="1" customFormat="1" ht="13.5" customHeight="1" x14ac:dyDescent="0.25">
      <c r="B26" s="24"/>
      <c r="C26" s="52"/>
      <c r="D26" s="52"/>
      <c r="E26" s="51"/>
      <c r="F26" s="51"/>
      <c r="G26" s="42"/>
      <c r="H26" s="165"/>
      <c r="I26" s="36"/>
      <c r="J26" s="36"/>
      <c r="K26" s="36"/>
      <c r="L26" s="36"/>
    </row>
    <row r="27" spans="2:12" s="1" customFormat="1" ht="13.5" customHeight="1" x14ac:dyDescent="0.25">
      <c r="B27" s="25"/>
      <c r="C27" s="44"/>
      <c r="D27" s="55"/>
      <c r="E27" s="55"/>
      <c r="F27" s="57"/>
      <c r="G27" s="34"/>
      <c r="H27" s="166"/>
      <c r="I27" s="36"/>
      <c r="J27" s="36"/>
      <c r="K27" s="36"/>
      <c r="L27" s="36"/>
    </row>
    <row r="28" spans="2:12" s="1" customFormat="1" ht="13.5" customHeight="1" x14ac:dyDescent="0.3">
      <c r="B28" s="6"/>
      <c r="C28" s="4"/>
      <c r="D28" s="4"/>
      <c r="E28" s="4"/>
      <c r="F28" s="5"/>
      <c r="G28" s="7"/>
      <c r="H28" s="38"/>
      <c r="I28" s="37"/>
      <c r="J28" s="37"/>
      <c r="K28" s="37"/>
      <c r="L28" s="37"/>
    </row>
    <row r="29" spans="2:12" s="1" customFormat="1" ht="13.5" customHeight="1" x14ac:dyDescent="0.25">
      <c r="B29" s="157" t="s">
        <v>20</v>
      </c>
      <c r="C29" s="73"/>
      <c r="D29" s="66"/>
      <c r="E29" s="74"/>
      <c r="F29" s="75"/>
      <c r="G29" s="79"/>
      <c r="H29" s="167"/>
      <c r="I29" s="36"/>
      <c r="J29" s="36"/>
      <c r="K29" s="36"/>
      <c r="L29" s="36"/>
    </row>
    <row r="30" spans="2:12" s="1" customFormat="1" ht="13.5" customHeight="1" x14ac:dyDescent="0.25">
      <c r="B30" s="71" t="s">
        <v>31</v>
      </c>
      <c r="C30" s="104" t="s">
        <v>24</v>
      </c>
      <c r="D30" s="105" t="s">
        <v>1046</v>
      </c>
      <c r="E30" s="101" t="s">
        <v>1044</v>
      </c>
      <c r="F30" s="102" t="s">
        <v>1045</v>
      </c>
      <c r="G30" s="42">
        <v>44670</v>
      </c>
      <c r="H30" s="169"/>
      <c r="I30" s="36"/>
      <c r="J30" s="36"/>
      <c r="K30" s="36"/>
      <c r="L30" s="36"/>
    </row>
    <row r="31" spans="2:12" s="1" customFormat="1" ht="13.5" customHeight="1" x14ac:dyDescent="0.25">
      <c r="B31" s="26" t="s">
        <v>1042</v>
      </c>
      <c r="C31" s="104" t="s">
        <v>16</v>
      </c>
      <c r="D31" s="105" t="s">
        <v>1043</v>
      </c>
      <c r="E31" s="101" t="s">
        <v>1050</v>
      </c>
      <c r="F31" s="102" t="s">
        <v>1051</v>
      </c>
      <c r="G31" s="42">
        <f>+G30+2</f>
        <v>44672</v>
      </c>
      <c r="H31" s="168" t="s">
        <v>1047</v>
      </c>
      <c r="I31" s="36"/>
      <c r="J31" s="36"/>
      <c r="K31" s="36"/>
      <c r="L31" s="36"/>
    </row>
    <row r="32" spans="2:12" s="1" customFormat="1" ht="13.5" customHeight="1" x14ac:dyDescent="0.25">
      <c r="B32" s="26"/>
      <c r="C32" s="85" t="s">
        <v>9</v>
      </c>
      <c r="D32" s="178" t="s">
        <v>1048</v>
      </c>
      <c r="E32" s="179" t="s">
        <v>1059</v>
      </c>
      <c r="F32" s="180" t="s">
        <v>1060</v>
      </c>
      <c r="G32" s="42">
        <f>G31+2</f>
        <v>44674</v>
      </c>
      <c r="H32" s="170" t="s">
        <v>1049</v>
      </c>
      <c r="I32" s="36"/>
      <c r="J32" s="36"/>
      <c r="K32" s="36"/>
      <c r="L32" s="36"/>
    </row>
    <row r="33" spans="2:23" s="1" customFormat="1" ht="13.5" customHeight="1" x14ac:dyDescent="0.25">
      <c r="B33" s="26"/>
      <c r="C33" s="50"/>
      <c r="D33" s="61"/>
      <c r="F33" s="58"/>
      <c r="G33" s="42"/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</v>
      </c>
      <c r="D34" s="106" t="s">
        <v>1061</v>
      </c>
      <c r="E34" s="107" t="s">
        <v>30</v>
      </c>
      <c r="F34" s="96" t="s">
        <v>621</v>
      </c>
      <c r="G34" s="42">
        <f>G32+1</f>
        <v>44675</v>
      </c>
      <c r="H34" s="170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72</v>
      </c>
      <c r="E35" s="107" t="s">
        <v>74</v>
      </c>
      <c r="F35" s="96" t="s">
        <v>366</v>
      </c>
      <c r="G35" s="42">
        <f>G36+1</f>
        <v>44677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5</v>
      </c>
      <c r="D36" s="106" t="s">
        <v>1079</v>
      </c>
      <c r="E36" s="107" t="s">
        <v>1075</v>
      </c>
      <c r="F36" s="96" t="s">
        <v>1065</v>
      </c>
      <c r="G36" s="42">
        <f>G34+1</f>
        <v>44676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8</v>
      </c>
      <c r="D37" s="106" t="s">
        <v>1066</v>
      </c>
      <c r="E37" s="107" t="s">
        <v>1067</v>
      </c>
      <c r="F37" s="96" t="s">
        <v>1076</v>
      </c>
      <c r="G37" s="42">
        <f>G35</f>
        <v>44677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108" t="s">
        <v>40</v>
      </c>
      <c r="D38" s="106" t="s">
        <v>1077</v>
      </c>
      <c r="E38" s="101" t="s">
        <v>1088</v>
      </c>
      <c r="F38" s="96" t="s">
        <v>1092</v>
      </c>
      <c r="G38" s="42">
        <f>+G36+2</f>
        <v>44678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10</v>
      </c>
      <c r="D39" s="85"/>
      <c r="E39" s="107"/>
      <c r="F39" s="96"/>
      <c r="G39" s="115" t="s">
        <v>23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1097</v>
      </c>
      <c r="E40" s="107" t="s">
        <v>1096</v>
      </c>
      <c r="F40" s="96" t="s">
        <v>1109</v>
      </c>
      <c r="G40" s="42" t="s">
        <v>182</v>
      </c>
      <c r="H40" s="170" t="s">
        <v>822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136" t="s">
        <v>24</v>
      </c>
      <c r="D42" s="137" t="s">
        <v>1148</v>
      </c>
      <c r="E42" s="129"/>
      <c r="F42" s="130"/>
      <c r="G42" s="131">
        <f>G38+6</f>
        <v>44684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/>
      <c r="E43" s="41"/>
      <c r="F43" s="58"/>
      <c r="G43" s="42">
        <f>G42+1</f>
        <v>44685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44688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0" xr:uid="{00000000-0002-0000-B8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900-000000000000}">
  <sheetPr codeName="Sheet87">
    <pageSetUpPr fitToPage="1"/>
  </sheetPr>
  <dimension ref="A1:AU75"/>
  <sheetViews>
    <sheetView topLeftCell="A17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8" t="s">
        <v>0</v>
      </c>
      <c r="C1" s="658"/>
      <c r="D1" s="9"/>
      <c r="E1" s="9"/>
      <c r="F1" s="659">
        <v>44679.354166666664</v>
      </c>
      <c r="G1" s="659"/>
      <c r="H1" s="14"/>
      <c r="I1" s="15"/>
      <c r="J1" s="15"/>
      <c r="K1" s="16"/>
      <c r="L1" s="12"/>
    </row>
    <row r="2" spans="2:12" s="1" customFormat="1" ht="13.5" customHeight="1" x14ac:dyDescent="0.25">
      <c r="B2" s="660" t="s">
        <v>1017</v>
      </c>
      <c r="C2" s="66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3922</v>
      </c>
      <c r="E5" s="83" t="s">
        <v>1057</v>
      </c>
      <c r="F5" s="84" t="s">
        <v>1058</v>
      </c>
      <c r="G5" s="33">
        <v>44670</v>
      </c>
      <c r="H5" s="160" t="s">
        <v>1049</v>
      </c>
      <c r="I5" s="36"/>
      <c r="J5" s="36"/>
      <c r="K5" s="36"/>
      <c r="L5" s="36"/>
    </row>
    <row r="6" spans="2:12" s="1" customFormat="1" ht="13.5" customHeight="1" x14ac:dyDescent="0.25">
      <c r="B6" s="21" t="s">
        <v>953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987</v>
      </c>
      <c r="C7" s="89" t="s">
        <v>479</v>
      </c>
      <c r="D7" s="90" t="s">
        <v>328</v>
      </c>
      <c r="E7" s="91" t="s">
        <v>30</v>
      </c>
      <c r="F7" s="230" t="s">
        <v>1068</v>
      </c>
      <c r="G7" s="42">
        <f>G8</f>
        <v>44674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2" t="s">
        <v>621</v>
      </c>
      <c r="E8" s="91" t="s">
        <v>71</v>
      </c>
      <c r="F8" s="92" t="s">
        <v>1062</v>
      </c>
      <c r="G8" s="42">
        <f>+G9+1</f>
        <v>44674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 t="s">
        <v>1063</v>
      </c>
      <c r="E9" s="91" t="s">
        <v>1064</v>
      </c>
      <c r="F9" s="92" t="s">
        <v>120</v>
      </c>
      <c r="G9" s="42">
        <f>+G13+1</f>
        <v>44673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1069</v>
      </c>
      <c r="E10" s="91" t="s">
        <v>30</v>
      </c>
      <c r="F10" s="92" t="s">
        <v>1072</v>
      </c>
      <c r="G10" s="42">
        <f>+G11</f>
        <v>44673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1073</v>
      </c>
      <c r="E11" s="91" t="s">
        <v>1074</v>
      </c>
      <c r="F11" s="92" t="s">
        <v>1090</v>
      </c>
      <c r="G11" s="42">
        <f>G9</f>
        <v>44673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1091</v>
      </c>
      <c r="E12" s="91" t="s">
        <v>1086</v>
      </c>
      <c r="F12" s="92" t="s">
        <v>1084</v>
      </c>
      <c r="G12" s="42">
        <f>G7</f>
        <v>44674</v>
      </c>
      <c r="H12" s="161" t="s">
        <v>1085</v>
      </c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 t="s">
        <v>1087</v>
      </c>
      <c r="E13" s="87" t="s">
        <v>1088</v>
      </c>
      <c r="F13" s="88" t="s">
        <v>1089</v>
      </c>
      <c r="G13" s="42">
        <f>+G5+2</f>
        <v>44672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1"/>
      <c r="C15" s="49" t="s">
        <v>14</v>
      </c>
      <c r="D15" s="59" t="s">
        <v>1123</v>
      </c>
      <c r="E15" s="60"/>
      <c r="F15" s="58"/>
      <c r="G15" s="42">
        <v>44684</v>
      </c>
      <c r="H15" s="161"/>
      <c r="I15" s="36"/>
      <c r="J15" s="36"/>
      <c r="K15" s="36"/>
      <c r="L15" s="36"/>
    </row>
    <row r="16" spans="2:12" s="1" customFormat="1" ht="13.5" hidden="1" customHeight="1" x14ac:dyDescent="0.25">
      <c r="B16" s="26"/>
      <c r="C16" s="49" t="s">
        <v>1030</v>
      </c>
      <c r="D16" s="59"/>
      <c r="E16" s="141"/>
      <c r="F16" s="142"/>
      <c r="G16" s="42">
        <v>44682</v>
      </c>
      <c r="H16" s="161" t="s">
        <v>182</v>
      </c>
      <c r="I16" s="36"/>
      <c r="J16" s="36"/>
      <c r="K16" s="36"/>
      <c r="L16" s="36"/>
    </row>
    <row r="17" spans="2:12" s="1" customFormat="1" ht="13.5" customHeight="1" x14ac:dyDescent="0.25">
      <c r="B17" s="22"/>
      <c r="C17" s="55" t="s">
        <v>9</v>
      </c>
      <c r="D17" s="56"/>
      <c r="E17" s="55"/>
      <c r="F17" s="57"/>
      <c r="G17" s="34">
        <v>44687</v>
      </c>
      <c r="H17" s="162" t="s">
        <v>182</v>
      </c>
      <c r="I17" s="36"/>
      <c r="J17" s="36"/>
      <c r="K17" s="36"/>
      <c r="L17" s="36"/>
    </row>
    <row r="18" spans="2:12" s="1" customFormat="1" ht="13.5" customHeight="1" x14ac:dyDescent="0.3">
      <c r="B18" s="6"/>
      <c r="C18" s="4"/>
      <c r="D18" s="4" t="s">
        <v>50</v>
      </c>
      <c r="E18" s="4"/>
      <c r="F18" s="5"/>
      <c r="G18" s="7"/>
      <c r="H18" s="38"/>
      <c r="I18" s="37"/>
      <c r="J18" s="37"/>
      <c r="K18" s="37"/>
      <c r="L18" s="37"/>
    </row>
    <row r="19" spans="2:12" s="1" customFormat="1" ht="13.5" customHeight="1" x14ac:dyDescent="0.25">
      <c r="B19" s="23"/>
      <c r="C19" s="224"/>
      <c r="D19" s="66"/>
      <c r="E19" s="224"/>
      <c r="F19" s="229"/>
      <c r="G19" s="33"/>
      <c r="H19" s="160" t="s">
        <v>2251</v>
      </c>
      <c r="I19" s="36"/>
      <c r="J19" s="36"/>
      <c r="K19" s="36"/>
      <c r="L19" s="36"/>
    </row>
    <row r="20" spans="2:12" s="1" customFormat="1" ht="13.5" customHeight="1" x14ac:dyDescent="0.25">
      <c r="B20" s="71"/>
      <c r="C20" s="50"/>
      <c r="D20" s="50"/>
      <c r="E20" s="41"/>
      <c r="F20" s="58"/>
      <c r="G20" s="42"/>
      <c r="H20" s="163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52"/>
      <c r="E22" s="4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41"/>
      <c r="F23" s="40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6"/>
      <c r="C24" s="227"/>
      <c r="D24" s="225"/>
      <c r="E24" s="51"/>
      <c r="F24" s="58"/>
      <c r="G24" s="42"/>
      <c r="H24" s="164"/>
      <c r="I24" s="36"/>
      <c r="J24" s="36"/>
      <c r="K24" s="36"/>
      <c r="L24" s="36"/>
    </row>
    <row r="25" spans="2:12" s="1" customFormat="1" ht="13.5" customHeight="1" x14ac:dyDescent="0.25">
      <c r="B25" s="26"/>
      <c r="C25" s="50"/>
      <c r="D25" s="225"/>
      <c r="E25" s="51"/>
      <c r="F25" s="226"/>
      <c r="G25" s="42"/>
      <c r="H25" s="161"/>
      <c r="I25" s="36"/>
      <c r="J25" s="36"/>
      <c r="K25" s="36"/>
      <c r="L25" s="36"/>
    </row>
    <row r="26" spans="2:12" s="1" customFormat="1" ht="13.5" customHeight="1" x14ac:dyDescent="0.25">
      <c r="B26" s="24"/>
      <c r="C26" s="50"/>
      <c r="D26" s="225"/>
      <c r="E26" s="41"/>
      <c r="F26" s="228"/>
      <c r="G26" s="42"/>
      <c r="H26" s="161"/>
      <c r="I26" s="36"/>
      <c r="J26" s="36"/>
      <c r="K26" s="36"/>
      <c r="L26" s="36"/>
    </row>
    <row r="27" spans="2:12" s="1" customFormat="1" ht="13.5" customHeight="1" x14ac:dyDescent="0.25">
      <c r="B27" s="24"/>
      <c r="C27" s="52"/>
      <c r="D27" s="52"/>
      <c r="E27" s="51"/>
      <c r="F27" s="51"/>
      <c r="G27" s="42"/>
      <c r="H27" s="165"/>
      <c r="I27" s="36"/>
      <c r="J27" s="36"/>
      <c r="K27" s="36"/>
      <c r="L27" s="36"/>
    </row>
    <row r="28" spans="2:12" s="1" customFormat="1" ht="13.5" customHeight="1" x14ac:dyDescent="0.25">
      <c r="B28" s="25"/>
      <c r="C28" s="44"/>
      <c r="D28" s="55"/>
      <c r="E28" s="55"/>
      <c r="F28" s="57"/>
      <c r="G28" s="34"/>
      <c r="H28" s="166"/>
      <c r="I28" s="36"/>
      <c r="J28" s="36"/>
      <c r="K28" s="36"/>
      <c r="L28" s="36"/>
    </row>
    <row r="29" spans="2:12" s="1" customFormat="1" ht="13.5" customHeight="1" x14ac:dyDescent="0.3">
      <c r="B29" s="6"/>
      <c r="C29" s="4"/>
      <c r="D29" s="4"/>
      <c r="E29" s="4"/>
      <c r="F29" s="5"/>
      <c r="G29" s="7"/>
      <c r="H29" s="38"/>
      <c r="I29" s="37"/>
      <c r="J29" s="37"/>
      <c r="K29" s="37"/>
      <c r="L29" s="37"/>
    </row>
    <row r="30" spans="2:12" s="1" customFormat="1" ht="13.5" customHeight="1" x14ac:dyDescent="0.25">
      <c r="B30" s="157" t="s">
        <v>20</v>
      </c>
      <c r="C30" s="73"/>
      <c r="D30" s="66"/>
      <c r="E30" s="74"/>
      <c r="F30" s="75"/>
      <c r="G30" s="79"/>
      <c r="H30" s="167"/>
      <c r="I30" s="36"/>
      <c r="J30" s="36"/>
      <c r="K30" s="36"/>
      <c r="L30" s="36"/>
    </row>
    <row r="31" spans="2:12" s="1" customFormat="1" ht="13.5" customHeight="1" x14ac:dyDescent="0.25">
      <c r="B31" s="71" t="s">
        <v>27</v>
      </c>
      <c r="C31" s="104" t="s">
        <v>24</v>
      </c>
      <c r="D31" s="105" t="s">
        <v>957</v>
      </c>
      <c r="E31" s="101" t="s">
        <v>989</v>
      </c>
      <c r="F31" s="102" t="s">
        <v>990</v>
      </c>
      <c r="G31" s="42">
        <v>44663</v>
      </c>
      <c r="H31" s="169"/>
      <c r="I31" s="36"/>
      <c r="J31" s="36"/>
      <c r="K31" s="36"/>
      <c r="L31" s="36"/>
    </row>
    <row r="32" spans="2:12" s="1" customFormat="1" ht="13.5" customHeight="1" x14ac:dyDescent="0.25">
      <c r="B32" s="26" t="s">
        <v>986</v>
      </c>
      <c r="C32" s="104" t="s">
        <v>16</v>
      </c>
      <c r="D32" s="105" t="s">
        <v>991</v>
      </c>
      <c r="E32" s="101" t="s">
        <v>30</v>
      </c>
      <c r="F32" s="102" t="s">
        <v>992</v>
      </c>
      <c r="G32" s="42">
        <f>+G31+2</f>
        <v>44665</v>
      </c>
      <c r="H32" s="168"/>
      <c r="I32" s="36"/>
      <c r="J32" s="36"/>
      <c r="K32" s="36"/>
      <c r="L32" s="36"/>
    </row>
    <row r="33" spans="2:23" s="1" customFormat="1" ht="13.5" customHeight="1" x14ac:dyDescent="0.25">
      <c r="B33" s="26"/>
      <c r="C33" s="85" t="s">
        <v>9</v>
      </c>
      <c r="D33" s="178" t="s">
        <v>1012</v>
      </c>
      <c r="E33" s="179" t="s">
        <v>1013</v>
      </c>
      <c r="F33" s="180" t="s">
        <v>1014</v>
      </c>
      <c r="G33" s="42">
        <f>G32+2</f>
        <v>44667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6"/>
      <c r="C34" s="50"/>
      <c r="D34" s="61"/>
      <c r="F34" s="58"/>
      <c r="G34" s="42"/>
      <c r="H34" s="170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17</v>
      </c>
      <c r="D35" s="106" t="s">
        <v>1015</v>
      </c>
      <c r="E35" s="107" t="s">
        <v>1016</v>
      </c>
      <c r="F35" s="96" t="s">
        <v>993</v>
      </c>
      <c r="G35" s="42">
        <f>G33+1</f>
        <v>44668</v>
      </c>
      <c r="H35" s="170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995</v>
      </c>
      <c r="E36" s="107" t="s">
        <v>994</v>
      </c>
      <c r="F36" s="96" t="s">
        <v>1019</v>
      </c>
      <c r="G36" s="42">
        <f>G37</f>
        <v>44670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7</v>
      </c>
      <c r="D37" s="106" t="s">
        <v>255</v>
      </c>
      <c r="E37" s="107" t="s">
        <v>30</v>
      </c>
      <c r="F37" s="96" t="s">
        <v>999</v>
      </c>
      <c r="G37" s="42">
        <f>G38+1</f>
        <v>44670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5</v>
      </c>
      <c r="D38" s="106" t="s">
        <v>789</v>
      </c>
      <c r="E38" s="107" t="s">
        <v>1023</v>
      </c>
      <c r="F38" s="96" t="s">
        <v>1031</v>
      </c>
      <c r="G38" s="42">
        <f>G35+1</f>
        <v>44669</v>
      </c>
      <c r="H38" s="161" t="s">
        <v>1026</v>
      </c>
      <c r="I38" s="36"/>
      <c r="J38" s="36"/>
      <c r="K38" s="36"/>
      <c r="L38" s="36"/>
    </row>
    <row r="39" spans="2:23" s="1" customFormat="1" ht="13.5" customHeight="1" x14ac:dyDescent="0.25">
      <c r="B39" s="24"/>
      <c r="C39" s="108" t="s">
        <v>40</v>
      </c>
      <c r="D39" s="106" t="s">
        <v>1025</v>
      </c>
      <c r="E39" s="101" t="s">
        <v>1029</v>
      </c>
      <c r="F39" s="96" t="s">
        <v>1033</v>
      </c>
      <c r="G39" s="42">
        <f>+G38+2</f>
        <v>44671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10</v>
      </c>
      <c r="D40" s="85"/>
      <c r="E40" s="107"/>
      <c r="F40" s="96"/>
      <c r="G40" s="42" t="s">
        <v>23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"/>
      <c r="C41" s="85" t="s">
        <v>17</v>
      </c>
      <c r="D41" s="106" t="s">
        <v>1037</v>
      </c>
      <c r="E41" s="107" t="s">
        <v>1039</v>
      </c>
      <c r="F41" s="96" t="s">
        <v>1040</v>
      </c>
      <c r="G41" s="42" t="s">
        <v>182</v>
      </c>
      <c r="H41" s="170" t="s">
        <v>1038</v>
      </c>
      <c r="I41" s="36"/>
      <c r="J41" s="36"/>
      <c r="K41" s="36"/>
      <c r="L41" s="36"/>
    </row>
    <row r="42" spans="2:23" s="1" customFormat="1" ht="13.5" customHeight="1" x14ac:dyDescent="0.25">
      <c r="B42" s="24"/>
      <c r="D42" s="52"/>
      <c r="G42" s="49"/>
      <c r="H42" s="161"/>
      <c r="I42" s="36"/>
      <c r="J42" s="36"/>
      <c r="K42" s="36"/>
      <c r="L42" s="36"/>
      <c r="W42" s="117" t="s">
        <v>49</v>
      </c>
    </row>
    <row r="43" spans="2:23" s="1" customFormat="1" ht="13.5" customHeight="1" x14ac:dyDescent="0.25">
      <c r="B43" s="24"/>
      <c r="C43" s="136" t="s">
        <v>24</v>
      </c>
      <c r="D43" s="137"/>
      <c r="E43" s="129"/>
      <c r="F43" s="130"/>
      <c r="G43" s="131">
        <f>G39+6</f>
        <v>44677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4"/>
      <c r="C44" s="50" t="s">
        <v>16</v>
      </c>
      <c r="D44" s="61"/>
      <c r="E44" s="41"/>
      <c r="F44" s="58"/>
      <c r="G44" s="42">
        <f>G43+1</f>
        <v>44678</v>
      </c>
      <c r="H44" s="161"/>
      <c r="I44" s="36"/>
      <c r="J44" s="36"/>
      <c r="K44" s="36"/>
      <c r="L44" s="36"/>
    </row>
    <row r="45" spans="2:23" s="1" customFormat="1" ht="13.5" customHeight="1" x14ac:dyDescent="0.25">
      <c r="B45" s="25"/>
      <c r="C45" s="45" t="s">
        <v>9</v>
      </c>
      <c r="D45" s="46"/>
      <c r="E45" s="47"/>
      <c r="F45" s="48"/>
      <c r="G45" s="76">
        <f>G44+3</f>
        <v>44681</v>
      </c>
      <c r="H45" s="162"/>
      <c r="I45" s="36"/>
      <c r="J45" s="36"/>
      <c r="K45" s="36"/>
      <c r="L45" s="36"/>
    </row>
    <row r="46" spans="2:23" s="1" customFormat="1" ht="13.5" customHeight="1" x14ac:dyDescent="0.3">
      <c r="B46" s="62"/>
      <c r="C46" s="4"/>
      <c r="D46" s="4"/>
      <c r="E46" s="4"/>
      <c r="F46" s="5"/>
      <c r="G46" s="7"/>
      <c r="H46" s="39"/>
      <c r="I46" s="36"/>
      <c r="J46" s="36"/>
      <c r="K46" s="36"/>
      <c r="L46" s="36"/>
    </row>
    <row r="47" spans="2:23" s="1" customFormat="1" ht="13.5" customHeight="1" x14ac:dyDescent="0.25">
      <c r="B47" s="63" t="s">
        <v>28</v>
      </c>
      <c r="I47" s="36"/>
      <c r="J47" s="36"/>
      <c r="K47" s="36"/>
      <c r="L47" s="36"/>
    </row>
    <row r="48" spans="2:23" s="1" customFormat="1" ht="13.5" customHeight="1" x14ac:dyDescent="0.25">
      <c r="B48" s="72" t="s">
        <v>32</v>
      </c>
      <c r="I48" s="36"/>
      <c r="J48" s="36"/>
      <c r="K48" s="36"/>
      <c r="L48" s="36"/>
    </row>
    <row r="49" spans="1:47" s="1" customFormat="1" ht="13.5" customHeight="1" x14ac:dyDescent="0.25">
      <c r="B49" s="63" t="s">
        <v>648</v>
      </c>
      <c r="I49" s="36"/>
      <c r="J49" s="36"/>
      <c r="K49" s="36"/>
      <c r="L49" s="36"/>
    </row>
    <row r="50" spans="1:47" s="1" customFormat="1" ht="13.5" customHeight="1" x14ac:dyDescent="0.25">
      <c r="I50" s="36"/>
      <c r="J50" s="36"/>
      <c r="K50" s="36"/>
      <c r="L50" s="36"/>
    </row>
    <row r="51" spans="1:47" s="1" customFormat="1" ht="13.5" customHeight="1" x14ac:dyDescent="0.25">
      <c r="B51" s="19"/>
      <c r="C51" s="4"/>
      <c r="D51" s="4"/>
      <c r="E51" s="4"/>
      <c r="F51" s="5"/>
      <c r="G51" s="7"/>
      <c r="H51" s="36"/>
      <c r="I51" s="37"/>
      <c r="J51" s="37"/>
      <c r="K51" s="37"/>
      <c r="L51" s="37"/>
    </row>
    <row r="52" spans="1:47" s="1" customFormat="1" ht="13.5" customHeight="1" x14ac:dyDescent="0.25">
      <c r="B52" s="6"/>
      <c r="C52" s="4"/>
      <c r="D52" s="4"/>
      <c r="E52" s="4"/>
      <c r="F52" s="5"/>
      <c r="G52" s="7"/>
      <c r="H52" s="37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1" customFormat="1" ht="13.5" customHeight="1" x14ac:dyDescent="0.25">
      <c r="F60" s="2"/>
      <c r="G60" s="3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  <row r="75" spans="1:47" s="3" customFormat="1" ht="13.5" customHeight="1" x14ac:dyDescent="0.25">
      <c r="A75" s="1"/>
      <c r="B75" s="1"/>
      <c r="C75" s="1"/>
      <c r="D75" s="1"/>
      <c r="E75" s="1"/>
      <c r="F75" s="2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1" xr:uid="{00000000-0002-0000-B900-000000000000}">
      <formula1>$B$46:$B$49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A00-000000000000}">
  <sheetPr codeName="Sheet88">
    <pageSetUpPr fitToPage="1"/>
  </sheetPr>
  <dimension ref="A1:AU73"/>
  <sheetViews>
    <sheetView topLeftCell="A11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8" t="s">
        <v>0</v>
      </c>
      <c r="C1" s="658"/>
      <c r="D1" s="9"/>
      <c r="E1" s="9"/>
      <c r="F1" s="659">
        <v>44672.6875</v>
      </c>
      <c r="G1" s="659"/>
      <c r="H1" s="14"/>
      <c r="I1" s="15"/>
      <c r="J1" s="15"/>
      <c r="K1" s="16"/>
      <c r="L1" s="12"/>
    </row>
    <row r="2" spans="2:12" s="1" customFormat="1" ht="13.5" customHeight="1" x14ac:dyDescent="0.25">
      <c r="B2" s="660" t="s">
        <v>970</v>
      </c>
      <c r="C2" s="66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975</v>
      </c>
      <c r="E5" s="83" t="s">
        <v>749</v>
      </c>
      <c r="F5" s="84" t="s">
        <v>985</v>
      </c>
      <c r="G5" s="33">
        <v>44663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776</v>
      </c>
      <c r="C7" s="85" t="s">
        <v>476</v>
      </c>
      <c r="D7" s="86" t="s">
        <v>1018</v>
      </c>
      <c r="E7" s="87" t="s">
        <v>993</v>
      </c>
      <c r="F7" s="88" t="s">
        <v>1003</v>
      </c>
      <c r="G7" s="42">
        <f>+G5+2</f>
        <v>44665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0" t="s">
        <v>1004</v>
      </c>
      <c r="E8" s="91" t="s">
        <v>994</v>
      </c>
      <c r="F8" s="92" t="s">
        <v>1001</v>
      </c>
      <c r="G8" s="42">
        <f>+G10</f>
        <v>44666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1000</v>
      </c>
      <c r="E9" s="91" t="s">
        <v>255</v>
      </c>
      <c r="F9" s="92" t="s">
        <v>1022</v>
      </c>
      <c r="G9" s="42">
        <f>G11</f>
        <v>44667</v>
      </c>
      <c r="H9" s="161" t="s">
        <v>1005</v>
      </c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1020</v>
      </c>
      <c r="E10" s="91" t="s">
        <v>1027</v>
      </c>
      <c r="F10" s="92" t="s">
        <v>1024</v>
      </c>
      <c r="G10" s="42">
        <f>+G7+1</f>
        <v>44666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1021</v>
      </c>
      <c r="E11" s="91" t="s">
        <v>1028</v>
      </c>
      <c r="F11" s="92" t="s">
        <v>1032</v>
      </c>
      <c r="G11" s="42">
        <f>G8+1</f>
        <v>44667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"/>
      <c r="C12" s="85" t="s">
        <v>17</v>
      </c>
      <c r="D12" s="106" t="s">
        <v>1034</v>
      </c>
      <c r="E12" s="107" t="s">
        <v>1035</v>
      </c>
      <c r="F12" s="96" t="s">
        <v>1036</v>
      </c>
      <c r="G12" s="42">
        <v>44668</v>
      </c>
      <c r="H12" s="170"/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4"/>
      <c r="C14" s="85" t="s">
        <v>9</v>
      </c>
      <c r="D14" s="106" t="s">
        <v>1052</v>
      </c>
      <c r="E14" s="101" t="s">
        <v>1053</v>
      </c>
      <c r="F14" s="96" t="s">
        <v>1054</v>
      </c>
      <c r="G14" s="42">
        <v>44670</v>
      </c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1055</v>
      </c>
      <c r="E15" s="55"/>
      <c r="F15" s="57"/>
      <c r="G15" s="34">
        <v>44672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 t="s">
        <v>960</v>
      </c>
      <c r="E17" s="81" t="s">
        <v>976</v>
      </c>
      <c r="F17" s="103" t="s">
        <v>977</v>
      </c>
      <c r="G17" s="33">
        <v>44660</v>
      </c>
      <c r="H17" s="160"/>
      <c r="I17" s="36"/>
      <c r="J17" s="36"/>
      <c r="K17" s="36"/>
      <c r="L17" s="36"/>
    </row>
    <row r="18" spans="2:12" s="1" customFormat="1" ht="13.5" customHeight="1" x14ac:dyDescent="0.25">
      <c r="B18" s="71" t="s">
        <v>953</v>
      </c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 t="s">
        <v>954</v>
      </c>
      <c r="C19" s="85" t="s">
        <v>10</v>
      </c>
      <c r="D19" s="86" t="s">
        <v>978</v>
      </c>
      <c r="E19" s="101" t="s">
        <v>30</v>
      </c>
      <c r="F19" s="114" t="s">
        <v>1009</v>
      </c>
      <c r="G19" s="42">
        <v>44662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6</v>
      </c>
      <c r="D20" s="100" t="s">
        <v>1010</v>
      </c>
      <c r="E20" s="101" t="s">
        <v>1011</v>
      </c>
      <c r="F20" s="96" t="s">
        <v>1006</v>
      </c>
      <c r="G20" s="42">
        <f>G24+1</f>
        <v>44664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26</v>
      </c>
      <c r="D21" s="86" t="s">
        <v>1007</v>
      </c>
      <c r="E21" s="101" t="s">
        <v>30</v>
      </c>
      <c r="F21" s="114" t="s">
        <v>1008</v>
      </c>
      <c r="G21" s="42">
        <f>G20</f>
        <v>44664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95" t="s">
        <v>5</v>
      </c>
      <c r="D22" s="86" t="s">
        <v>1002</v>
      </c>
      <c r="E22" s="87" t="s">
        <v>248</v>
      </c>
      <c r="F22" s="96" t="s">
        <v>993</v>
      </c>
      <c r="G22" s="42">
        <f>G17+3</f>
        <v>44663</v>
      </c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85" t="s">
        <v>8</v>
      </c>
      <c r="D23" s="86" t="s">
        <v>1003</v>
      </c>
      <c r="E23" s="87" t="s">
        <v>996</v>
      </c>
      <c r="F23" s="88" t="s">
        <v>997</v>
      </c>
      <c r="G23" s="42">
        <f>G22</f>
        <v>44663</v>
      </c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85" t="s">
        <v>7</v>
      </c>
      <c r="D24" s="86" t="s">
        <v>998</v>
      </c>
      <c r="E24" s="101" t="s">
        <v>994</v>
      </c>
      <c r="F24" s="102" t="s">
        <v>1000</v>
      </c>
      <c r="G24" s="42">
        <f>G23</f>
        <v>44663</v>
      </c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 t="s">
        <v>14</v>
      </c>
      <c r="D26" s="55" t="s">
        <v>288</v>
      </c>
      <c r="E26" s="55"/>
      <c r="F26" s="57"/>
      <c r="G26" s="34">
        <f>G17+7</f>
        <v>44667</v>
      </c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956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04" t="s">
        <v>24</v>
      </c>
      <c r="D29" s="105"/>
      <c r="E29" s="101"/>
      <c r="F29" s="102"/>
      <c r="G29" s="42" t="s">
        <v>23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955</v>
      </c>
      <c r="C30" s="104" t="s">
        <v>16</v>
      </c>
      <c r="D30" s="105" t="s">
        <v>961</v>
      </c>
      <c r="E30" s="101" t="s">
        <v>962</v>
      </c>
      <c r="F30" s="102" t="s">
        <v>963</v>
      </c>
      <c r="G30" s="42">
        <v>44658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78" t="s">
        <v>459</v>
      </c>
      <c r="E31" s="179" t="s">
        <v>958</v>
      </c>
      <c r="F31" s="180" t="s">
        <v>959</v>
      </c>
      <c r="G31" s="42">
        <f>G30+2</f>
        <v>44660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42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964</v>
      </c>
      <c r="E33" s="107" t="s">
        <v>965</v>
      </c>
      <c r="F33" s="96" t="s">
        <v>966</v>
      </c>
      <c r="G33" s="42">
        <f>G35+1</f>
        <v>44663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8</v>
      </c>
      <c r="D34" s="106" t="s">
        <v>967</v>
      </c>
      <c r="E34" s="107" t="s">
        <v>968</v>
      </c>
      <c r="F34" s="96" t="s">
        <v>971</v>
      </c>
      <c r="G34" s="42">
        <f>G33</f>
        <v>44663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972</v>
      </c>
      <c r="E35" s="107" t="s">
        <v>973</v>
      </c>
      <c r="F35" s="96" t="s">
        <v>974</v>
      </c>
      <c r="G35" s="42">
        <f>G39+1</f>
        <v>44662</v>
      </c>
      <c r="H35" s="161" t="s">
        <v>969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40</v>
      </c>
      <c r="D36" s="106" t="s">
        <v>979</v>
      </c>
      <c r="E36" s="101" t="s">
        <v>980</v>
      </c>
      <c r="F36" s="96" t="s">
        <v>518</v>
      </c>
      <c r="G36" s="42">
        <f>+G35+2</f>
        <v>44664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77" t="s">
        <v>550</v>
      </c>
      <c r="D37" s="106" t="s">
        <v>981</v>
      </c>
      <c r="E37" s="101" t="s">
        <v>30</v>
      </c>
      <c r="F37" s="96" t="s">
        <v>982</v>
      </c>
      <c r="G37" s="42">
        <f>+G33+1</f>
        <v>44664</v>
      </c>
      <c r="H37" s="161" t="s">
        <v>778</v>
      </c>
      <c r="I37" s="36"/>
      <c r="J37" s="36"/>
      <c r="K37" s="36"/>
      <c r="L37" s="36"/>
    </row>
    <row r="38" spans="2:23" s="1" customFormat="1" ht="13.5" customHeight="1" x14ac:dyDescent="0.25">
      <c r="B38" s="24"/>
      <c r="C38" s="143" t="s">
        <v>10</v>
      </c>
      <c r="D38" s="143"/>
      <c r="E38" s="211"/>
      <c r="F38" s="146"/>
      <c r="G38" s="200" t="s">
        <v>23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17</v>
      </c>
      <c r="D39" s="106" t="s">
        <v>983</v>
      </c>
      <c r="E39" s="107" t="s">
        <v>30</v>
      </c>
      <c r="F39" s="96" t="s">
        <v>984</v>
      </c>
      <c r="G39" s="42">
        <f>G31+1</f>
        <v>44661</v>
      </c>
      <c r="H39" s="170"/>
      <c r="I39" s="36"/>
      <c r="J39" s="36"/>
      <c r="K39" s="36"/>
      <c r="L39" s="36"/>
    </row>
    <row r="40" spans="2:23" s="1" customFormat="1" ht="13.5" customHeight="1" x14ac:dyDescent="0.25">
      <c r="B40" s="24"/>
      <c r="D40" s="52"/>
      <c r="G40" s="49"/>
      <c r="H40" s="161"/>
      <c r="I40" s="36"/>
      <c r="J40" s="36"/>
      <c r="K40" s="36"/>
      <c r="L40" s="36"/>
      <c r="W40" s="117" t="s">
        <v>49</v>
      </c>
    </row>
    <row r="41" spans="2:23" s="1" customFormat="1" ht="13.5" customHeight="1" x14ac:dyDescent="0.25">
      <c r="B41" s="24"/>
      <c r="C41" s="136" t="s">
        <v>24</v>
      </c>
      <c r="D41" s="137" t="s">
        <v>263</v>
      </c>
      <c r="E41" s="129"/>
      <c r="F41" s="130"/>
      <c r="G41" s="131">
        <f>G37+6</f>
        <v>44670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4"/>
      <c r="C42" s="50" t="s">
        <v>16</v>
      </c>
      <c r="D42" s="61"/>
      <c r="E42" s="41"/>
      <c r="F42" s="58"/>
      <c r="G42" s="42">
        <f>G41+1</f>
        <v>44671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5"/>
      <c r="C43" s="45" t="s">
        <v>9</v>
      </c>
      <c r="D43" s="46"/>
      <c r="E43" s="47"/>
      <c r="F43" s="48"/>
      <c r="G43" s="76">
        <f>G42+3</f>
        <v>44674</v>
      </c>
      <c r="H43" s="162"/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B47" s="63" t="s">
        <v>648</v>
      </c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BA00-000000000000}">
      <formula1>$B$44:$B$47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8" t="s">
        <v>0</v>
      </c>
      <c r="C1" s="658"/>
      <c r="D1" s="9"/>
      <c r="E1" s="9"/>
      <c r="F1" s="9"/>
      <c r="G1" s="9"/>
      <c r="H1" s="9"/>
      <c r="I1" s="659">
        <v>45971.354166666664</v>
      </c>
      <c r="J1" s="659"/>
      <c r="K1" s="14"/>
      <c r="L1" s="15"/>
      <c r="M1" s="15"/>
      <c r="N1" s="16"/>
      <c r="O1" s="12"/>
    </row>
    <row r="2" spans="2:15" s="1" customFormat="1" ht="13.5" customHeight="1" x14ac:dyDescent="0.25">
      <c r="B2" s="660" t="s">
        <v>4891</v>
      </c>
      <c r="C2" s="66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1" t="s">
        <v>12</v>
      </c>
      <c r="E4" s="662"/>
      <c r="F4" s="661" t="s">
        <v>13</v>
      </c>
      <c r="G4" s="662"/>
      <c r="H4" s="663" t="s">
        <v>2</v>
      </c>
      <c r="I4" s="66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9512</v>
      </c>
      <c r="E5" s="502">
        <v>45961</v>
      </c>
      <c r="F5" s="390" t="s">
        <v>9683</v>
      </c>
      <c r="G5" s="502">
        <v>45961</v>
      </c>
      <c r="H5" s="390" t="s">
        <v>9408</v>
      </c>
      <c r="I5" s="539">
        <v>45962</v>
      </c>
      <c r="J5" s="33">
        <v>45958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4756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9201</v>
      </c>
      <c r="E8" s="504">
        <v>45964</v>
      </c>
      <c r="F8" s="385" t="s">
        <v>10993</v>
      </c>
      <c r="G8" s="505">
        <v>45964</v>
      </c>
      <c r="H8" s="386" t="s">
        <v>9196</v>
      </c>
      <c r="I8" s="504">
        <v>45964</v>
      </c>
      <c r="J8" s="42">
        <f>J5+2</f>
        <v>45960</v>
      </c>
      <c r="K8" s="271"/>
      <c r="L8" s="36"/>
      <c r="M8" s="36"/>
      <c r="N8" s="36"/>
      <c r="O8" s="36"/>
    </row>
    <row r="9" spans="2:15" s="1" customFormat="1" ht="13" customHeight="1" x14ac:dyDescent="0.25">
      <c r="B9" s="537"/>
      <c r="C9" s="85" t="s">
        <v>244</v>
      </c>
      <c r="D9" s="385" t="s">
        <v>9500</v>
      </c>
      <c r="E9" s="510">
        <v>45964</v>
      </c>
      <c r="F9" s="385" t="s">
        <v>9528</v>
      </c>
      <c r="G9" s="522">
        <v>45965</v>
      </c>
      <c r="H9" s="386" t="s">
        <v>9442</v>
      </c>
      <c r="I9" s="504">
        <v>45965</v>
      </c>
      <c r="J9" s="42">
        <f>J11+1</f>
        <v>45962</v>
      </c>
      <c r="K9" s="271"/>
      <c r="L9" s="36"/>
      <c r="M9" s="36"/>
      <c r="N9" s="36"/>
      <c r="O9" s="36"/>
    </row>
    <row r="10" spans="2:15" s="1" customFormat="1" ht="13.5" customHeight="1" x14ac:dyDescent="0.25">
      <c r="B10" s="26"/>
      <c r="C10" s="95" t="s">
        <v>8</v>
      </c>
      <c r="D10" s="385" t="s">
        <v>10995</v>
      </c>
      <c r="E10" s="522">
        <v>45965</v>
      </c>
      <c r="F10" s="385" t="s">
        <v>9866</v>
      </c>
      <c r="G10" s="522">
        <v>45965</v>
      </c>
      <c r="H10" s="386" t="s">
        <v>9332</v>
      </c>
      <c r="I10" s="522">
        <v>45965</v>
      </c>
      <c r="J10" s="42">
        <f>J5+3</f>
        <v>45961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537"/>
      <c r="C11" s="85" t="s">
        <v>5</v>
      </c>
      <c r="D11" s="385" t="s">
        <v>10997</v>
      </c>
      <c r="E11" s="522">
        <v>45965</v>
      </c>
      <c r="F11" s="385" t="s">
        <v>10998</v>
      </c>
      <c r="G11" s="505">
        <v>45966</v>
      </c>
      <c r="H11" s="386" t="s">
        <v>9259</v>
      </c>
      <c r="I11" s="522">
        <v>45966</v>
      </c>
      <c r="J11" s="42">
        <f>J10</f>
        <v>45961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9173</v>
      </c>
      <c r="E12" s="510">
        <v>45966</v>
      </c>
      <c r="F12" s="385" t="s">
        <v>9101</v>
      </c>
      <c r="G12" s="505">
        <v>45966</v>
      </c>
      <c r="H12" s="386" t="s">
        <v>9998</v>
      </c>
      <c r="I12" s="522">
        <v>45966</v>
      </c>
      <c r="J12" s="42">
        <f>J11+1</f>
        <v>45962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6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3"/>
      <c r="H14" s="372"/>
      <c r="I14" s="484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10935</v>
      </c>
      <c r="C15" s="227"/>
      <c r="D15" s="467"/>
      <c r="E15" s="491"/>
      <c r="F15" s="375"/>
      <c r="G15" s="486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10942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10943</v>
      </c>
      <c r="C17" s="55" t="s">
        <v>481</v>
      </c>
      <c r="D17" s="513" t="s">
        <v>9284</v>
      </c>
      <c r="E17" s="514">
        <v>45968</v>
      </c>
      <c r="F17" s="513" t="s">
        <v>9175</v>
      </c>
      <c r="G17" s="515">
        <v>45969</v>
      </c>
      <c r="H17" s="384" t="s">
        <v>9612</v>
      </c>
      <c r="I17" s="516">
        <v>45969</v>
      </c>
      <c r="J17" s="34">
        <f>J12+3</f>
        <v>45965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61" t="s">
        <v>12</v>
      </c>
      <c r="E19" s="662"/>
      <c r="F19" s="661" t="s">
        <v>13</v>
      </c>
      <c r="G19" s="662"/>
      <c r="H19" s="663" t="s">
        <v>2</v>
      </c>
      <c r="I19" s="664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10946</v>
      </c>
      <c r="E20" s="509">
        <v>45955</v>
      </c>
      <c r="F20" s="506" t="s">
        <v>9173</v>
      </c>
      <c r="G20" s="539">
        <v>45955</v>
      </c>
      <c r="H20" s="391" t="s">
        <v>9787</v>
      </c>
      <c r="I20" s="507">
        <v>45956</v>
      </c>
      <c r="J20" s="33">
        <v>45955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10936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95" t="s">
        <v>7</v>
      </c>
      <c r="D23" s="410" t="s">
        <v>9759</v>
      </c>
      <c r="E23" s="504">
        <v>45958</v>
      </c>
      <c r="F23" s="410" t="s">
        <v>9234</v>
      </c>
      <c r="G23" s="504">
        <v>45958</v>
      </c>
      <c r="H23" s="410" t="s">
        <v>9180</v>
      </c>
      <c r="I23" s="504">
        <v>45958</v>
      </c>
      <c r="J23" s="42">
        <f>J24</f>
        <v>45958</v>
      </c>
      <c r="K23" s="164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5</v>
      </c>
      <c r="D24" s="385" t="s">
        <v>9292</v>
      </c>
      <c r="E24" s="504">
        <v>45958</v>
      </c>
      <c r="F24" s="385" t="s">
        <v>9286</v>
      </c>
      <c r="G24" s="504">
        <v>45958</v>
      </c>
      <c r="H24" s="385" t="s">
        <v>10975</v>
      </c>
      <c r="I24" s="504">
        <v>45958</v>
      </c>
      <c r="J24" s="42">
        <f>J20+3</f>
        <v>45958</v>
      </c>
      <c r="K24" s="249"/>
      <c r="L24" s="36"/>
      <c r="M24" s="36"/>
      <c r="N24" s="36"/>
      <c r="O24" s="36"/>
    </row>
    <row r="25" spans="2:15" s="1" customFormat="1" ht="13" customHeight="1" x14ac:dyDescent="0.25">
      <c r="B25" s="245"/>
      <c r="C25" s="89" t="s">
        <v>8</v>
      </c>
      <c r="D25" s="410" t="s">
        <v>9294</v>
      </c>
      <c r="E25" s="504">
        <v>45958</v>
      </c>
      <c r="F25" s="385" t="s">
        <v>9740</v>
      </c>
      <c r="G25" s="504">
        <v>45959</v>
      </c>
      <c r="H25" s="385" t="s">
        <v>10947</v>
      </c>
      <c r="I25" s="504">
        <v>45959</v>
      </c>
      <c r="J25" s="42">
        <f>J24</f>
        <v>45958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26"/>
      <c r="C26" s="85" t="s">
        <v>26</v>
      </c>
      <c r="D26" s="385" t="s">
        <v>9500</v>
      </c>
      <c r="E26" s="504">
        <v>45959</v>
      </c>
      <c r="F26" s="385" t="s">
        <v>9272</v>
      </c>
      <c r="G26" s="504">
        <v>45959</v>
      </c>
      <c r="H26" s="385" t="s">
        <v>9800</v>
      </c>
      <c r="I26" s="504">
        <v>45959</v>
      </c>
      <c r="J26" s="42">
        <f>J23+1</f>
        <v>45959</v>
      </c>
      <c r="K26" s="248"/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6</v>
      </c>
      <c r="D27" s="410" t="s">
        <v>9312</v>
      </c>
      <c r="E27" s="504">
        <v>45959</v>
      </c>
      <c r="F27" s="410" t="s">
        <v>9266</v>
      </c>
      <c r="G27" s="504">
        <v>45960</v>
      </c>
      <c r="H27" s="410" t="s">
        <v>9442</v>
      </c>
      <c r="I27" s="504">
        <v>45960</v>
      </c>
      <c r="J27" s="42">
        <f>J23+1</f>
        <v>45959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JPY153.26-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JPY21.66-</v>
      </c>
      <c r="C32" s="44" t="s">
        <v>14</v>
      </c>
      <c r="D32" s="376"/>
      <c r="E32" s="600"/>
      <c r="F32" s="518"/>
      <c r="G32" s="519"/>
      <c r="H32" s="376"/>
      <c r="I32" s="519"/>
      <c r="J32" s="34">
        <f>J26+3</f>
        <v>45962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61" t="s">
        <v>12</v>
      </c>
      <c r="E34" s="662"/>
      <c r="F34" s="661" t="s">
        <v>13</v>
      </c>
      <c r="G34" s="662"/>
      <c r="H34" s="663" t="s">
        <v>2</v>
      </c>
      <c r="I34" s="664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10937</v>
      </c>
      <c r="E36" s="501" t="s">
        <v>10938</v>
      </c>
      <c r="F36" s="379" t="s">
        <v>9252</v>
      </c>
      <c r="G36" s="503">
        <v>45951</v>
      </c>
      <c r="H36" s="380" t="s">
        <v>10939</v>
      </c>
      <c r="I36" s="501">
        <v>45951</v>
      </c>
      <c r="J36" s="42">
        <v>45951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10606</v>
      </c>
      <c r="C37" s="104" t="s">
        <v>540</v>
      </c>
      <c r="D37" s="385" t="s">
        <v>10005</v>
      </c>
      <c r="E37" s="504">
        <v>45952</v>
      </c>
      <c r="F37" s="385" t="s">
        <v>10940</v>
      </c>
      <c r="G37" s="505">
        <v>45952</v>
      </c>
      <c r="H37" s="386" t="s">
        <v>10941</v>
      </c>
      <c r="I37" s="504">
        <v>45953</v>
      </c>
      <c r="J37" s="42">
        <v>45953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9945</v>
      </c>
      <c r="E38" s="504">
        <v>45954</v>
      </c>
      <c r="F38" s="385" t="s">
        <v>9173</v>
      </c>
      <c r="G38" s="505">
        <v>45954</v>
      </c>
      <c r="H38" s="386" t="s">
        <v>10945</v>
      </c>
      <c r="I38" s="504">
        <v>45955</v>
      </c>
      <c r="J38" s="42">
        <f>J37+2</f>
        <v>45955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9238</v>
      </c>
      <c r="E41" s="504">
        <v>45956</v>
      </c>
      <c r="F41" s="385" t="s">
        <v>10944</v>
      </c>
      <c r="G41" s="505">
        <v>45957</v>
      </c>
      <c r="H41" s="386" t="s">
        <v>9306</v>
      </c>
      <c r="I41" s="504">
        <v>45957</v>
      </c>
      <c r="J41" s="42">
        <f>J38+1</f>
        <v>45956</v>
      </c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1313</v>
      </c>
      <c r="D42" s="385" t="s">
        <v>10948</v>
      </c>
      <c r="E42" s="504">
        <v>45958</v>
      </c>
      <c r="F42" s="385" t="s">
        <v>9238</v>
      </c>
      <c r="G42" s="505">
        <v>45958</v>
      </c>
      <c r="H42" s="386" t="s">
        <v>9885</v>
      </c>
      <c r="I42" s="504">
        <v>45958</v>
      </c>
      <c r="J42" s="42">
        <f>J43</f>
        <v>45958</v>
      </c>
      <c r="K42" s="398"/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42</v>
      </c>
      <c r="D43" s="385" t="s">
        <v>10949</v>
      </c>
      <c r="E43" s="504">
        <v>45958</v>
      </c>
      <c r="F43" s="385" t="s">
        <v>9646</v>
      </c>
      <c r="G43" s="505">
        <v>45959</v>
      </c>
      <c r="H43" s="386" t="s">
        <v>9520</v>
      </c>
      <c r="I43" s="510">
        <v>45959</v>
      </c>
      <c r="J43" s="42">
        <f>J44+1</f>
        <v>45958</v>
      </c>
      <c r="K43" s="249"/>
      <c r="L43" s="36"/>
      <c r="M43" s="36"/>
      <c r="N43" s="36"/>
      <c r="O43" s="36"/>
    </row>
    <row r="44" spans="2:15" s="1" customFormat="1" ht="13" customHeight="1" x14ac:dyDescent="0.25">
      <c r="B44" s="24"/>
      <c r="C44" s="85" t="s">
        <v>477</v>
      </c>
      <c r="D44" s="385" t="s">
        <v>9925</v>
      </c>
      <c r="E44" s="504">
        <v>45959</v>
      </c>
      <c r="F44" s="385" t="s">
        <v>9740</v>
      </c>
      <c r="G44" s="505">
        <v>45960</v>
      </c>
      <c r="H44" s="386" t="s">
        <v>9557</v>
      </c>
      <c r="I44" s="504">
        <v>45960</v>
      </c>
      <c r="J44" s="42">
        <f>J41+1</f>
        <v>45957</v>
      </c>
      <c r="K44" s="161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9498</v>
      </c>
      <c r="E45" s="510">
        <v>45960</v>
      </c>
      <c r="F45" s="410" t="s">
        <v>9455</v>
      </c>
      <c r="G45" s="522">
        <v>45960</v>
      </c>
      <c r="H45" s="386" t="s">
        <v>9532</v>
      </c>
      <c r="I45" s="510">
        <v>45960</v>
      </c>
      <c r="J45" s="42">
        <f>J42+1</f>
        <v>45959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9773</v>
      </c>
      <c r="E46" s="510">
        <v>45961</v>
      </c>
      <c r="F46" s="395" t="s">
        <v>10972</v>
      </c>
      <c r="G46" s="522">
        <v>45688</v>
      </c>
      <c r="H46" s="386" t="s">
        <v>9466</v>
      </c>
      <c r="I46" s="510">
        <v>45961</v>
      </c>
      <c r="J46" s="42">
        <f>J45+1</f>
        <v>45960</v>
      </c>
      <c r="K46" s="271"/>
      <c r="L46" s="36"/>
      <c r="M46" s="36"/>
      <c r="N46" s="36"/>
      <c r="O46" s="36"/>
    </row>
    <row r="47" spans="2:15" s="1" customFormat="1" ht="13.4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3.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3.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3.4" customHeight="1" x14ac:dyDescent="0.25">
      <c r="B50" s="24"/>
      <c r="C50" s="230" t="s">
        <v>24</v>
      </c>
      <c r="D50" s="385" t="s">
        <v>9795</v>
      </c>
      <c r="E50" s="510">
        <v>45963</v>
      </c>
      <c r="F50" s="385" t="s">
        <v>9156</v>
      </c>
      <c r="G50" s="522">
        <v>45965</v>
      </c>
      <c r="H50" s="443" t="s">
        <v>4674</v>
      </c>
      <c r="I50" s="530">
        <v>45965</v>
      </c>
      <c r="J50" s="604">
        <f>J46+5</f>
        <v>45965</v>
      </c>
      <c r="K50" s="249"/>
      <c r="L50" s="36"/>
      <c r="M50" s="36"/>
      <c r="N50" s="36"/>
      <c r="O50" s="36"/>
      <c r="Z50" s="117"/>
    </row>
    <row r="51" spans="2:26" s="1" customFormat="1" ht="22.5" customHeight="1" x14ac:dyDescent="0.25">
      <c r="B51" s="459"/>
      <c r="C51" s="133" t="s">
        <v>16</v>
      </c>
      <c r="D51" s="414" t="s">
        <v>9758</v>
      </c>
      <c r="E51" s="531">
        <v>45966</v>
      </c>
      <c r="F51" s="379" t="s">
        <v>9290</v>
      </c>
      <c r="G51" s="503">
        <v>45966</v>
      </c>
      <c r="H51" s="380" t="s">
        <v>9223</v>
      </c>
      <c r="I51" s="503">
        <v>45967</v>
      </c>
      <c r="J51" s="131">
        <f>J46+6</f>
        <v>45966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396" t="str">
        <f>$B$16</f>
        <v>USD: JPY153.26-</v>
      </c>
      <c r="C52" s="85" t="s">
        <v>9</v>
      </c>
      <c r="D52" s="385" t="s">
        <v>9500</v>
      </c>
      <c r="E52" s="504">
        <v>45967</v>
      </c>
      <c r="F52" s="385" t="s">
        <v>11011</v>
      </c>
      <c r="G52" s="505">
        <v>45968</v>
      </c>
      <c r="H52" s="386" t="s">
        <v>11012</v>
      </c>
      <c r="I52" s="505">
        <v>45969</v>
      </c>
      <c r="J52" s="42">
        <f>J51+3</f>
        <v>45969</v>
      </c>
      <c r="K52" s="161"/>
      <c r="L52" s="36"/>
      <c r="M52" s="36"/>
      <c r="N52" s="36"/>
      <c r="O52" s="36"/>
    </row>
    <row r="53" spans="2:26" s="1" customFormat="1" ht="13.5" customHeight="1" x14ac:dyDescent="0.25">
      <c r="B53" s="44" t="str">
        <f>$B$17</f>
        <v>RMB: JPY21.66-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62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B55" s="63" t="s">
        <v>5430</v>
      </c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B56" s="63" t="s">
        <v>9440</v>
      </c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62"/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592"/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B67" s="63"/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1000-000000000000}">
      <formula1>$B$53:$B$56</formula1>
    </dataValidation>
  </dataValidations>
  <pageMargins left="0.47" right="0.27" top="1" bottom="1" header="0.51200000000000001" footer="0.51200000000000001"/>
  <pageSetup paperSize="9" scale="59" orientation="landscape" horizontalDpi="300" verticalDpi="300" r:id="rId1"/>
  <headerFooter alignWithMargins="0"/>
  <drawing r:id="rId2"/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B00-000000000000}">
  <sheetPr codeName="Sheet89">
    <pageSetUpPr fitToPage="1"/>
  </sheetPr>
  <dimension ref="A1:AU70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8" t="s">
        <v>0</v>
      </c>
      <c r="C1" s="658"/>
      <c r="D1" s="9"/>
      <c r="E1" s="9"/>
      <c r="F1" s="659">
        <v>44658.354166666664</v>
      </c>
      <c r="G1" s="659"/>
      <c r="H1" s="14"/>
      <c r="I1" s="15"/>
      <c r="J1" s="15"/>
      <c r="K1" s="16"/>
      <c r="L1" s="12"/>
    </row>
    <row r="2" spans="2:12" s="1" customFormat="1" ht="13.5" customHeight="1" x14ac:dyDescent="0.25">
      <c r="B2" s="660" t="s">
        <v>892</v>
      </c>
      <c r="C2" s="66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/>
      <c r="E5" s="186"/>
      <c r="F5" s="187"/>
      <c r="G5" s="197"/>
      <c r="H5" s="160" t="s">
        <v>891</v>
      </c>
      <c r="I5" s="36"/>
      <c r="J5" s="36"/>
      <c r="K5" s="36"/>
      <c r="L5" s="36"/>
    </row>
    <row r="6" spans="2:12" s="1" customFormat="1" ht="13.5" customHeight="1" x14ac:dyDescent="0.25">
      <c r="B6" s="21"/>
      <c r="C6" s="143"/>
      <c r="D6" s="198"/>
      <c r="E6" s="145"/>
      <c r="F6" s="199"/>
      <c r="G6" s="200"/>
      <c r="H6" s="163"/>
      <c r="I6" s="36"/>
      <c r="J6" s="36"/>
      <c r="K6" s="36"/>
      <c r="L6" s="36"/>
    </row>
    <row r="7" spans="2:12" s="1" customFormat="1" ht="13.5" customHeight="1" x14ac:dyDescent="0.25">
      <c r="B7" s="26"/>
      <c r="C7" s="143" t="s">
        <v>476</v>
      </c>
      <c r="D7" s="201"/>
      <c r="E7" s="202"/>
      <c r="F7" s="203"/>
      <c r="G7" s="200"/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/>
      <c r="E8" s="194"/>
      <c r="F8" s="196"/>
      <c r="G8" s="200"/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195" t="s">
        <v>5</v>
      </c>
      <c r="D9" s="193"/>
      <c r="E9" s="194"/>
      <c r="F9" s="196"/>
      <c r="G9" s="200"/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195" t="s">
        <v>478</v>
      </c>
      <c r="D10" s="193"/>
      <c r="E10" s="194"/>
      <c r="F10" s="196"/>
      <c r="G10" s="204"/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95" t="s">
        <v>479</v>
      </c>
      <c r="D11" s="193"/>
      <c r="E11" s="194"/>
      <c r="F11" s="196"/>
      <c r="G11" s="200"/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195"/>
      <c r="D12" s="193"/>
      <c r="E12" s="205"/>
      <c r="F12" s="146"/>
      <c r="G12" s="200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206" t="s">
        <v>481</v>
      </c>
      <c r="D13" s="207"/>
      <c r="E13" s="206"/>
      <c r="F13" s="208"/>
      <c r="G13" s="209"/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181"/>
      <c r="E15" s="185"/>
      <c r="F15" s="192"/>
      <c r="G15" s="197" t="s">
        <v>922</v>
      </c>
      <c r="H15" s="160" t="s">
        <v>891</v>
      </c>
      <c r="I15" s="36"/>
      <c r="J15" s="36"/>
      <c r="K15" s="36"/>
      <c r="L15" s="36"/>
    </row>
    <row r="16" spans="2:12" s="1" customFormat="1" ht="13.5" customHeight="1" x14ac:dyDescent="0.25">
      <c r="B16" s="71"/>
      <c r="C16" s="143"/>
      <c r="D16" s="143"/>
      <c r="E16" s="145"/>
      <c r="F16" s="146"/>
      <c r="G16" s="200"/>
      <c r="H16" s="163"/>
      <c r="I16" s="36"/>
      <c r="J16" s="36"/>
      <c r="K16" s="36"/>
      <c r="L16" s="36"/>
    </row>
    <row r="17" spans="2:12" s="1" customFormat="1" ht="13.5" customHeight="1" x14ac:dyDescent="0.25">
      <c r="B17" s="26"/>
      <c r="C17" s="143" t="s">
        <v>8</v>
      </c>
      <c r="D17" s="201"/>
      <c r="E17" s="202"/>
      <c r="F17" s="203"/>
      <c r="G17" s="200" t="s">
        <v>23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/>
      <c r="E18" s="202"/>
      <c r="F18" s="146"/>
      <c r="G18" s="200" t="s">
        <v>23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143" t="s">
        <v>7</v>
      </c>
      <c r="D19" s="201"/>
      <c r="E19" s="145"/>
      <c r="F19" s="184"/>
      <c r="G19" s="200" t="s">
        <v>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143" t="s">
        <v>6</v>
      </c>
      <c r="D20" s="222"/>
      <c r="E20" s="145"/>
      <c r="F20" s="146"/>
      <c r="G20" s="200" t="s">
        <v>36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143" t="s">
        <v>26</v>
      </c>
      <c r="D21" s="201"/>
      <c r="E21" s="145"/>
      <c r="F21" s="199"/>
      <c r="G21" s="200" t="s">
        <v>36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222"/>
      <c r="D22" s="222"/>
      <c r="E22" s="202"/>
      <c r="F22" s="202"/>
      <c r="G22" s="200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223" t="s">
        <v>14</v>
      </c>
      <c r="D23" s="206"/>
      <c r="E23" s="206"/>
      <c r="F23" s="208"/>
      <c r="G23" s="209" t="s">
        <v>36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82" t="s">
        <v>24</v>
      </c>
      <c r="D26" s="183" t="s">
        <v>3815</v>
      </c>
      <c r="E26" s="145" t="s">
        <v>894</v>
      </c>
      <c r="F26" s="184" t="s">
        <v>895</v>
      </c>
      <c r="G26" s="42">
        <v>44649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893</v>
      </c>
      <c r="C27" s="182" t="s">
        <v>16</v>
      </c>
      <c r="D27" s="183" t="s">
        <v>896</v>
      </c>
      <c r="E27" s="145" t="s">
        <v>897</v>
      </c>
      <c r="F27" s="184" t="s">
        <v>898</v>
      </c>
      <c r="G27" s="42">
        <f>+G26+2</f>
        <v>44651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89" t="s">
        <v>910</v>
      </c>
      <c r="E28" s="190" t="s">
        <v>911</v>
      </c>
      <c r="F28" s="191" t="s">
        <v>912</v>
      </c>
      <c r="G28" s="42">
        <f>G27+2</f>
        <v>44653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902</v>
      </c>
      <c r="E30" s="107" t="s">
        <v>903</v>
      </c>
      <c r="F30" s="96" t="s">
        <v>904</v>
      </c>
      <c r="G30" s="42">
        <f>G28+1</f>
        <v>44654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923</v>
      </c>
      <c r="E31" s="107" t="s">
        <v>925</v>
      </c>
      <c r="F31" s="96" t="s">
        <v>926</v>
      </c>
      <c r="G31" s="42">
        <f>G30+1</f>
        <v>44655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927</v>
      </c>
      <c r="E32" s="107" t="s">
        <v>928</v>
      </c>
      <c r="F32" s="96" t="s">
        <v>436</v>
      </c>
      <c r="G32" s="42">
        <f>G31+1</f>
        <v>44656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948</v>
      </c>
      <c r="E33" s="107" t="s">
        <v>945</v>
      </c>
      <c r="F33" s="96" t="s">
        <v>946</v>
      </c>
      <c r="G33" s="42">
        <f>G32</f>
        <v>44656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947</v>
      </c>
      <c r="E34" s="101" t="s">
        <v>130</v>
      </c>
      <c r="F34" s="96" t="s">
        <v>127</v>
      </c>
      <c r="G34" s="42">
        <f>+G31+2</f>
        <v>44657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/>
      <c r="E35" s="211"/>
      <c r="F35" s="146"/>
      <c r="G35" s="200" t="s">
        <v>905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</v>
      </c>
      <c r="D36" s="106" t="s">
        <v>931</v>
      </c>
      <c r="E36" s="107" t="s">
        <v>932</v>
      </c>
      <c r="F36" s="96" t="s">
        <v>933</v>
      </c>
      <c r="G36" s="127" t="s">
        <v>906</v>
      </c>
      <c r="H36" s="170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957</v>
      </c>
      <c r="E38" s="129"/>
      <c r="F38" s="130"/>
      <c r="G38" s="131">
        <f>+G34+6</f>
        <v>44663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44664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44667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B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C00-000000000000}">
  <sheetPr codeName="Sheet90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8" t="s">
        <v>0</v>
      </c>
      <c r="C1" s="658"/>
      <c r="D1" s="9"/>
      <c r="E1" s="9"/>
      <c r="F1" s="659">
        <v>44658.354166666664</v>
      </c>
      <c r="G1" s="659"/>
      <c r="H1" s="14"/>
      <c r="I1" s="15"/>
      <c r="J1" s="15"/>
      <c r="K1" s="16"/>
      <c r="L1" s="12"/>
    </row>
    <row r="2" spans="2:12" s="1" customFormat="1" ht="13.5" customHeight="1" x14ac:dyDescent="0.25">
      <c r="B2" s="660" t="s">
        <v>845</v>
      </c>
      <c r="C2" s="66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3923</v>
      </c>
      <c r="E5" s="186" t="s">
        <v>675</v>
      </c>
      <c r="F5" s="187" t="s">
        <v>100</v>
      </c>
      <c r="G5" s="33">
        <v>44649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846</v>
      </c>
      <c r="C7" s="143" t="s">
        <v>476</v>
      </c>
      <c r="D7" s="201" t="s">
        <v>950</v>
      </c>
      <c r="E7" s="202" t="s">
        <v>951</v>
      </c>
      <c r="F7" s="203" t="s">
        <v>952</v>
      </c>
      <c r="G7" s="42">
        <f>+G5+2</f>
        <v>44651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949</v>
      </c>
      <c r="E8" s="91" t="s">
        <v>929</v>
      </c>
      <c r="F8" s="92" t="s">
        <v>930</v>
      </c>
      <c r="G8" s="42">
        <f>+G7+1</f>
        <v>44652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934</v>
      </c>
      <c r="E9" s="91" t="s">
        <v>935</v>
      </c>
      <c r="F9" s="92" t="s">
        <v>936</v>
      </c>
      <c r="G9" s="42">
        <v>44655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937</v>
      </c>
      <c r="E10" s="91" t="s">
        <v>938</v>
      </c>
      <c r="F10" s="92" t="s">
        <v>939</v>
      </c>
      <c r="G10" s="42">
        <f>+G7+1</f>
        <v>44652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7</v>
      </c>
      <c r="D11" s="90" t="s">
        <v>940</v>
      </c>
      <c r="E11" s="91" t="s">
        <v>935</v>
      </c>
      <c r="F11" s="92" t="s">
        <v>943</v>
      </c>
      <c r="G11" s="42" t="s">
        <v>924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944</v>
      </c>
      <c r="E12" s="91" t="s">
        <v>941</v>
      </c>
      <c r="F12" s="92" t="s">
        <v>942</v>
      </c>
      <c r="G12" s="42">
        <f>+G10+1</f>
        <v>44653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960</v>
      </c>
      <c r="E14" s="55"/>
      <c r="F14" s="57"/>
      <c r="G14" s="34">
        <f>+G5+7</f>
        <v>44656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185" t="s">
        <v>14</v>
      </c>
      <c r="D16" s="181" t="s">
        <v>3924</v>
      </c>
      <c r="E16" s="185" t="s">
        <v>864</v>
      </c>
      <c r="F16" s="192" t="s">
        <v>865</v>
      </c>
      <c r="G16" s="33">
        <v>44646</v>
      </c>
      <c r="H16" s="160"/>
      <c r="I16" s="36"/>
      <c r="J16" s="36"/>
      <c r="K16" s="36"/>
      <c r="L16" s="36"/>
    </row>
    <row r="17" spans="2:12" s="1" customFormat="1" ht="13.5" customHeight="1" x14ac:dyDescent="0.25">
      <c r="B17" s="71" t="s">
        <v>31</v>
      </c>
      <c r="C17" s="50"/>
      <c r="D17" s="50"/>
      <c r="E17" s="41"/>
      <c r="F17" s="58"/>
      <c r="G17" s="42"/>
      <c r="H17" s="163"/>
      <c r="I17" s="36"/>
      <c r="J17" s="36"/>
      <c r="K17" s="36"/>
      <c r="L17" s="36"/>
    </row>
    <row r="18" spans="2:12" s="1" customFormat="1" ht="13.5" customHeight="1" x14ac:dyDescent="0.25">
      <c r="B18" s="26" t="s">
        <v>847</v>
      </c>
      <c r="C18" s="143" t="s">
        <v>8</v>
      </c>
      <c r="D18" s="201" t="s">
        <v>871</v>
      </c>
      <c r="E18" s="202" t="s">
        <v>45</v>
      </c>
      <c r="F18" s="203" t="s">
        <v>885</v>
      </c>
      <c r="G18" s="42">
        <f>G19</f>
        <v>44649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210" t="s">
        <v>5</v>
      </c>
      <c r="D19" s="201" t="s">
        <v>886</v>
      </c>
      <c r="E19" s="202" t="s">
        <v>68</v>
      </c>
      <c r="F19" s="146" t="s">
        <v>873</v>
      </c>
      <c r="G19" s="42">
        <f>G16+3</f>
        <v>44649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143" t="s">
        <v>7</v>
      </c>
      <c r="D20" s="201" t="s">
        <v>874</v>
      </c>
      <c r="E20" s="145" t="s">
        <v>34</v>
      </c>
      <c r="F20" s="184" t="s">
        <v>882</v>
      </c>
      <c r="G20" s="42">
        <f>G18</f>
        <v>44649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143" t="s">
        <v>26</v>
      </c>
      <c r="D21" s="201" t="s">
        <v>917</v>
      </c>
      <c r="E21" s="145" t="s">
        <v>918</v>
      </c>
      <c r="F21" s="199" t="s">
        <v>919</v>
      </c>
      <c r="G21" s="42">
        <f>G22</f>
        <v>44650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143" t="s">
        <v>6</v>
      </c>
      <c r="D22" s="222" t="s">
        <v>901</v>
      </c>
      <c r="E22" s="145" t="s">
        <v>653</v>
      </c>
      <c r="F22" s="146" t="s">
        <v>900</v>
      </c>
      <c r="G22" s="42">
        <f>G20+1</f>
        <v>44650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904</v>
      </c>
      <c r="E24" s="55"/>
      <c r="F24" s="57"/>
      <c r="G24" s="34">
        <f>G16+7</f>
        <v>44653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167"/>
      <c r="I26" s="36"/>
      <c r="J26" s="36"/>
      <c r="K26" s="36"/>
      <c r="L26" s="36"/>
    </row>
    <row r="27" spans="2:12" s="1" customFormat="1" ht="13.5" customHeight="1" x14ac:dyDescent="0.25">
      <c r="B27" s="172" t="s">
        <v>716</v>
      </c>
      <c r="C27" s="182" t="s">
        <v>24</v>
      </c>
      <c r="D27" s="183" t="s">
        <v>3925</v>
      </c>
      <c r="E27" s="145" t="s">
        <v>852</v>
      </c>
      <c r="F27" s="184" t="s">
        <v>853</v>
      </c>
      <c r="G27" s="42">
        <v>44642</v>
      </c>
      <c r="H27" s="169"/>
      <c r="I27" s="36"/>
      <c r="J27" s="36"/>
      <c r="K27" s="36"/>
      <c r="L27" s="36"/>
    </row>
    <row r="28" spans="2:12" s="1" customFormat="1" ht="13.5" customHeight="1" x14ac:dyDescent="0.25">
      <c r="B28" s="173" t="s">
        <v>848</v>
      </c>
      <c r="C28" s="182" t="s">
        <v>16</v>
      </c>
      <c r="D28" s="183" t="s">
        <v>854</v>
      </c>
      <c r="E28" s="145" t="s">
        <v>857</v>
      </c>
      <c r="F28" s="184" t="s">
        <v>858</v>
      </c>
      <c r="G28" s="42">
        <f>+G27+2</f>
        <v>44644</v>
      </c>
      <c r="H28" s="168"/>
      <c r="I28" s="36"/>
      <c r="J28" s="36"/>
      <c r="K28" s="36"/>
      <c r="L28" s="36"/>
    </row>
    <row r="29" spans="2:12" s="1" customFormat="1" ht="13.5" customHeight="1" x14ac:dyDescent="0.25">
      <c r="B29" s="26"/>
      <c r="C29" s="143" t="s">
        <v>9</v>
      </c>
      <c r="D29" s="189" t="s">
        <v>855</v>
      </c>
      <c r="E29" s="190" t="s">
        <v>862</v>
      </c>
      <c r="F29" s="191" t="s">
        <v>861</v>
      </c>
      <c r="G29" s="42">
        <f>G28+2</f>
        <v>44646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6"/>
      <c r="C30" s="50"/>
      <c r="D30" s="61"/>
      <c r="F30" s="58"/>
      <c r="G30" s="42"/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</v>
      </c>
      <c r="D31" s="106" t="s">
        <v>887</v>
      </c>
      <c r="E31" s="107" t="s">
        <v>888</v>
      </c>
      <c r="F31" s="96" t="s">
        <v>889</v>
      </c>
      <c r="G31" s="42">
        <f>G29+1</f>
        <v>44647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4"/>
      <c r="C32" s="108" t="s">
        <v>718</v>
      </c>
      <c r="D32" s="106"/>
      <c r="E32" s="101"/>
      <c r="F32" s="96"/>
      <c r="G32" s="118" t="s">
        <v>719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77" t="s">
        <v>550</v>
      </c>
      <c r="D33" s="106" t="s">
        <v>890</v>
      </c>
      <c r="E33" s="101" t="s">
        <v>883</v>
      </c>
      <c r="F33" s="96" t="s">
        <v>881</v>
      </c>
      <c r="G33" s="42">
        <f>+G35+1</f>
        <v>44650</v>
      </c>
      <c r="H33" s="161" t="s">
        <v>778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5" t="s">
        <v>884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7</v>
      </c>
      <c r="D35" s="144" t="s">
        <v>920</v>
      </c>
      <c r="E35" s="211" t="s">
        <v>921</v>
      </c>
      <c r="F35" s="146" t="s">
        <v>913</v>
      </c>
      <c r="G35" s="42">
        <f>G37+1</f>
        <v>44649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8</v>
      </c>
      <c r="D36" s="144" t="s">
        <v>914</v>
      </c>
      <c r="E36" s="211" t="s">
        <v>915</v>
      </c>
      <c r="F36" s="146" t="s">
        <v>916</v>
      </c>
      <c r="G36" s="42">
        <f>G35</f>
        <v>44649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43" t="s">
        <v>5</v>
      </c>
      <c r="D37" s="144" t="s">
        <v>899</v>
      </c>
      <c r="E37" s="211" t="s">
        <v>908</v>
      </c>
      <c r="F37" s="146" t="s">
        <v>909</v>
      </c>
      <c r="G37" s="42">
        <f>G31+1</f>
        <v>44648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212" t="s">
        <v>24</v>
      </c>
      <c r="D39" s="213"/>
      <c r="E39" s="214"/>
      <c r="F39" s="215"/>
      <c r="G39" s="216" t="s">
        <v>23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 t="s">
        <v>907</v>
      </c>
      <c r="E40" s="41"/>
      <c r="F40" s="58"/>
      <c r="G40" s="42">
        <v>44653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217" t="s">
        <v>9</v>
      </c>
      <c r="D41" s="218"/>
      <c r="E41" s="219"/>
      <c r="F41" s="220"/>
      <c r="G41" s="221" t="s">
        <v>23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BC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D00-000000000000}">
  <sheetPr codeName="Sheet91">
    <pageSetUpPr fitToPage="1"/>
  </sheetPr>
  <dimension ref="A1:AU71"/>
  <sheetViews>
    <sheetView topLeftCell="A19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8" t="s">
        <v>0</v>
      </c>
      <c r="C1" s="658"/>
      <c r="D1" s="9"/>
      <c r="E1" s="9"/>
      <c r="F1" s="659">
        <v>44652.6875</v>
      </c>
      <c r="G1" s="659"/>
      <c r="H1" s="14"/>
      <c r="I1" s="15"/>
      <c r="J1" s="15"/>
      <c r="K1" s="16"/>
      <c r="L1" s="12"/>
    </row>
    <row r="2" spans="2:12" s="1" customFormat="1" ht="13.5" customHeight="1" x14ac:dyDescent="0.25">
      <c r="B2" s="660" t="s">
        <v>774</v>
      </c>
      <c r="C2" s="66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3926</v>
      </c>
      <c r="E5" s="186" t="s">
        <v>826</v>
      </c>
      <c r="F5" s="187" t="s">
        <v>856</v>
      </c>
      <c r="G5" s="33">
        <v>44642</v>
      </c>
      <c r="H5" s="160" t="s">
        <v>827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 t="s">
        <v>859</v>
      </c>
      <c r="I6" s="36"/>
      <c r="J6" s="36"/>
      <c r="K6" s="36"/>
      <c r="L6" s="36"/>
    </row>
    <row r="7" spans="2:12" s="1" customFormat="1" ht="13.5" customHeight="1" x14ac:dyDescent="0.25">
      <c r="B7" s="26" t="s">
        <v>775</v>
      </c>
      <c r="C7" s="195" t="s">
        <v>479</v>
      </c>
      <c r="D7" s="193" t="s">
        <v>879</v>
      </c>
      <c r="E7" s="194" t="s">
        <v>863</v>
      </c>
      <c r="F7" s="196" t="s">
        <v>880</v>
      </c>
      <c r="G7" s="42">
        <f>G10+1</f>
        <v>44646</v>
      </c>
      <c r="H7" s="188" t="s">
        <v>860</v>
      </c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 t="s">
        <v>866</v>
      </c>
      <c r="E8" s="194" t="s">
        <v>867</v>
      </c>
      <c r="F8" s="196" t="s">
        <v>868</v>
      </c>
      <c r="G8" s="42">
        <f>G7</f>
        <v>44646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195" t="s">
        <v>5</v>
      </c>
      <c r="D9" s="193" t="s">
        <v>869</v>
      </c>
      <c r="E9" s="194" t="s">
        <v>870</v>
      </c>
      <c r="F9" s="196" t="s">
        <v>872</v>
      </c>
      <c r="G9" s="42">
        <f>+G11+1</f>
        <v>44645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195" t="s">
        <v>478</v>
      </c>
      <c r="D10" s="193" t="s">
        <v>877</v>
      </c>
      <c r="E10" s="194" t="s">
        <v>875</v>
      </c>
      <c r="F10" s="196" t="s">
        <v>623</v>
      </c>
      <c r="G10" s="42">
        <f>+G9</f>
        <v>44645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43" t="s">
        <v>476</v>
      </c>
      <c r="D11" s="201" t="s">
        <v>876</v>
      </c>
      <c r="E11" s="202" t="s">
        <v>30</v>
      </c>
      <c r="F11" s="203" t="s">
        <v>878</v>
      </c>
      <c r="G11" s="42">
        <f>+G5+2</f>
        <v>44644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52</v>
      </c>
      <c r="E13" s="55"/>
      <c r="F13" s="57"/>
      <c r="G13" s="34">
        <f>+G5+7</f>
        <v>44649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3927</v>
      </c>
      <c r="E15" s="81" t="s">
        <v>805</v>
      </c>
      <c r="F15" s="103" t="s">
        <v>824</v>
      </c>
      <c r="G15" s="33">
        <v>44639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776</v>
      </c>
      <c r="C17" s="85" t="s">
        <v>6</v>
      </c>
      <c r="D17" s="100" t="s">
        <v>573</v>
      </c>
      <c r="E17" s="101" t="s">
        <v>30</v>
      </c>
      <c r="F17" s="96" t="s">
        <v>833</v>
      </c>
      <c r="G17" s="42">
        <f>G20+1</f>
        <v>44643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830</v>
      </c>
      <c r="E18" s="87" t="s">
        <v>829</v>
      </c>
      <c r="F18" s="96" t="s">
        <v>817</v>
      </c>
      <c r="G18" s="42">
        <f>G15+3</f>
        <v>44642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8</v>
      </c>
      <c r="D19" s="86" t="s">
        <v>816</v>
      </c>
      <c r="E19" s="87" t="s">
        <v>564</v>
      </c>
      <c r="F19" s="88" t="s">
        <v>819</v>
      </c>
      <c r="G19" s="42">
        <f>G18</f>
        <v>44642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7</v>
      </c>
      <c r="D20" s="86" t="s">
        <v>840</v>
      </c>
      <c r="E20" s="101" t="s">
        <v>820</v>
      </c>
      <c r="F20" s="102" t="s">
        <v>839</v>
      </c>
      <c r="G20" s="42">
        <f>G19</f>
        <v>44642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26</v>
      </c>
      <c r="D21" s="86" t="s">
        <v>825</v>
      </c>
      <c r="E21" s="101" t="s">
        <v>849</v>
      </c>
      <c r="F21" s="114" t="s">
        <v>828</v>
      </c>
      <c r="G21" s="42">
        <f>G17</f>
        <v>44643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850</v>
      </c>
      <c r="E23" s="55"/>
      <c r="F23" s="57"/>
      <c r="G23" s="34">
        <f>G15+7</f>
        <v>44646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172" t="s">
        <v>27</v>
      </c>
      <c r="C26" s="104" t="s">
        <v>24</v>
      </c>
      <c r="D26" s="105" t="s">
        <v>783</v>
      </c>
      <c r="E26" s="101" t="s">
        <v>784</v>
      </c>
      <c r="F26" s="102" t="s">
        <v>785</v>
      </c>
      <c r="G26" s="42">
        <v>44635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173" t="s">
        <v>777</v>
      </c>
      <c r="C27" s="104" t="s">
        <v>16</v>
      </c>
      <c r="D27" s="105" t="s">
        <v>781</v>
      </c>
      <c r="E27" s="101">
        <v>170036</v>
      </c>
      <c r="F27" s="102" t="s">
        <v>782</v>
      </c>
      <c r="G27" s="42">
        <f>+G26+2</f>
        <v>44637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780</v>
      </c>
      <c r="E28" s="179" t="s">
        <v>793</v>
      </c>
      <c r="F28" s="180" t="s">
        <v>794</v>
      </c>
      <c r="G28" s="42">
        <f>G27+2</f>
        <v>44639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806</v>
      </c>
      <c r="E30" s="107" t="s">
        <v>807</v>
      </c>
      <c r="F30" s="96" t="s">
        <v>808</v>
      </c>
      <c r="G30" s="42">
        <f>G28+1</f>
        <v>44640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821</v>
      </c>
      <c r="E31" s="107" t="s">
        <v>273</v>
      </c>
      <c r="F31" s="96" t="s">
        <v>812</v>
      </c>
      <c r="G31" s="42">
        <f>G33+1</f>
        <v>44642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813</v>
      </c>
      <c r="E32" s="107" t="s">
        <v>814</v>
      </c>
      <c r="F32" s="96" t="s">
        <v>815</v>
      </c>
      <c r="G32" s="42">
        <f>G31</f>
        <v>44642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831</v>
      </c>
      <c r="E33" s="107" t="s">
        <v>832</v>
      </c>
      <c r="F33" s="96" t="s">
        <v>818</v>
      </c>
      <c r="G33" s="42">
        <f>G30+1</f>
        <v>44641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836</v>
      </c>
      <c r="E34" s="101" t="s">
        <v>585</v>
      </c>
      <c r="F34" s="96" t="s">
        <v>828</v>
      </c>
      <c r="G34" s="42">
        <f>+G33+2</f>
        <v>44643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77" t="s">
        <v>550</v>
      </c>
      <c r="D35" s="106" t="s">
        <v>835</v>
      </c>
      <c r="E35" s="101" t="s">
        <v>588</v>
      </c>
      <c r="F35" s="96" t="s">
        <v>834</v>
      </c>
      <c r="G35" s="42">
        <f>+G31+1</f>
        <v>44643</v>
      </c>
      <c r="H35" s="161" t="s">
        <v>778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837</v>
      </c>
      <c r="E36" s="107" t="s">
        <v>592</v>
      </c>
      <c r="F36" s="96" t="s">
        <v>838</v>
      </c>
      <c r="G36" s="42">
        <f>+G35+1</f>
        <v>44644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17</v>
      </c>
      <c r="D37" s="106" t="s">
        <v>841</v>
      </c>
      <c r="E37" s="107" t="s">
        <v>842</v>
      </c>
      <c r="F37" s="96" t="s">
        <v>843</v>
      </c>
      <c r="G37" s="42">
        <f>G35+1</f>
        <v>44644</v>
      </c>
      <c r="H37" s="170" t="s">
        <v>822</v>
      </c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24</v>
      </c>
      <c r="D39" s="137" t="s">
        <v>844</v>
      </c>
      <c r="E39" s="129"/>
      <c r="F39" s="130"/>
      <c r="G39" s="131">
        <f>G35+6</f>
        <v>44649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44650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44653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D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E00-000000000000}">
  <sheetPr codeName="Sheet92">
    <pageSetUpPr fitToPage="1"/>
  </sheetPr>
  <dimension ref="A1:AU70"/>
  <sheetViews>
    <sheetView topLeftCell="A13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8" t="s">
        <v>0</v>
      </c>
      <c r="C1" s="658"/>
      <c r="D1" s="9"/>
      <c r="E1" s="9"/>
      <c r="F1" s="659">
        <v>44642.354166666664</v>
      </c>
      <c r="G1" s="659"/>
      <c r="H1" s="14"/>
      <c r="I1" s="15"/>
      <c r="J1" s="15"/>
      <c r="K1" s="16"/>
      <c r="L1" s="12"/>
    </row>
    <row r="2" spans="2:12" s="1" customFormat="1" ht="13.5" customHeight="1" x14ac:dyDescent="0.25">
      <c r="B2" s="660" t="s">
        <v>706</v>
      </c>
      <c r="C2" s="66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47"/>
      <c r="H5" s="160" t="s">
        <v>708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85"/>
      <c r="D6" s="97"/>
      <c r="E6" s="101"/>
      <c r="F6" s="114"/>
      <c r="G6" s="115"/>
      <c r="H6" s="163" t="s">
        <v>713</v>
      </c>
      <c r="I6" s="36"/>
      <c r="J6" s="36"/>
      <c r="K6" s="36"/>
      <c r="L6" s="36"/>
    </row>
    <row r="7" spans="2:12" s="1" customFormat="1" ht="13.5" customHeight="1" x14ac:dyDescent="0.25">
      <c r="B7" s="26" t="s">
        <v>707</v>
      </c>
      <c r="C7" s="85" t="s">
        <v>476</v>
      </c>
      <c r="D7" s="86"/>
      <c r="E7" s="87"/>
      <c r="F7" s="88"/>
      <c r="G7" s="115"/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/>
      <c r="E8" s="91"/>
      <c r="F8" s="92"/>
      <c r="G8" s="115"/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/>
      <c r="E9" s="91"/>
      <c r="F9" s="92"/>
      <c r="G9" s="115"/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478</v>
      </c>
      <c r="D10" s="90"/>
      <c r="E10" s="91"/>
      <c r="F10" s="92"/>
      <c r="G10" s="115"/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/>
      <c r="E11" s="91"/>
      <c r="F11" s="92"/>
      <c r="G11" s="115"/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89"/>
      <c r="D12" s="90"/>
      <c r="E12" s="116"/>
      <c r="F12" s="96"/>
      <c r="G12" s="115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48"/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3928</v>
      </c>
      <c r="E15" s="81" t="s">
        <v>751</v>
      </c>
      <c r="F15" s="103" t="s">
        <v>752</v>
      </c>
      <c r="G15" s="33">
        <v>44632</v>
      </c>
      <c r="H15" s="160" t="s">
        <v>644</v>
      </c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715</v>
      </c>
      <c r="C17" s="95" t="s">
        <v>5</v>
      </c>
      <c r="D17" s="86" t="s">
        <v>749</v>
      </c>
      <c r="E17" s="87" t="s">
        <v>759</v>
      </c>
      <c r="F17" s="96" t="s">
        <v>758</v>
      </c>
      <c r="G17" s="42">
        <f>G15+3</f>
        <v>44635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760</v>
      </c>
      <c r="E18" s="87" t="s">
        <v>761</v>
      </c>
      <c r="F18" s="88" t="s">
        <v>528</v>
      </c>
      <c r="G18" s="42">
        <f>G17</f>
        <v>44635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7</v>
      </c>
      <c r="D19" s="86" t="s">
        <v>762</v>
      </c>
      <c r="E19" s="101" t="s">
        <v>30</v>
      </c>
      <c r="F19" s="102" t="s">
        <v>763</v>
      </c>
      <c r="G19" s="42">
        <f>G18</f>
        <v>44635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26</v>
      </c>
      <c r="D20" s="86" t="s">
        <v>764</v>
      </c>
      <c r="E20" s="101" t="s">
        <v>522</v>
      </c>
      <c r="F20" s="114" t="s">
        <v>765</v>
      </c>
      <c r="G20" s="42">
        <f>G21</f>
        <v>44636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6</v>
      </c>
      <c r="D21" s="100" t="s">
        <v>523</v>
      </c>
      <c r="E21" s="101" t="s">
        <v>773</v>
      </c>
      <c r="F21" s="96" t="s">
        <v>772</v>
      </c>
      <c r="G21" s="42">
        <f>G19+1</f>
        <v>44636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789</v>
      </c>
      <c r="E23" s="55"/>
      <c r="F23" s="57"/>
      <c r="G23" s="34">
        <f>G15+7</f>
        <v>44639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172" t="s">
        <v>716</v>
      </c>
      <c r="C26" s="104" t="s">
        <v>16</v>
      </c>
      <c r="D26" s="105" t="s">
        <v>720</v>
      </c>
      <c r="E26" s="101" t="s">
        <v>739</v>
      </c>
      <c r="F26" s="102" t="s">
        <v>740</v>
      </c>
      <c r="G26" s="42">
        <f>+G27+2</f>
        <v>44630</v>
      </c>
      <c r="H26" s="169" t="s">
        <v>721</v>
      </c>
      <c r="I26" s="36"/>
      <c r="J26" s="36"/>
      <c r="K26" s="36"/>
      <c r="L26" s="36"/>
    </row>
    <row r="27" spans="2:12" s="1" customFormat="1" ht="13.5" customHeight="1" x14ac:dyDescent="0.25">
      <c r="B27" s="173" t="s">
        <v>717</v>
      </c>
      <c r="C27" s="104" t="s">
        <v>24</v>
      </c>
      <c r="D27" s="105" t="s">
        <v>741</v>
      </c>
      <c r="E27" s="101" t="s">
        <v>742</v>
      </c>
      <c r="F27" s="102" t="s">
        <v>743</v>
      </c>
      <c r="G27" s="42">
        <v>44628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744</v>
      </c>
      <c r="E28" s="101" t="s">
        <v>757</v>
      </c>
      <c r="F28" s="102" t="s">
        <v>756</v>
      </c>
      <c r="G28" s="42">
        <f>G26+2</f>
        <v>44632</v>
      </c>
      <c r="H28" s="170" t="s">
        <v>754</v>
      </c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755</v>
      </c>
      <c r="E30" s="107" t="s">
        <v>766</v>
      </c>
      <c r="F30" s="96" t="s">
        <v>779</v>
      </c>
      <c r="G30" s="42">
        <f>G28+1</f>
        <v>44633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769</v>
      </c>
      <c r="E31" s="107" t="s">
        <v>30</v>
      </c>
      <c r="F31" s="96" t="s">
        <v>770</v>
      </c>
      <c r="G31" s="42">
        <f>G30+1</f>
        <v>44634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799</v>
      </c>
      <c r="E32" s="107" t="s">
        <v>795</v>
      </c>
      <c r="F32" s="96" t="s">
        <v>797</v>
      </c>
      <c r="G32" s="42">
        <f>G31+1</f>
        <v>44635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771</v>
      </c>
      <c r="E33" s="107" t="s">
        <v>30</v>
      </c>
      <c r="F33" s="96" t="s">
        <v>811</v>
      </c>
      <c r="G33" s="42">
        <f>G32</f>
        <v>44635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718</v>
      </c>
      <c r="D34" s="106"/>
      <c r="E34" s="101"/>
      <c r="F34" s="96"/>
      <c r="G34" s="118" t="s">
        <v>719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77" t="s">
        <v>550</v>
      </c>
      <c r="D35" s="106" t="s">
        <v>810</v>
      </c>
      <c r="E35" s="101" t="s">
        <v>809</v>
      </c>
      <c r="F35" s="96" t="s">
        <v>256</v>
      </c>
      <c r="G35" s="42">
        <f>+G32+1</f>
        <v>44636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174"/>
      <c r="E36" s="175"/>
      <c r="F36" s="176"/>
      <c r="G36" s="118" t="s">
        <v>419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851</v>
      </c>
      <c r="E38" s="129"/>
      <c r="F38" s="130"/>
      <c r="G38" s="131">
        <f>G35+6</f>
        <v>44642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44643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44646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E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F00-000000000000}">
  <sheetPr codeName="Sheet93">
    <pageSetUpPr fitToPage="1"/>
  </sheetPr>
  <dimension ref="A1:AU70"/>
  <sheetViews>
    <sheetView topLeftCell="A13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8" t="s">
        <v>0</v>
      </c>
      <c r="C1" s="658"/>
      <c r="D1" s="9"/>
      <c r="E1" s="9"/>
      <c r="F1" s="659">
        <v>44642.354166666664</v>
      </c>
      <c r="G1" s="659"/>
      <c r="H1" s="14"/>
      <c r="I1" s="15"/>
      <c r="J1" s="15"/>
      <c r="K1" s="16"/>
      <c r="L1" s="12"/>
    </row>
    <row r="2" spans="2:12" s="1" customFormat="1" ht="13.5" customHeight="1" x14ac:dyDescent="0.25">
      <c r="B2" s="660" t="s">
        <v>641</v>
      </c>
      <c r="C2" s="66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3929</v>
      </c>
      <c r="E5" s="83" t="s">
        <v>767</v>
      </c>
      <c r="F5" s="84" t="s">
        <v>768</v>
      </c>
      <c r="G5" s="33">
        <v>44635</v>
      </c>
      <c r="H5" s="64" t="s">
        <v>646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80" t="s">
        <v>712</v>
      </c>
      <c r="I6" s="36"/>
      <c r="J6" s="36"/>
      <c r="K6" s="36"/>
      <c r="L6" s="36"/>
    </row>
    <row r="7" spans="2:12" s="1" customFormat="1" ht="13.5" customHeight="1" x14ac:dyDescent="0.3">
      <c r="B7" s="26" t="s">
        <v>642</v>
      </c>
      <c r="C7" s="85" t="s">
        <v>476</v>
      </c>
      <c r="D7" s="86" t="s">
        <v>788</v>
      </c>
      <c r="E7" s="87" t="s">
        <v>30</v>
      </c>
      <c r="F7" s="88" t="s">
        <v>789</v>
      </c>
      <c r="G7" s="42">
        <f>+G5+2</f>
        <v>44637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479</v>
      </c>
      <c r="D8" s="90" t="s">
        <v>790</v>
      </c>
      <c r="E8" s="91" t="s">
        <v>786</v>
      </c>
      <c r="F8" s="92" t="s">
        <v>803</v>
      </c>
      <c r="G8" s="42">
        <f>G11</f>
        <v>44639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8</v>
      </c>
      <c r="D9" s="90" t="s">
        <v>787</v>
      </c>
      <c r="E9" s="91" t="s">
        <v>804</v>
      </c>
      <c r="F9" s="92" t="s">
        <v>802</v>
      </c>
      <c r="G9" s="42">
        <f>+G7+1</f>
        <v>44638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5</v>
      </c>
      <c r="D10" s="90" t="s">
        <v>796</v>
      </c>
      <c r="E10" s="91" t="s">
        <v>800</v>
      </c>
      <c r="F10" s="92" t="s">
        <v>801</v>
      </c>
      <c r="G10" s="42">
        <f>+G9</f>
        <v>44638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478</v>
      </c>
      <c r="D11" s="90" t="s">
        <v>798</v>
      </c>
      <c r="E11" s="91" t="s">
        <v>791</v>
      </c>
      <c r="F11" s="92" t="s">
        <v>792</v>
      </c>
      <c r="G11" s="42">
        <f>G10+1</f>
        <v>44639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823</v>
      </c>
      <c r="E13" s="55"/>
      <c r="F13" s="57"/>
      <c r="G13" s="34">
        <f>+G5+7</f>
        <v>44642</v>
      </c>
      <c r="H13" s="159" t="s">
        <v>711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3930</v>
      </c>
      <c r="E15" s="81" t="s">
        <v>668</v>
      </c>
      <c r="F15" s="103" t="s">
        <v>674</v>
      </c>
      <c r="G15" s="33">
        <v>44625</v>
      </c>
      <c r="H15" s="64" t="s">
        <v>644</v>
      </c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643</v>
      </c>
      <c r="C17" s="85" t="s">
        <v>7</v>
      </c>
      <c r="D17" s="86" t="s">
        <v>680</v>
      </c>
      <c r="E17" s="101" t="s">
        <v>466</v>
      </c>
      <c r="F17" s="102" t="s">
        <v>681</v>
      </c>
      <c r="G17" s="42">
        <f>G18</f>
        <v>44628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8</v>
      </c>
      <c r="D18" s="86" t="s">
        <v>682</v>
      </c>
      <c r="E18" s="87" t="s">
        <v>30</v>
      </c>
      <c r="F18" s="88" t="s">
        <v>683</v>
      </c>
      <c r="G18" s="42">
        <f>G19</f>
        <v>44628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5</v>
      </c>
      <c r="D19" s="86" t="s">
        <v>684</v>
      </c>
      <c r="E19" s="87" t="s">
        <v>690</v>
      </c>
      <c r="F19" s="96" t="s">
        <v>691</v>
      </c>
      <c r="G19" s="42">
        <f>G15+3</f>
        <v>44628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6</v>
      </c>
      <c r="D20" s="100" t="s">
        <v>725</v>
      </c>
      <c r="E20" s="101" t="s">
        <v>731</v>
      </c>
      <c r="F20" s="96" t="s">
        <v>732</v>
      </c>
      <c r="G20" s="42">
        <f>G17+1</f>
        <v>44629</v>
      </c>
      <c r="H20" s="53" t="s">
        <v>692</v>
      </c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86" t="s">
        <v>697</v>
      </c>
      <c r="E21" s="101" t="s">
        <v>733</v>
      </c>
      <c r="F21" s="114" t="s">
        <v>469</v>
      </c>
      <c r="G21" s="42">
        <f>G20</f>
        <v>44629</v>
      </c>
      <c r="H21" s="5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750</v>
      </c>
      <c r="E23" s="55"/>
      <c r="F23" s="57"/>
      <c r="G23" s="34">
        <f>G15+7</f>
        <v>44632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52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04" t="s">
        <v>24</v>
      </c>
      <c r="D26" s="105" t="s">
        <v>3931</v>
      </c>
      <c r="E26" s="101" t="s">
        <v>3932</v>
      </c>
      <c r="F26" s="102" t="s">
        <v>3933</v>
      </c>
      <c r="G26" s="42">
        <v>44621</v>
      </c>
      <c r="H26" s="153"/>
      <c r="I26" s="36"/>
      <c r="J26" s="36"/>
      <c r="K26" s="36"/>
      <c r="L26" s="36"/>
    </row>
    <row r="27" spans="2:12" s="1" customFormat="1" ht="13.5" customHeight="1" x14ac:dyDescent="0.25">
      <c r="B27" s="26" t="s">
        <v>649</v>
      </c>
      <c r="C27" s="104" t="s">
        <v>16</v>
      </c>
      <c r="D27" s="105" t="s">
        <v>3934</v>
      </c>
      <c r="E27" s="101" t="s">
        <v>392</v>
      </c>
      <c r="F27" s="102" t="s">
        <v>3935</v>
      </c>
      <c r="G27" s="42">
        <f>+G26+2</f>
        <v>44623</v>
      </c>
      <c r="H27" s="154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3867</v>
      </c>
      <c r="E28" s="101" t="s">
        <v>675</v>
      </c>
      <c r="F28" s="102" t="s">
        <v>668</v>
      </c>
      <c r="G28" s="42">
        <f>G27+2</f>
        <v>44625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667</v>
      </c>
      <c r="E30" s="107" t="s">
        <v>669</v>
      </c>
      <c r="F30" s="96" t="s">
        <v>670</v>
      </c>
      <c r="G30" s="42">
        <f>G28+1</f>
        <v>44626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8</v>
      </c>
      <c r="D31" s="106" t="s">
        <v>671</v>
      </c>
      <c r="E31" s="107" t="s">
        <v>685</v>
      </c>
      <c r="F31" s="96" t="s">
        <v>686</v>
      </c>
      <c r="G31" s="42">
        <f>G33</f>
        <v>44628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682</v>
      </c>
      <c r="E32" s="107" t="s">
        <v>687</v>
      </c>
      <c r="F32" s="96" t="s">
        <v>465</v>
      </c>
      <c r="G32" s="42">
        <f>G30+1</f>
        <v>44627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726</v>
      </c>
      <c r="E33" s="107" t="s">
        <v>727</v>
      </c>
      <c r="F33" s="96" t="s">
        <v>728</v>
      </c>
      <c r="G33" s="42">
        <f>G32+1</f>
        <v>44628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729</v>
      </c>
      <c r="E34" s="101" t="s">
        <v>734</v>
      </c>
      <c r="F34" s="96" t="s">
        <v>735</v>
      </c>
      <c r="G34" s="42">
        <f>+G33+1</f>
        <v>44629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700</v>
      </c>
      <c r="E35" s="107" t="s">
        <v>701</v>
      </c>
      <c r="F35" s="96" t="s">
        <v>738</v>
      </c>
      <c r="G35" s="42">
        <f>+G34+1</f>
        <v>44630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17</v>
      </c>
      <c r="D36" s="106" t="s">
        <v>747</v>
      </c>
      <c r="E36" s="107" t="s">
        <v>745</v>
      </c>
      <c r="F36" s="96" t="s">
        <v>746</v>
      </c>
      <c r="G36" s="127" t="s">
        <v>698</v>
      </c>
      <c r="H36" s="112" t="s">
        <v>730</v>
      </c>
      <c r="I36" s="36"/>
      <c r="J36" s="36"/>
      <c r="K36" s="36"/>
      <c r="L36" s="36"/>
    </row>
    <row r="37" spans="2:23" s="1" customFormat="1" ht="13.5" customHeight="1" x14ac:dyDescent="0.3">
      <c r="B37" s="24"/>
      <c r="D37" s="52"/>
      <c r="G37" s="49"/>
      <c r="H37" s="53"/>
      <c r="I37" s="36"/>
      <c r="J37" s="36"/>
      <c r="K37" s="36"/>
      <c r="L37" s="36"/>
      <c r="W37" s="117" t="s">
        <v>49</v>
      </c>
    </row>
    <row r="38" spans="2:23" s="1" customFormat="1" ht="13.5" customHeight="1" x14ac:dyDescent="0.3">
      <c r="B38" s="24"/>
      <c r="C38" s="136" t="s">
        <v>24</v>
      </c>
      <c r="D38" s="137" t="s">
        <v>748</v>
      </c>
      <c r="E38" s="129"/>
      <c r="F38" s="130"/>
      <c r="G38" s="131">
        <f>G35+5</f>
        <v>44635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C39" s="50" t="s">
        <v>16</v>
      </c>
      <c r="D39" s="61"/>
      <c r="E39" s="41"/>
      <c r="F39" s="58"/>
      <c r="G39" s="42">
        <f>G38+1</f>
        <v>44636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5"/>
      <c r="C40" s="45" t="s">
        <v>9</v>
      </c>
      <c r="D40" s="46"/>
      <c r="E40" s="47"/>
      <c r="F40" s="48"/>
      <c r="G40" s="76">
        <f>G39+3</f>
        <v>44639</v>
      </c>
      <c r="H40" s="5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F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000-000000000000}">
  <sheetPr codeName="Sheet94">
    <pageSetUpPr fitToPage="1"/>
  </sheetPr>
  <dimension ref="A1:AU73"/>
  <sheetViews>
    <sheetView topLeftCell="A16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8" t="s">
        <v>0</v>
      </c>
      <c r="C1" s="658"/>
      <c r="D1" s="9"/>
      <c r="E1" s="9"/>
      <c r="F1" s="659">
        <v>44630.6875</v>
      </c>
      <c r="G1" s="659"/>
      <c r="H1" s="14"/>
      <c r="I1" s="15"/>
      <c r="J1" s="15"/>
      <c r="K1" s="16"/>
      <c r="L1" s="12"/>
    </row>
    <row r="2" spans="2:12" s="1" customFormat="1" ht="13.5" customHeight="1" x14ac:dyDescent="0.25">
      <c r="B2" s="660" t="s">
        <v>593</v>
      </c>
      <c r="C2" s="66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3936</v>
      </c>
      <c r="E5" s="83" t="s">
        <v>626</v>
      </c>
      <c r="F5" s="84" t="s">
        <v>638</v>
      </c>
      <c r="G5" s="33">
        <v>44621</v>
      </c>
      <c r="H5" s="64" t="s">
        <v>676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171" t="s">
        <v>198</v>
      </c>
      <c r="C7" s="85" t="s">
        <v>476</v>
      </c>
      <c r="D7" s="86" t="s">
        <v>637</v>
      </c>
      <c r="E7" s="87" t="s">
        <v>655</v>
      </c>
      <c r="F7" s="88" t="s">
        <v>417</v>
      </c>
      <c r="G7" s="42">
        <f>+G5+2</f>
        <v>44623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7</v>
      </c>
      <c r="D8" s="90" t="s">
        <v>429</v>
      </c>
      <c r="E8" s="91" t="s">
        <v>656</v>
      </c>
      <c r="F8" s="92" t="s">
        <v>657</v>
      </c>
      <c r="G8" s="127" t="s">
        <v>602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8</v>
      </c>
      <c r="D9" s="90" t="s">
        <v>658</v>
      </c>
      <c r="E9" s="91" t="s">
        <v>30</v>
      </c>
      <c r="F9" s="92" t="s">
        <v>660</v>
      </c>
      <c r="G9" s="42">
        <f>+G7+1</f>
        <v>44624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5</v>
      </c>
      <c r="D10" s="90" t="s">
        <v>661</v>
      </c>
      <c r="E10" s="91" t="s">
        <v>30</v>
      </c>
      <c r="F10" s="92" t="s">
        <v>659</v>
      </c>
      <c r="G10" s="42">
        <f>+G9</f>
        <v>44624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479</v>
      </c>
      <c r="D11" s="90" t="s">
        <v>662</v>
      </c>
      <c r="E11" s="91" t="s">
        <v>663</v>
      </c>
      <c r="F11" s="92" t="s">
        <v>664</v>
      </c>
      <c r="G11" s="42">
        <f>+G9+1</f>
        <v>44625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709</v>
      </c>
      <c r="D12" s="90"/>
      <c r="E12" s="91"/>
      <c r="F12" s="92"/>
      <c r="G12" s="118" t="s">
        <v>710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9" t="s">
        <v>665</v>
      </c>
      <c r="D13" s="90" t="s">
        <v>667</v>
      </c>
      <c r="E13" s="91" t="s">
        <v>688</v>
      </c>
      <c r="F13" s="92" t="s">
        <v>689</v>
      </c>
      <c r="G13" s="127" t="s">
        <v>666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1"/>
      <c r="C14" s="49"/>
      <c r="D14" s="59"/>
      <c r="E14" s="60"/>
      <c r="F14" s="58"/>
      <c r="G14" s="42"/>
      <c r="H14" s="53"/>
      <c r="I14" s="36"/>
      <c r="J14" s="36"/>
      <c r="K14" s="36"/>
      <c r="L14" s="36"/>
    </row>
    <row r="15" spans="2:12" s="1" customFormat="1" ht="13.5" customHeight="1" x14ac:dyDescent="0.3">
      <c r="B15" s="22"/>
      <c r="C15" s="94" t="s">
        <v>481</v>
      </c>
      <c r="D15" s="110"/>
      <c r="E15" s="94"/>
      <c r="F15" s="111"/>
      <c r="G15" s="121" t="s">
        <v>677</v>
      </c>
      <c r="H15" s="54" t="s">
        <v>678</v>
      </c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 t="s">
        <v>652</v>
      </c>
      <c r="E17" s="81" t="s">
        <v>672</v>
      </c>
      <c r="F17" s="103" t="s">
        <v>673</v>
      </c>
      <c r="G17" s="33">
        <v>44618</v>
      </c>
      <c r="H17" s="64" t="s">
        <v>603</v>
      </c>
      <c r="I17" s="36"/>
      <c r="J17" s="36"/>
      <c r="K17" s="36"/>
      <c r="L17" s="36"/>
    </row>
    <row r="18" spans="2:12" s="1" customFormat="1" ht="13.5" customHeight="1" x14ac:dyDescent="0.25">
      <c r="B18" s="21" t="s">
        <v>25</v>
      </c>
      <c r="C18" s="50"/>
      <c r="D18" s="50"/>
      <c r="E18" s="41"/>
      <c r="F18" s="58"/>
      <c r="G18" s="42"/>
      <c r="H18" s="80" t="s">
        <v>639</v>
      </c>
      <c r="I18" s="36"/>
      <c r="J18" s="36"/>
      <c r="K18" s="36"/>
      <c r="L18" s="36"/>
    </row>
    <row r="19" spans="2:12" s="1" customFormat="1" ht="13.5" customHeight="1" x14ac:dyDescent="0.3">
      <c r="B19" s="26" t="s">
        <v>537</v>
      </c>
      <c r="C19" s="85" t="s">
        <v>6</v>
      </c>
      <c r="D19" s="100" t="s">
        <v>699</v>
      </c>
      <c r="E19" s="101" t="s">
        <v>696</v>
      </c>
      <c r="F19" s="96" t="s">
        <v>694</v>
      </c>
      <c r="G19" s="42">
        <f>G21+1</f>
        <v>44622</v>
      </c>
      <c r="H19" s="53" t="s">
        <v>692</v>
      </c>
      <c r="I19" s="36"/>
      <c r="J19" s="36"/>
      <c r="K19" s="36"/>
      <c r="L19" s="36"/>
    </row>
    <row r="20" spans="2:12" s="1" customFormat="1" ht="13.5" customHeight="1" x14ac:dyDescent="0.3">
      <c r="B20" s="24"/>
      <c r="C20" s="85" t="s">
        <v>26</v>
      </c>
      <c r="D20" s="86" t="s">
        <v>722</v>
      </c>
      <c r="E20" s="101" t="s">
        <v>723</v>
      </c>
      <c r="F20" s="114" t="s">
        <v>724</v>
      </c>
      <c r="G20" s="42">
        <f>G19</f>
        <v>44622</v>
      </c>
      <c r="H20" s="53" t="s">
        <v>693</v>
      </c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7</v>
      </c>
      <c r="D21" s="86" t="s">
        <v>736</v>
      </c>
      <c r="E21" s="101" t="s">
        <v>68</v>
      </c>
      <c r="F21" s="102" t="s">
        <v>737</v>
      </c>
      <c r="G21" s="42">
        <f>G23</f>
        <v>44621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6"/>
      <c r="C22" s="95" t="s">
        <v>5</v>
      </c>
      <c r="D22" s="86" t="s">
        <v>470</v>
      </c>
      <c r="E22" s="87" t="s">
        <v>703</v>
      </c>
      <c r="F22" s="96" t="s">
        <v>702</v>
      </c>
      <c r="G22" s="42">
        <f>G17+3</f>
        <v>44621</v>
      </c>
      <c r="H22" s="53" t="s">
        <v>695</v>
      </c>
      <c r="I22" s="36"/>
      <c r="J22" s="36"/>
      <c r="K22" s="36"/>
      <c r="L22" s="36"/>
    </row>
    <row r="23" spans="2:12" s="1" customFormat="1" ht="13.5" customHeight="1" x14ac:dyDescent="0.3">
      <c r="B23" s="26"/>
      <c r="C23" s="85" t="s">
        <v>8</v>
      </c>
      <c r="D23" s="86" t="s">
        <v>704</v>
      </c>
      <c r="E23" s="87" t="s">
        <v>705</v>
      </c>
      <c r="F23" s="88" t="s">
        <v>170</v>
      </c>
      <c r="G23" s="42">
        <f>G22</f>
        <v>44621</v>
      </c>
      <c r="H23" s="53"/>
      <c r="I23" s="36"/>
      <c r="J23" s="36"/>
      <c r="K23" s="36"/>
      <c r="L23" s="36"/>
    </row>
    <row r="24" spans="2:12" s="1" customFormat="1" ht="13.5" customHeight="1" x14ac:dyDescent="0.25">
      <c r="B24" s="24"/>
      <c r="C24" s="52"/>
      <c r="D24" s="52"/>
      <c r="E24" s="51"/>
      <c r="F24" s="51"/>
      <c r="G24" s="42"/>
      <c r="H24" s="155" t="s">
        <v>714</v>
      </c>
      <c r="I24" s="36"/>
      <c r="J24" s="36"/>
      <c r="K24" s="36"/>
      <c r="L24" s="36"/>
    </row>
    <row r="25" spans="2:12" s="1" customFormat="1" ht="13.5" customHeight="1" x14ac:dyDescent="0.25">
      <c r="B25" s="25"/>
      <c r="C25" s="44" t="s">
        <v>14</v>
      </c>
      <c r="D25" s="55" t="s">
        <v>753</v>
      </c>
      <c r="E25" s="55"/>
      <c r="F25" s="57"/>
      <c r="G25" s="34">
        <f>G17+7</f>
        <v>44625</v>
      </c>
      <c r="H25" s="156" t="s">
        <v>647</v>
      </c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23" t="s">
        <v>605</v>
      </c>
      <c r="C27" s="73"/>
      <c r="D27" s="66"/>
      <c r="E27" s="74"/>
      <c r="F27" s="75"/>
      <c r="G27" s="79"/>
      <c r="H27" s="152" t="s">
        <v>608</v>
      </c>
      <c r="I27" s="36"/>
      <c r="J27" s="36"/>
      <c r="K27" s="36"/>
      <c r="L27" s="36"/>
    </row>
    <row r="28" spans="2:12" s="1" customFormat="1" ht="13.5" customHeight="1" x14ac:dyDescent="0.25">
      <c r="B28" s="71" t="s">
        <v>31</v>
      </c>
      <c r="C28" s="104" t="s">
        <v>24</v>
      </c>
      <c r="D28" s="105" t="s">
        <v>3937</v>
      </c>
      <c r="E28" s="101" t="s">
        <v>596</v>
      </c>
      <c r="F28" s="102" t="s">
        <v>597</v>
      </c>
      <c r="G28" s="42">
        <v>44614</v>
      </c>
      <c r="H28" s="153" t="s">
        <v>609</v>
      </c>
      <c r="I28" s="36"/>
      <c r="J28" s="36"/>
      <c r="K28" s="36"/>
      <c r="L28" s="36"/>
    </row>
    <row r="29" spans="2:12" s="1" customFormat="1" ht="13.5" customHeight="1" x14ac:dyDescent="0.25">
      <c r="B29" s="26" t="s">
        <v>594</v>
      </c>
      <c r="C29" s="104" t="s">
        <v>16</v>
      </c>
      <c r="D29" s="105" t="s">
        <v>573</v>
      </c>
      <c r="E29" s="101" t="s">
        <v>598</v>
      </c>
      <c r="F29" s="102" t="s">
        <v>599</v>
      </c>
      <c r="G29" s="42">
        <f>+G28+2</f>
        <v>44616</v>
      </c>
      <c r="H29" s="154" t="s">
        <v>610</v>
      </c>
      <c r="I29" s="36"/>
      <c r="J29" s="36"/>
      <c r="K29" s="36"/>
      <c r="L29" s="36"/>
    </row>
    <row r="30" spans="2:12" s="1" customFormat="1" ht="13.5" customHeight="1" x14ac:dyDescent="0.3">
      <c r="B30" s="26"/>
      <c r="C30" s="85" t="s">
        <v>9</v>
      </c>
      <c r="D30" s="85" t="s">
        <v>600</v>
      </c>
      <c r="E30" s="101" t="s">
        <v>30</v>
      </c>
      <c r="F30" s="102" t="s">
        <v>601</v>
      </c>
      <c r="G30" s="42">
        <f>G29+2</f>
        <v>44618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1"/>
      <c r="C31" s="50"/>
      <c r="D31" s="61"/>
      <c r="F31" s="58"/>
      <c r="G31" s="42"/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17</v>
      </c>
      <c r="D32" s="106" t="s">
        <v>612</v>
      </c>
      <c r="E32" s="107" t="s">
        <v>613</v>
      </c>
      <c r="F32" s="96" t="s">
        <v>611</v>
      </c>
      <c r="G32" s="42">
        <f>G30+1</f>
        <v>44619</v>
      </c>
      <c r="H32" s="112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5</v>
      </c>
      <c r="D33" s="106" t="s">
        <v>614</v>
      </c>
      <c r="E33" s="107" t="s">
        <v>619</v>
      </c>
      <c r="F33" s="96" t="s">
        <v>620</v>
      </c>
      <c r="G33" s="42">
        <f>G32+1</f>
        <v>44620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621</v>
      </c>
      <c r="E34" s="107" t="s">
        <v>623</v>
      </c>
      <c r="F34" s="96" t="s">
        <v>627</v>
      </c>
      <c r="G34" s="42">
        <f>G35</f>
        <v>44621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624</v>
      </c>
      <c r="E35" s="107" t="s">
        <v>30</v>
      </c>
      <c r="F35" s="96" t="s">
        <v>628</v>
      </c>
      <c r="G35" s="42">
        <f>G33+1</f>
        <v>44621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40</v>
      </c>
      <c r="D36" s="106" t="s">
        <v>630</v>
      </c>
      <c r="E36" s="101" t="s">
        <v>629</v>
      </c>
      <c r="F36" s="96" t="s">
        <v>653</v>
      </c>
      <c r="G36" s="42">
        <f>+G35+1</f>
        <v>44622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108" t="s">
        <v>550</v>
      </c>
      <c r="D37" s="106" t="s">
        <v>631</v>
      </c>
      <c r="E37" s="101" t="s">
        <v>30</v>
      </c>
      <c r="F37" s="96" t="s">
        <v>654</v>
      </c>
      <c r="G37" s="127" t="s">
        <v>602</v>
      </c>
      <c r="H37" s="77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10</v>
      </c>
      <c r="D38" s="85" t="s">
        <v>632</v>
      </c>
      <c r="E38" s="107" t="s">
        <v>636</v>
      </c>
      <c r="F38" s="96" t="s">
        <v>410</v>
      </c>
      <c r="G38" s="128">
        <f>+G36+1</f>
        <v>44623</v>
      </c>
      <c r="H38" s="112"/>
      <c r="I38" s="36"/>
      <c r="J38" s="36"/>
      <c r="K38" s="36"/>
      <c r="L38" s="36"/>
    </row>
    <row r="39" spans="2:23" s="1" customFormat="1" ht="13.5" customHeight="1" x14ac:dyDescent="0.3">
      <c r="B39" s="24"/>
      <c r="D39" s="52"/>
      <c r="G39" s="49"/>
      <c r="H39" s="53"/>
      <c r="I39" s="36"/>
      <c r="J39" s="36"/>
      <c r="K39" s="36"/>
      <c r="L39" s="36"/>
      <c r="W39" s="117" t="s">
        <v>49</v>
      </c>
    </row>
    <row r="40" spans="2:23" s="1" customFormat="1" ht="13.5" customHeight="1" x14ac:dyDescent="0.3">
      <c r="B40" s="24"/>
      <c r="C40" s="133" t="s">
        <v>24</v>
      </c>
      <c r="D40" s="134"/>
      <c r="E40" s="149"/>
      <c r="F40" s="150"/>
      <c r="G40" s="151" t="s">
        <v>606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4"/>
      <c r="C41" s="85" t="s">
        <v>16</v>
      </c>
      <c r="D41" s="106"/>
      <c r="E41" s="101"/>
      <c r="F41" s="96"/>
      <c r="G41" s="118" t="s">
        <v>606</v>
      </c>
      <c r="H41" s="53"/>
      <c r="I41" s="36"/>
      <c r="J41" s="36"/>
      <c r="K41" s="36"/>
      <c r="L41" s="36"/>
    </row>
    <row r="42" spans="2:23" s="1" customFormat="1" ht="13.5" customHeight="1" x14ac:dyDescent="0.3">
      <c r="B42" s="24"/>
      <c r="C42" s="85" t="s">
        <v>9</v>
      </c>
      <c r="D42" s="106"/>
      <c r="E42" s="101"/>
      <c r="F42" s="96"/>
      <c r="G42" s="118" t="s">
        <v>606</v>
      </c>
      <c r="H42" s="53"/>
      <c r="I42" s="36"/>
      <c r="J42" s="36"/>
      <c r="K42" s="36"/>
      <c r="L42" s="36"/>
    </row>
    <row r="43" spans="2:23" s="1" customFormat="1" ht="13.5" customHeight="1" x14ac:dyDescent="0.25">
      <c r="B43" s="25"/>
      <c r="C43" s="158" t="s">
        <v>607</v>
      </c>
      <c r="D43" s="110" t="s">
        <v>679</v>
      </c>
      <c r="E43" s="55"/>
      <c r="F43" s="57"/>
      <c r="G43" s="34">
        <f>G38+2</f>
        <v>44625</v>
      </c>
      <c r="H43" s="156" t="s">
        <v>645</v>
      </c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C000-000000000000}">
      <formula1>$B$44:$B$46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100-000000000000}">
  <sheetPr codeName="Sheet95">
    <pageSetUpPr fitToPage="1"/>
  </sheetPr>
  <dimension ref="A1:AU71"/>
  <sheetViews>
    <sheetView topLeftCell="A16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8" t="s">
        <v>0</v>
      </c>
      <c r="C1" s="658"/>
      <c r="D1" s="9"/>
      <c r="E1" s="9"/>
      <c r="F1" s="659">
        <v>44623.354166666664</v>
      </c>
      <c r="G1" s="659"/>
      <c r="H1" s="14"/>
      <c r="I1" s="15"/>
      <c r="J1" s="15"/>
      <c r="K1" s="16"/>
      <c r="L1" s="12"/>
    </row>
    <row r="2" spans="2:12" s="1" customFormat="1" ht="13.5" customHeight="1" x14ac:dyDescent="0.25">
      <c r="B2" s="660" t="s">
        <v>536</v>
      </c>
      <c r="C2" s="66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3938</v>
      </c>
      <c r="E5" s="83" t="s">
        <v>562</v>
      </c>
      <c r="F5" s="84" t="s">
        <v>563</v>
      </c>
      <c r="G5" s="33">
        <v>44614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67</v>
      </c>
      <c r="C7" s="85" t="s">
        <v>476</v>
      </c>
      <c r="D7" s="86" t="s">
        <v>581</v>
      </c>
      <c r="E7" s="87" t="s">
        <v>582</v>
      </c>
      <c r="F7" s="88" t="s">
        <v>583</v>
      </c>
      <c r="G7" s="42">
        <f>+G5+2</f>
        <v>44616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584</v>
      </c>
      <c r="E8" s="91" t="s">
        <v>585</v>
      </c>
      <c r="F8" s="92" t="s">
        <v>586</v>
      </c>
      <c r="G8" s="42">
        <f>+G7+1</f>
        <v>44617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587</v>
      </c>
      <c r="E9" s="91" t="s">
        <v>588</v>
      </c>
      <c r="F9" s="92" t="s">
        <v>312</v>
      </c>
      <c r="G9" s="42">
        <f>+G8</f>
        <v>44617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478</v>
      </c>
      <c r="D10" s="90" t="s">
        <v>589</v>
      </c>
      <c r="E10" s="91" t="s">
        <v>592</v>
      </c>
      <c r="F10" s="92" t="s">
        <v>616</v>
      </c>
      <c r="G10" s="42">
        <f>+G9+1</f>
        <v>44618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479</v>
      </c>
      <c r="D11" s="90" t="s">
        <v>617</v>
      </c>
      <c r="E11" s="91" t="s">
        <v>618</v>
      </c>
      <c r="F11" s="92" t="s">
        <v>615</v>
      </c>
      <c r="G11" s="42">
        <f>+G8+1</f>
        <v>44618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480</v>
      </c>
      <c r="D12" s="109"/>
      <c r="E12" s="98"/>
      <c r="F12" s="99"/>
      <c r="G12" s="118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481</v>
      </c>
      <c r="D14" s="110" t="s">
        <v>625</v>
      </c>
      <c r="E14" s="55"/>
      <c r="F14" s="57"/>
      <c r="G14" s="34">
        <f>+G5+7</f>
        <v>44621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/>
      <c r="E16" s="81"/>
      <c r="F16" s="103"/>
      <c r="G16" s="147"/>
      <c r="H16" s="64" t="s">
        <v>604</v>
      </c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85"/>
      <c r="D17" s="85"/>
      <c r="E17" s="101"/>
      <c r="F17" s="96"/>
      <c r="G17" s="115"/>
      <c r="H17" s="80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86"/>
      <c r="E18" s="87"/>
      <c r="F18" s="96"/>
      <c r="G18" s="115"/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5</v>
      </c>
      <c r="D19" s="86"/>
      <c r="E19" s="87"/>
      <c r="F19" s="88"/>
      <c r="G19" s="115"/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/>
      <c r="E20" s="101"/>
      <c r="F20" s="102"/>
      <c r="G20" s="115"/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6</v>
      </c>
      <c r="D21" s="100"/>
      <c r="E21" s="101"/>
      <c r="F21" s="96"/>
      <c r="G21" s="115"/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26</v>
      </c>
      <c r="D22" s="86"/>
      <c r="E22" s="101"/>
      <c r="F22" s="114"/>
      <c r="G22" s="115"/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100"/>
      <c r="D23" s="100"/>
      <c r="E23" s="87"/>
      <c r="F23" s="87"/>
      <c r="G23" s="115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/>
      <c r="E24" s="94"/>
      <c r="F24" s="111"/>
      <c r="G24" s="148"/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104" t="s">
        <v>24</v>
      </c>
      <c r="D27" s="105" t="s">
        <v>3939</v>
      </c>
      <c r="E27" s="101" t="s">
        <v>545</v>
      </c>
      <c r="F27" s="102" t="s">
        <v>546</v>
      </c>
      <c r="G27" s="42">
        <v>44607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538</v>
      </c>
      <c r="C28" s="104" t="s">
        <v>16</v>
      </c>
      <c r="D28" s="105" t="s">
        <v>542</v>
      </c>
      <c r="E28" s="101" t="s">
        <v>543</v>
      </c>
      <c r="F28" s="102" t="s">
        <v>544</v>
      </c>
      <c r="G28" s="42">
        <f>+G27+2</f>
        <v>44609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565</v>
      </c>
      <c r="E29" s="101" t="s">
        <v>566</v>
      </c>
      <c r="F29" s="102" t="s">
        <v>547</v>
      </c>
      <c r="G29" s="42">
        <f>G28+2</f>
        <v>44611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551</v>
      </c>
      <c r="E31" s="107" t="s">
        <v>552</v>
      </c>
      <c r="F31" s="96" t="s">
        <v>553</v>
      </c>
      <c r="G31" s="42">
        <f>G29+1</f>
        <v>44612</v>
      </c>
      <c r="H31" s="112" t="s">
        <v>502</v>
      </c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7</v>
      </c>
      <c r="D32" s="106" t="s">
        <v>567</v>
      </c>
      <c r="E32" s="107" t="s">
        <v>568</v>
      </c>
      <c r="F32" s="96" t="s">
        <v>569</v>
      </c>
      <c r="G32" s="42">
        <f>G34+1</f>
        <v>44614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570</v>
      </c>
      <c r="E33" s="107" t="s">
        <v>563</v>
      </c>
      <c r="F33" s="96" t="s">
        <v>571</v>
      </c>
      <c r="G33" s="42">
        <f>G32</f>
        <v>44614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5</v>
      </c>
      <c r="D34" s="106" t="s">
        <v>572</v>
      </c>
      <c r="E34" s="107" t="s">
        <v>573</v>
      </c>
      <c r="F34" s="96" t="s">
        <v>574</v>
      </c>
      <c r="G34" s="42">
        <f>G31+1</f>
        <v>44613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108" t="s">
        <v>40</v>
      </c>
      <c r="D35" s="106" t="s">
        <v>575</v>
      </c>
      <c r="E35" s="101" t="s">
        <v>576</v>
      </c>
      <c r="F35" s="96" t="s">
        <v>577</v>
      </c>
      <c r="G35" s="42">
        <f>+G32+1</f>
        <v>44615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550</v>
      </c>
      <c r="D36" s="106" t="s">
        <v>564</v>
      </c>
      <c r="E36" s="101" t="s">
        <v>578</v>
      </c>
      <c r="F36" s="96" t="s">
        <v>579</v>
      </c>
      <c r="G36" s="42">
        <f>+G35</f>
        <v>44615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10</v>
      </c>
      <c r="D37" s="85" t="s">
        <v>580</v>
      </c>
      <c r="E37" s="107" t="s">
        <v>590</v>
      </c>
      <c r="F37" s="96" t="s">
        <v>591</v>
      </c>
      <c r="G37" s="128">
        <f>+G35+1</f>
        <v>44616</v>
      </c>
      <c r="H37" s="112"/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133" t="s">
        <v>548</v>
      </c>
      <c r="D39" s="134" t="s">
        <v>622</v>
      </c>
      <c r="E39" s="149" t="s">
        <v>633</v>
      </c>
      <c r="F39" s="150" t="s">
        <v>634</v>
      </c>
      <c r="G39" s="131">
        <f>+G36+6</f>
        <v>44621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85" t="s">
        <v>16</v>
      </c>
      <c r="D40" s="106" t="s">
        <v>635</v>
      </c>
      <c r="E40" s="101" t="s">
        <v>640</v>
      </c>
      <c r="F40" s="96" t="s">
        <v>650</v>
      </c>
      <c r="G40" s="42">
        <f>+G39+1</f>
        <v>44622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2" t="s">
        <v>549</v>
      </c>
      <c r="D41" s="56" t="s">
        <v>651</v>
      </c>
      <c r="E41" s="55"/>
      <c r="F41" s="57"/>
      <c r="G41" s="34">
        <f>+G40+3</f>
        <v>44625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C1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200-000000000000}">
  <sheetPr codeName="Sheet96">
    <pageSetUpPr fitToPage="1"/>
  </sheetPr>
  <dimension ref="A1:AU71"/>
  <sheetViews>
    <sheetView topLeftCell="A16" zoomScaleNormal="10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8" t="s">
        <v>0</v>
      </c>
      <c r="C1" s="658"/>
      <c r="D1" s="9"/>
      <c r="E1" s="9"/>
      <c r="F1" s="659">
        <v>44610.354166666664</v>
      </c>
      <c r="G1" s="659"/>
      <c r="H1" s="14"/>
      <c r="I1" s="15"/>
      <c r="J1" s="15"/>
      <c r="K1" s="16"/>
      <c r="L1" s="12"/>
    </row>
    <row r="2" spans="2:12" s="1" customFormat="1" ht="13.5" customHeight="1" x14ac:dyDescent="0.25">
      <c r="B2" s="660" t="s">
        <v>474</v>
      </c>
      <c r="C2" s="66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3940</v>
      </c>
      <c r="E5" s="83" t="s">
        <v>515</v>
      </c>
      <c r="F5" s="84" t="s">
        <v>507</v>
      </c>
      <c r="G5" s="33">
        <v>44607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475</v>
      </c>
      <c r="C7" s="85" t="s">
        <v>476</v>
      </c>
      <c r="D7" s="86" t="s">
        <v>516</v>
      </c>
      <c r="E7" s="87" t="s">
        <v>522</v>
      </c>
      <c r="F7" s="88" t="s">
        <v>523</v>
      </c>
      <c r="G7" s="42">
        <f>+G5+2</f>
        <v>44609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479</v>
      </c>
      <c r="D8" s="90" t="s">
        <v>530</v>
      </c>
      <c r="E8" s="91" t="s">
        <v>30</v>
      </c>
      <c r="F8" s="92" t="s">
        <v>531</v>
      </c>
      <c r="G8" s="127" t="s">
        <v>182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477</v>
      </c>
      <c r="D9" s="90" t="s">
        <v>525</v>
      </c>
      <c r="E9" s="91" t="s">
        <v>30</v>
      </c>
      <c r="F9" s="92" t="s">
        <v>532</v>
      </c>
      <c r="G9" s="42">
        <f>+G7+1</f>
        <v>44610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42</v>
      </c>
      <c r="D10" s="90" t="s">
        <v>533</v>
      </c>
      <c r="E10" s="91" t="s">
        <v>560</v>
      </c>
      <c r="F10" s="92" t="s">
        <v>557</v>
      </c>
      <c r="G10" s="42">
        <f>+G9</f>
        <v>44610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478</v>
      </c>
      <c r="D11" s="90" t="s">
        <v>558</v>
      </c>
      <c r="E11" s="91" t="s">
        <v>30</v>
      </c>
      <c r="F11" s="92" t="s">
        <v>559</v>
      </c>
      <c r="G11" s="42">
        <f>+G10+1</f>
        <v>44611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479</v>
      </c>
      <c r="D12" s="90" t="s">
        <v>554</v>
      </c>
      <c r="E12" s="91" t="s">
        <v>555</v>
      </c>
      <c r="F12" s="92" t="s">
        <v>556</v>
      </c>
      <c r="G12" s="42">
        <f>+G9+1</f>
        <v>44611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9" t="s">
        <v>480</v>
      </c>
      <c r="D13" s="109"/>
      <c r="E13" s="98"/>
      <c r="F13" s="99"/>
      <c r="G13" s="118" t="s">
        <v>23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1"/>
      <c r="C14" s="49"/>
      <c r="D14" s="59"/>
      <c r="E14" s="60"/>
      <c r="F14" s="58"/>
      <c r="G14" s="42"/>
      <c r="H14" s="53"/>
      <c r="I14" s="36"/>
      <c r="J14" s="36"/>
      <c r="K14" s="36"/>
      <c r="L14" s="36"/>
    </row>
    <row r="15" spans="2:12" s="1" customFormat="1" ht="13.5" customHeight="1" x14ac:dyDescent="0.3">
      <c r="B15" s="22"/>
      <c r="C15" s="55" t="s">
        <v>481</v>
      </c>
      <c r="D15" s="56" t="s">
        <v>561</v>
      </c>
      <c r="E15" s="55"/>
      <c r="F15" s="57"/>
      <c r="G15" s="34">
        <f>+G5+7</f>
        <v>44614</v>
      </c>
      <c r="H15" s="54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/>
      <c r="E17" s="81"/>
      <c r="F17" s="103"/>
      <c r="G17" s="120" t="s">
        <v>23</v>
      </c>
      <c r="H17" s="64"/>
      <c r="I17" s="36"/>
      <c r="J17" s="36"/>
      <c r="K17" s="36"/>
      <c r="L17" s="36"/>
    </row>
    <row r="18" spans="2:12" s="1" customFormat="1" ht="13.5" customHeight="1" x14ac:dyDescent="0.25">
      <c r="B18" s="21" t="s">
        <v>25</v>
      </c>
      <c r="C18" s="85"/>
      <c r="D18" s="85"/>
      <c r="E18" s="101"/>
      <c r="F18" s="96"/>
      <c r="G18" s="115"/>
      <c r="H18" s="80"/>
      <c r="I18" s="36"/>
      <c r="J18" s="36"/>
      <c r="K18" s="36"/>
      <c r="L18" s="36"/>
    </row>
    <row r="19" spans="2:12" s="1" customFormat="1" ht="13.5" customHeight="1" x14ac:dyDescent="0.3">
      <c r="B19" s="26" t="s">
        <v>482</v>
      </c>
      <c r="C19" s="85" t="s">
        <v>5</v>
      </c>
      <c r="D19" s="86"/>
      <c r="E19" s="87"/>
      <c r="F19" s="88"/>
      <c r="G19" s="118" t="s">
        <v>36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95" t="s">
        <v>7</v>
      </c>
      <c r="D20" s="86"/>
      <c r="E20" s="87"/>
      <c r="F20" s="96"/>
      <c r="G20" s="118" t="s">
        <v>36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8</v>
      </c>
      <c r="D21" s="86"/>
      <c r="E21" s="101"/>
      <c r="F21" s="102"/>
      <c r="G21" s="118" t="s">
        <v>36</v>
      </c>
      <c r="H21" s="78"/>
      <c r="I21" s="36"/>
      <c r="J21" s="36"/>
      <c r="K21" s="36"/>
      <c r="L21" s="36"/>
    </row>
    <row r="22" spans="2:12" s="1" customFormat="1" ht="13.5" customHeight="1" x14ac:dyDescent="0.3">
      <c r="B22" s="26"/>
      <c r="C22" s="85" t="s">
        <v>6</v>
      </c>
      <c r="D22" s="100"/>
      <c r="E22" s="101"/>
      <c r="F22" s="96"/>
      <c r="G22" s="118" t="s">
        <v>36</v>
      </c>
      <c r="H22" s="53"/>
      <c r="I22" s="36"/>
      <c r="J22" s="36"/>
      <c r="K22" s="36"/>
      <c r="L22" s="36"/>
    </row>
    <row r="23" spans="2:12" s="1" customFormat="1" ht="13.5" customHeight="1" x14ac:dyDescent="0.3">
      <c r="B23" s="24"/>
      <c r="C23" s="85" t="s">
        <v>26</v>
      </c>
      <c r="D23" s="86"/>
      <c r="E23" s="101"/>
      <c r="F23" s="114"/>
      <c r="G23" s="118" t="s">
        <v>36</v>
      </c>
      <c r="H23" s="78"/>
      <c r="I23" s="36"/>
      <c r="J23" s="36"/>
      <c r="K23" s="36"/>
      <c r="L23" s="36"/>
    </row>
    <row r="24" spans="2:12" s="1" customFormat="1" ht="13.5" customHeight="1" x14ac:dyDescent="0.25">
      <c r="B24" s="24"/>
      <c r="C24" s="100"/>
      <c r="D24" s="100"/>
      <c r="E24" s="87"/>
      <c r="F24" s="87"/>
      <c r="G24" s="115"/>
      <c r="H24" s="70"/>
      <c r="I24" s="36"/>
      <c r="J24" s="36"/>
      <c r="K24" s="36"/>
      <c r="L24" s="36"/>
    </row>
    <row r="25" spans="2:12" s="1" customFormat="1" ht="13.5" customHeight="1" x14ac:dyDescent="0.25">
      <c r="B25" s="25"/>
      <c r="C25" s="93" t="s">
        <v>14</v>
      </c>
      <c r="D25" s="94"/>
      <c r="E25" s="94"/>
      <c r="F25" s="111"/>
      <c r="G25" s="121" t="s">
        <v>36</v>
      </c>
      <c r="H25" s="69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3">
      <c r="B27" s="23" t="s">
        <v>20</v>
      </c>
      <c r="C27" s="73"/>
      <c r="D27" s="66"/>
      <c r="E27" s="74"/>
      <c r="F27" s="75"/>
      <c r="G27" s="79"/>
      <c r="H27" s="68"/>
      <c r="I27" s="36"/>
      <c r="J27" s="36"/>
      <c r="K27" s="36"/>
      <c r="L27" s="36"/>
    </row>
    <row r="28" spans="2:12" s="1" customFormat="1" ht="13.5" customHeight="1" x14ac:dyDescent="0.3">
      <c r="B28" s="71" t="s">
        <v>31</v>
      </c>
      <c r="C28" s="104" t="s">
        <v>24</v>
      </c>
      <c r="D28" s="105" t="s">
        <v>3868</v>
      </c>
      <c r="E28" s="101"/>
      <c r="F28" s="102"/>
      <c r="G28" s="42" t="s">
        <v>23</v>
      </c>
      <c r="H28" s="53"/>
      <c r="I28" s="36"/>
      <c r="J28" s="36"/>
      <c r="K28" s="36"/>
      <c r="L28" s="36"/>
    </row>
    <row r="29" spans="2:12" s="1" customFormat="1" ht="13.5" customHeight="1" x14ac:dyDescent="0.3">
      <c r="B29" s="26" t="s">
        <v>483</v>
      </c>
      <c r="C29" s="104" t="s">
        <v>16</v>
      </c>
      <c r="D29" s="105" t="s">
        <v>484</v>
      </c>
      <c r="E29" s="101" t="s">
        <v>485</v>
      </c>
      <c r="F29" s="102" t="s">
        <v>486</v>
      </c>
      <c r="G29" s="42">
        <v>44602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6"/>
      <c r="C30" s="85" t="s">
        <v>9</v>
      </c>
      <c r="D30" s="85" t="s">
        <v>180</v>
      </c>
      <c r="E30" s="101" t="s">
        <v>513</v>
      </c>
      <c r="F30" s="102" t="s">
        <v>514</v>
      </c>
      <c r="G30" s="42">
        <f>G29+2</f>
        <v>44604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1"/>
      <c r="C31" s="50"/>
      <c r="D31" s="61"/>
      <c r="F31" s="58"/>
      <c r="G31" s="42"/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17</v>
      </c>
      <c r="D32" s="106" t="s">
        <v>506</v>
      </c>
      <c r="E32" s="107" t="s">
        <v>503</v>
      </c>
      <c r="F32" s="96" t="s">
        <v>504</v>
      </c>
      <c r="G32" s="42">
        <f>G30+1</f>
        <v>44605</v>
      </c>
      <c r="H32" s="112" t="s">
        <v>502</v>
      </c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5</v>
      </c>
      <c r="D33" s="106" t="s">
        <v>505</v>
      </c>
      <c r="E33" s="107" t="s">
        <v>517</v>
      </c>
      <c r="F33" s="96" t="s">
        <v>518</v>
      </c>
      <c r="G33" s="42">
        <f>G32+1</f>
        <v>44606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519</v>
      </c>
      <c r="E34" s="107" t="s">
        <v>520</v>
      </c>
      <c r="F34" s="96" t="s">
        <v>521</v>
      </c>
      <c r="G34" s="42">
        <f>G35</f>
        <v>44607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526</v>
      </c>
      <c r="E35" s="107" t="s">
        <v>527</v>
      </c>
      <c r="F35" s="96" t="s">
        <v>528</v>
      </c>
      <c r="G35" s="42">
        <f>G33+1</f>
        <v>44607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40</v>
      </c>
      <c r="D36" s="106" t="s">
        <v>529</v>
      </c>
      <c r="E36" s="101" t="s">
        <v>522</v>
      </c>
      <c r="F36" s="96" t="s">
        <v>523</v>
      </c>
      <c r="G36" s="42">
        <f>+G35+1</f>
        <v>44608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10</v>
      </c>
      <c r="D37" s="85" t="s">
        <v>524</v>
      </c>
      <c r="E37" s="107" t="s">
        <v>534</v>
      </c>
      <c r="F37" s="96" t="s">
        <v>535</v>
      </c>
      <c r="G37" s="128">
        <f>+G36+1</f>
        <v>44609</v>
      </c>
      <c r="H37" s="112" t="s">
        <v>502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136" t="s">
        <v>539</v>
      </c>
      <c r="D39" s="137" t="s">
        <v>595</v>
      </c>
      <c r="E39" s="129"/>
      <c r="F39" s="130"/>
      <c r="G39" s="131">
        <f>+G32+6</f>
        <v>44611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540</v>
      </c>
      <c r="D40" s="61"/>
      <c r="E40" s="41"/>
      <c r="F40" s="58"/>
      <c r="G40" s="42">
        <f>+G39+1</f>
        <v>44612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2" t="s">
        <v>541</v>
      </c>
      <c r="D41" s="56"/>
      <c r="E41" s="55"/>
      <c r="F41" s="57"/>
      <c r="G41" s="34">
        <f>+G40+3</f>
        <v>44615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C2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300-000000000000}">
  <sheetPr codeName="Sheet97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8" t="s">
        <v>0</v>
      </c>
      <c r="C1" s="658"/>
      <c r="D1" s="9"/>
      <c r="E1" s="9"/>
      <c r="F1" s="659">
        <v>44602.354166666664</v>
      </c>
      <c r="G1" s="659"/>
      <c r="H1" s="14"/>
      <c r="I1" s="15"/>
      <c r="J1" s="15"/>
      <c r="K1" s="16"/>
      <c r="L1" s="12"/>
    </row>
    <row r="2" spans="2:12" s="1" customFormat="1" ht="13.5" customHeight="1" x14ac:dyDescent="0.25">
      <c r="B2" s="660" t="s">
        <v>420</v>
      </c>
      <c r="C2" s="66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38" t="s">
        <v>423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127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421</v>
      </c>
      <c r="C7" s="85" t="s">
        <v>10</v>
      </c>
      <c r="D7" s="86"/>
      <c r="E7" s="87"/>
      <c r="F7" s="88"/>
      <c r="G7" s="127" t="s">
        <v>36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/>
      <c r="E8" s="91"/>
      <c r="F8" s="92"/>
      <c r="G8" s="127" t="s">
        <v>36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/>
      <c r="E9" s="91"/>
      <c r="F9" s="92"/>
      <c r="G9" s="127" t="s">
        <v>36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/>
      <c r="E10" s="91"/>
      <c r="F10" s="92"/>
      <c r="G10" s="127" t="s">
        <v>36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/>
      <c r="E11" s="91"/>
      <c r="F11" s="92"/>
      <c r="G11" s="127" t="s">
        <v>36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27" t="s">
        <v>36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127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14</v>
      </c>
      <c r="D14" s="110"/>
      <c r="E14" s="94"/>
      <c r="F14" s="111"/>
      <c r="G14" s="139" t="s">
        <v>36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3941</v>
      </c>
      <c r="E16" s="81" t="s">
        <v>435</v>
      </c>
      <c r="F16" s="103" t="s">
        <v>436</v>
      </c>
      <c r="G16" s="33">
        <v>44597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422</v>
      </c>
      <c r="C18" s="85" t="s">
        <v>5</v>
      </c>
      <c r="D18" s="86" t="s">
        <v>442</v>
      </c>
      <c r="E18" s="87" t="s">
        <v>449</v>
      </c>
      <c r="F18" s="140" t="s">
        <v>450</v>
      </c>
      <c r="G18" s="42">
        <f>G16+3</f>
        <v>44600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8</v>
      </c>
      <c r="D19" s="86" t="s">
        <v>451</v>
      </c>
      <c r="E19" s="101" t="s">
        <v>463</v>
      </c>
      <c r="F19" s="114" t="s">
        <v>464</v>
      </c>
      <c r="G19" s="42">
        <f>+G20</f>
        <v>44600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95" t="s">
        <v>7</v>
      </c>
      <c r="D20" s="86" t="s">
        <v>465</v>
      </c>
      <c r="E20" s="87" t="s">
        <v>452</v>
      </c>
      <c r="F20" s="96" t="s">
        <v>453</v>
      </c>
      <c r="G20" s="42">
        <f>+G16+3</f>
        <v>44600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26</v>
      </c>
      <c r="D21" s="86" t="s">
        <v>490</v>
      </c>
      <c r="E21" s="101" t="s">
        <v>489</v>
      </c>
      <c r="F21" s="114" t="s">
        <v>488</v>
      </c>
      <c r="G21" s="42">
        <f>+G19+1</f>
        <v>44601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6</v>
      </c>
      <c r="D22" s="100" t="s">
        <v>494</v>
      </c>
      <c r="E22" s="101" t="s">
        <v>495</v>
      </c>
      <c r="F22" s="96" t="s">
        <v>496</v>
      </c>
      <c r="G22" s="42">
        <f>+G18+1</f>
        <v>44601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508</v>
      </c>
      <c r="E24" s="55"/>
      <c r="F24" s="57"/>
      <c r="G24" s="34">
        <f>+G16+7</f>
        <v>44604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85" t="s">
        <v>9</v>
      </c>
      <c r="D27" s="105" t="s">
        <v>425</v>
      </c>
      <c r="E27" s="101" t="s">
        <v>430</v>
      </c>
      <c r="F27" s="102" t="s">
        <v>431</v>
      </c>
      <c r="G27" s="42">
        <f>G28+2</f>
        <v>44597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424</v>
      </c>
      <c r="C28" s="104" t="s">
        <v>16</v>
      </c>
      <c r="D28" s="105" t="s">
        <v>426</v>
      </c>
      <c r="E28" s="101" t="s">
        <v>427</v>
      </c>
      <c r="F28" s="102" t="s">
        <v>428</v>
      </c>
      <c r="G28" s="42">
        <f>G29+2</f>
        <v>44595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104" t="s">
        <v>24</v>
      </c>
      <c r="D29" s="105" t="s">
        <v>429</v>
      </c>
      <c r="E29" s="101" t="s">
        <v>437</v>
      </c>
      <c r="F29" s="102" t="s">
        <v>438</v>
      </c>
      <c r="G29" s="42">
        <v>44593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447</v>
      </c>
      <c r="E31" s="107" t="s">
        <v>466</v>
      </c>
      <c r="F31" s="96" t="s">
        <v>467</v>
      </c>
      <c r="G31" s="42">
        <f>G27+1</f>
        <v>44598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108" t="s">
        <v>40</v>
      </c>
      <c r="D32" s="106" t="s">
        <v>491</v>
      </c>
      <c r="E32" s="101" t="s">
        <v>492</v>
      </c>
      <c r="F32" s="96" t="s">
        <v>493</v>
      </c>
      <c r="G32" s="42">
        <f>+G33+1</f>
        <v>44601</v>
      </c>
      <c r="H32" s="53" t="s">
        <v>454</v>
      </c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487</v>
      </c>
      <c r="E33" s="107" t="s">
        <v>472</v>
      </c>
      <c r="F33" s="96" t="s">
        <v>497</v>
      </c>
      <c r="G33" s="42">
        <f>G35+1</f>
        <v>44600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498</v>
      </c>
      <c r="E34" s="107" t="s">
        <v>499</v>
      </c>
      <c r="F34" s="96" t="s">
        <v>500</v>
      </c>
      <c r="G34" s="42">
        <f>G33</f>
        <v>44600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5</v>
      </c>
      <c r="D35" s="106" t="s">
        <v>501</v>
      </c>
      <c r="E35" s="107" t="s">
        <v>473</v>
      </c>
      <c r="F35" s="96" t="s">
        <v>509</v>
      </c>
      <c r="G35" s="42">
        <f>G31+1</f>
        <v>44599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/>
      <c r="E36" s="107"/>
      <c r="F36" s="96"/>
      <c r="G36" s="127" t="s">
        <v>423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510</v>
      </c>
      <c r="E37" s="107" t="s">
        <v>511</v>
      </c>
      <c r="F37" s="96" t="s">
        <v>512</v>
      </c>
      <c r="G37" s="127" t="s">
        <v>182</v>
      </c>
      <c r="H37" s="112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50" t="s">
        <v>24</v>
      </c>
      <c r="D39" s="137" t="s">
        <v>507</v>
      </c>
      <c r="E39" s="129"/>
      <c r="F39" s="130"/>
      <c r="G39" s="131">
        <f>+G32+6</f>
        <v>44607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+G39+1</f>
        <v>44608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45" t="s">
        <v>9</v>
      </c>
      <c r="D41" s="56"/>
      <c r="E41" s="55"/>
      <c r="F41" s="57"/>
      <c r="G41" s="34">
        <f>+G40+3</f>
        <v>44611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C3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400-000000000000}">
  <sheetPr codeName="Sheet98">
    <pageSetUpPr fitToPage="1"/>
  </sheetPr>
  <dimension ref="A1:AU72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8" t="s">
        <v>0</v>
      </c>
      <c r="C1" s="658"/>
      <c r="D1" s="9"/>
      <c r="E1" s="9"/>
      <c r="F1" s="659">
        <v>44602.354166666664</v>
      </c>
      <c r="G1" s="659"/>
      <c r="H1" s="14"/>
      <c r="I1" s="15"/>
      <c r="J1" s="15"/>
      <c r="K1" s="16"/>
      <c r="L1" s="12"/>
    </row>
    <row r="2" spans="2:12" s="1" customFormat="1" ht="13.5" customHeight="1" x14ac:dyDescent="0.25">
      <c r="B2" s="660" t="s">
        <v>381</v>
      </c>
      <c r="C2" s="66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3942</v>
      </c>
      <c r="E5" s="83" t="s">
        <v>385</v>
      </c>
      <c r="F5" s="84" t="s">
        <v>400</v>
      </c>
      <c r="G5" s="33">
        <v>44593</v>
      </c>
      <c r="H5" s="64"/>
      <c r="I5" s="36"/>
      <c r="J5" s="36"/>
      <c r="K5" s="36"/>
      <c r="L5" s="36"/>
    </row>
    <row r="6" spans="2:12" s="1" customFormat="1" ht="13.5" customHeight="1" x14ac:dyDescent="0.3">
      <c r="B6" s="21" t="s">
        <v>21</v>
      </c>
      <c r="C6" s="85" t="s">
        <v>9</v>
      </c>
      <c r="D6" s="85" t="s">
        <v>401</v>
      </c>
      <c r="E6" s="101" t="s">
        <v>417</v>
      </c>
      <c r="F6" s="102" t="s">
        <v>418</v>
      </c>
      <c r="G6" s="127" t="s">
        <v>384</v>
      </c>
      <c r="H6" s="112"/>
      <c r="I6" s="36"/>
      <c r="J6" s="36"/>
      <c r="K6" s="36"/>
      <c r="L6" s="36"/>
    </row>
    <row r="7" spans="2:12" s="1" customFormat="1" ht="13.5" customHeight="1" x14ac:dyDescent="0.25">
      <c r="B7" s="26" t="s">
        <v>340</v>
      </c>
      <c r="C7" s="50"/>
      <c r="D7" s="43"/>
      <c r="E7" s="41"/>
      <c r="F7" s="40"/>
      <c r="G7" s="42"/>
      <c r="H7" s="65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444</v>
      </c>
      <c r="E8" s="91" t="s">
        <v>445</v>
      </c>
      <c r="F8" s="92" t="s">
        <v>455</v>
      </c>
      <c r="G8" s="42">
        <f>+G9</f>
        <v>44599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446</v>
      </c>
      <c r="E9" s="91" t="s">
        <v>456</v>
      </c>
      <c r="F9" s="92" t="s">
        <v>457</v>
      </c>
      <c r="G9" s="42">
        <f>+G13+1</f>
        <v>44599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151</v>
      </c>
      <c r="D10" s="109" t="s">
        <v>440</v>
      </c>
      <c r="E10" s="98" t="s">
        <v>441</v>
      </c>
      <c r="F10" s="99" t="s">
        <v>448</v>
      </c>
      <c r="G10" s="127" t="s">
        <v>383</v>
      </c>
      <c r="H10" s="53" t="s">
        <v>439</v>
      </c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244</v>
      </c>
      <c r="D11" s="90"/>
      <c r="E11" s="91"/>
      <c r="F11" s="92"/>
      <c r="G11" s="127" t="s">
        <v>419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6</v>
      </c>
      <c r="D12" s="90" t="s">
        <v>443</v>
      </c>
      <c r="E12" s="91" t="s">
        <v>459</v>
      </c>
      <c r="F12" s="92" t="s">
        <v>458</v>
      </c>
      <c r="G12" s="42">
        <f>+G9+2</f>
        <v>44601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5" t="s">
        <v>10</v>
      </c>
      <c r="D13" s="86" t="s">
        <v>460</v>
      </c>
      <c r="E13" s="87" t="s">
        <v>461</v>
      </c>
      <c r="F13" s="88" t="s">
        <v>462</v>
      </c>
      <c r="G13" s="42">
        <v>44598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6"/>
      <c r="C14" s="89" t="s">
        <v>15</v>
      </c>
      <c r="D14" s="109" t="s">
        <v>468</v>
      </c>
      <c r="E14" s="98" t="s">
        <v>469</v>
      </c>
      <c r="F14" s="99" t="s">
        <v>470</v>
      </c>
      <c r="G14" s="127">
        <v>44602</v>
      </c>
      <c r="H14" s="53"/>
      <c r="I14" s="36"/>
      <c r="J14" s="36"/>
      <c r="K14" s="36"/>
      <c r="L14" s="36"/>
    </row>
    <row r="15" spans="2:12" s="1" customFormat="1" ht="13.5" customHeight="1" x14ac:dyDescent="0.3">
      <c r="B15" s="21"/>
      <c r="C15" s="49"/>
      <c r="D15" s="59"/>
      <c r="E15" s="60"/>
      <c r="F15" s="58"/>
      <c r="G15" s="42"/>
      <c r="H15" s="53"/>
      <c r="I15" s="36"/>
      <c r="J15" s="36"/>
      <c r="K15" s="36"/>
      <c r="L15" s="36"/>
    </row>
    <row r="16" spans="2:12" s="1" customFormat="1" ht="13.5" customHeight="1" x14ac:dyDescent="0.3">
      <c r="B16" s="22"/>
      <c r="C16" s="55" t="s">
        <v>14</v>
      </c>
      <c r="D16" s="56" t="s">
        <v>471</v>
      </c>
      <c r="E16" s="55"/>
      <c r="F16" s="57"/>
      <c r="G16" s="34">
        <v>44603</v>
      </c>
      <c r="H16" s="54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 t="s">
        <v>19</v>
      </c>
      <c r="C18" s="81" t="s">
        <v>14</v>
      </c>
      <c r="D18" s="82" t="s">
        <v>3943</v>
      </c>
      <c r="E18" s="81" t="s">
        <v>362</v>
      </c>
      <c r="F18" s="103" t="s">
        <v>363</v>
      </c>
      <c r="G18" s="33">
        <v>44590</v>
      </c>
      <c r="H18" s="64"/>
      <c r="I18" s="36"/>
      <c r="J18" s="36"/>
      <c r="K18" s="36"/>
      <c r="L18" s="36"/>
    </row>
    <row r="19" spans="2:12" s="1" customFormat="1" ht="13.5" customHeight="1" x14ac:dyDescent="0.25">
      <c r="B19" s="21" t="s">
        <v>25</v>
      </c>
      <c r="C19" s="50"/>
      <c r="D19" s="50"/>
      <c r="E19" s="41"/>
      <c r="F19" s="58"/>
      <c r="G19" s="42"/>
      <c r="H19" s="80"/>
      <c r="I19" s="36"/>
      <c r="J19" s="36"/>
      <c r="K19" s="36"/>
      <c r="L19" s="36"/>
    </row>
    <row r="20" spans="2:12" s="1" customFormat="1" ht="13.5" customHeight="1" x14ac:dyDescent="0.3">
      <c r="B20" s="26" t="s">
        <v>341</v>
      </c>
      <c r="C20" s="85" t="s">
        <v>6</v>
      </c>
      <c r="D20" s="100" t="s">
        <v>388</v>
      </c>
      <c r="E20" s="101" t="s">
        <v>389</v>
      </c>
      <c r="F20" s="96" t="s">
        <v>390</v>
      </c>
      <c r="G20" s="42">
        <f>+G22+1</f>
        <v>44594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86" t="s">
        <v>391</v>
      </c>
      <c r="E21" s="101" t="s">
        <v>392</v>
      </c>
      <c r="F21" s="114" t="s">
        <v>393</v>
      </c>
      <c r="G21" s="42">
        <f>+G20</f>
        <v>44594</v>
      </c>
      <c r="H21" s="78"/>
      <c r="I21" s="36"/>
      <c r="J21" s="36"/>
      <c r="K21" s="36"/>
      <c r="L21" s="36"/>
    </row>
    <row r="22" spans="2:12" s="1" customFormat="1" ht="13.5" customHeight="1" x14ac:dyDescent="0.3">
      <c r="B22" s="26"/>
      <c r="C22" s="85" t="s">
        <v>5</v>
      </c>
      <c r="D22" s="86" t="s">
        <v>394</v>
      </c>
      <c r="E22" s="87" t="s">
        <v>409</v>
      </c>
      <c r="F22" s="88" t="s">
        <v>410</v>
      </c>
      <c r="G22" s="42">
        <f>G18+3</f>
        <v>44593</v>
      </c>
      <c r="H22" s="78"/>
      <c r="I22" s="36"/>
      <c r="J22" s="36"/>
      <c r="K22" s="36"/>
      <c r="L22" s="36"/>
    </row>
    <row r="23" spans="2:12" s="1" customFormat="1" ht="13.5" customHeight="1" x14ac:dyDescent="0.3">
      <c r="B23" s="26"/>
      <c r="C23" s="85" t="s">
        <v>8</v>
      </c>
      <c r="D23" s="86" t="s">
        <v>411</v>
      </c>
      <c r="E23" s="101" t="s">
        <v>30</v>
      </c>
      <c r="F23" s="102" t="s">
        <v>414</v>
      </c>
      <c r="G23" s="42">
        <f>+G22</f>
        <v>44593</v>
      </c>
      <c r="H23" s="78"/>
      <c r="I23" s="36"/>
      <c r="J23" s="36"/>
      <c r="K23" s="36"/>
      <c r="L23" s="36"/>
    </row>
    <row r="24" spans="2:12" s="1" customFormat="1" ht="13.5" customHeight="1" x14ac:dyDescent="0.3">
      <c r="B24" s="26"/>
      <c r="C24" s="95" t="s">
        <v>7</v>
      </c>
      <c r="D24" s="86" t="s">
        <v>412</v>
      </c>
      <c r="E24" s="87" t="s">
        <v>433</v>
      </c>
      <c r="F24" s="96" t="s">
        <v>413</v>
      </c>
      <c r="G24" s="42">
        <f>+G22</f>
        <v>44593</v>
      </c>
      <c r="H24" s="53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70"/>
      <c r="I25" s="36"/>
      <c r="J25" s="36"/>
      <c r="K25" s="36"/>
      <c r="L25" s="36"/>
    </row>
    <row r="26" spans="2:12" s="1" customFormat="1" ht="13.5" customHeight="1" x14ac:dyDescent="0.25">
      <c r="B26" s="25"/>
      <c r="C26" s="44" t="s">
        <v>14</v>
      </c>
      <c r="D26" s="135" t="s">
        <v>432</v>
      </c>
      <c r="E26" s="55"/>
      <c r="F26" s="57"/>
      <c r="G26" s="34">
        <f>+G18+7</f>
        <v>44597</v>
      </c>
      <c r="H26" s="69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3">
      <c r="B28" s="23" t="s">
        <v>20</v>
      </c>
      <c r="C28" s="73"/>
      <c r="D28" s="66"/>
      <c r="E28" s="74"/>
      <c r="F28" s="75"/>
      <c r="G28" s="79"/>
      <c r="H28" s="68"/>
      <c r="I28" s="36"/>
      <c r="J28" s="36"/>
      <c r="K28" s="36"/>
      <c r="L28" s="36"/>
    </row>
    <row r="29" spans="2:12" s="1" customFormat="1" ht="13.5" customHeight="1" x14ac:dyDescent="0.3">
      <c r="B29" s="71" t="s">
        <v>31</v>
      </c>
      <c r="C29" s="104" t="s">
        <v>24</v>
      </c>
      <c r="D29" s="105" t="s">
        <v>3944</v>
      </c>
      <c r="E29" s="101" t="s">
        <v>346</v>
      </c>
      <c r="F29" s="102" t="s">
        <v>347</v>
      </c>
      <c r="G29" s="42">
        <v>44586</v>
      </c>
      <c r="H29" s="53"/>
      <c r="I29" s="36"/>
      <c r="J29" s="36"/>
      <c r="K29" s="36"/>
      <c r="L29" s="36"/>
    </row>
    <row r="30" spans="2:12" s="1" customFormat="1" ht="13.5" customHeight="1" x14ac:dyDescent="0.3">
      <c r="B30" s="26" t="s">
        <v>345</v>
      </c>
      <c r="C30" s="104" t="s">
        <v>16</v>
      </c>
      <c r="D30" s="105" t="s">
        <v>342</v>
      </c>
      <c r="E30" s="101" t="s">
        <v>343</v>
      </c>
      <c r="F30" s="102" t="s">
        <v>344</v>
      </c>
      <c r="G30" s="42">
        <f>G29+2</f>
        <v>44588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6"/>
      <c r="C31" s="85" t="s">
        <v>9</v>
      </c>
      <c r="D31" s="85" t="s">
        <v>371</v>
      </c>
      <c r="E31" s="101" t="s">
        <v>372</v>
      </c>
      <c r="F31" s="102" t="s">
        <v>359</v>
      </c>
      <c r="G31" s="42">
        <f>G30+2</f>
        <v>44590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1"/>
      <c r="C32" s="50"/>
      <c r="D32" s="61"/>
      <c r="F32" s="58"/>
      <c r="G32" s="42"/>
      <c r="H32" s="112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17</v>
      </c>
      <c r="D33" s="106" t="s">
        <v>358</v>
      </c>
      <c r="E33" s="107" t="s">
        <v>360</v>
      </c>
      <c r="F33" s="96" t="s">
        <v>361</v>
      </c>
      <c r="G33" s="42">
        <f>G31+1</f>
        <v>44591</v>
      </c>
      <c r="H33" s="112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386</v>
      </c>
      <c r="E34" s="107" t="s">
        <v>395</v>
      </c>
      <c r="F34" s="96" t="s">
        <v>396</v>
      </c>
      <c r="G34" s="42">
        <f>G36</f>
        <v>44593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5</v>
      </c>
      <c r="D35" s="106" t="s">
        <v>397</v>
      </c>
      <c r="E35" s="107" t="s">
        <v>398</v>
      </c>
      <c r="F35" s="96" t="s">
        <v>399</v>
      </c>
      <c r="G35" s="42">
        <f>G33+1</f>
        <v>44592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7</v>
      </c>
      <c r="D36" s="106" t="s">
        <v>402</v>
      </c>
      <c r="E36" s="107" t="s">
        <v>403</v>
      </c>
      <c r="F36" s="96" t="s">
        <v>404</v>
      </c>
      <c r="G36" s="42">
        <f>G35+1</f>
        <v>44593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108" t="s">
        <v>40</v>
      </c>
      <c r="D37" s="106" t="s">
        <v>405</v>
      </c>
      <c r="E37" s="101" t="s">
        <v>406</v>
      </c>
      <c r="F37" s="96" t="s">
        <v>407</v>
      </c>
      <c r="G37" s="42">
        <f>+G36+1</f>
        <v>44594</v>
      </c>
      <c r="H37" s="77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10</v>
      </c>
      <c r="D38" s="85" t="s">
        <v>408</v>
      </c>
      <c r="E38" s="107" t="s">
        <v>415</v>
      </c>
      <c r="F38" s="96" t="s">
        <v>416</v>
      </c>
      <c r="G38" s="128">
        <f>+G37+1</f>
        <v>44595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D39" s="52"/>
      <c r="G39" s="49"/>
      <c r="H39" s="53"/>
      <c r="I39" s="36"/>
      <c r="J39" s="36"/>
      <c r="K39" s="36"/>
      <c r="L39" s="36"/>
      <c r="W39" s="117" t="s">
        <v>49</v>
      </c>
    </row>
    <row r="40" spans="2:23" s="1" customFormat="1" ht="13.5" customHeight="1" x14ac:dyDescent="0.3">
      <c r="B40" s="24"/>
      <c r="C40" s="143" t="s">
        <v>24</v>
      </c>
      <c r="D40" s="144"/>
      <c r="E40" s="145"/>
      <c r="F40" s="146"/>
      <c r="G40" s="42" t="s">
        <v>23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4"/>
      <c r="C41" s="50" t="s">
        <v>16</v>
      </c>
      <c r="D41" s="61" t="s">
        <v>434</v>
      </c>
      <c r="E41" s="41"/>
      <c r="F41" s="58"/>
      <c r="G41" s="42">
        <v>44601</v>
      </c>
      <c r="H41" s="53"/>
      <c r="I41" s="36"/>
      <c r="J41" s="36"/>
      <c r="K41" s="36"/>
      <c r="L41" s="36"/>
    </row>
    <row r="42" spans="2:23" s="1" customFormat="1" ht="13.5" customHeight="1" x14ac:dyDescent="0.3">
      <c r="B42" s="25"/>
      <c r="C42" s="45" t="s">
        <v>9</v>
      </c>
      <c r="D42" s="46"/>
      <c r="E42" s="47"/>
      <c r="F42" s="48"/>
      <c r="G42" s="76">
        <f>G41+3</f>
        <v>44604</v>
      </c>
      <c r="H42" s="54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C400-000000000000}">
      <formula1>$B$43:$B$45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1D4C3C-D6ED-47D1-9E99-0AC64571A983}">
  <sheetPr>
    <pageSetUpPr fitToPage="1"/>
  </sheetPr>
  <dimension ref="A1:AX7702"/>
  <sheetViews>
    <sheetView view="pageBreakPreview" topLeftCell="A25" zoomScale="73" zoomScaleNormal="100" zoomScaleSheetLayoutView="73" workbookViewId="0">
      <selection activeCell="H9" sqref="H9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8" t="s">
        <v>0</v>
      </c>
      <c r="C1" s="658"/>
      <c r="D1" s="9"/>
      <c r="E1" s="9"/>
      <c r="F1" s="9"/>
      <c r="G1" s="9"/>
      <c r="H1" s="9"/>
      <c r="I1" s="659">
        <v>46084.354166666664</v>
      </c>
      <c r="J1" s="659"/>
      <c r="K1" s="14"/>
      <c r="L1" s="15"/>
      <c r="M1" s="15"/>
      <c r="N1" s="16"/>
      <c r="O1" s="12"/>
    </row>
    <row r="2" spans="2:15" s="1" customFormat="1" ht="13.5" customHeight="1" x14ac:dyDescent="0.25">
      <c r="B2" s="660" t="s">
        <v>536</v>
      </c>
      <c r="C2" s="66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1" t="s">
        <v>12</v>
      </c>
      <c r="E4" s="662"/>
      <c r="F4" s="661" t="s">
        <v>13</v>
      </c>
      <c r="G4" s="662"/>
      <c r="H4" s="663" t="s">
        <v>2</v>
      </c>
      <c r="I4" s="66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224" t="s">
        <v>481</v>
      </c>
      <c r="D5" s="377"/>
      <c r="E5" s="497"/>
      <c r="F5" s="377"/>
      <c r="G5" s="497"/>
      <c r="H5" s="377"/>
      <c r="I5" s="496"/>
      <c r="J5" s="33"/>
      <c r="K5" s="262"/>
      <c r="L5" s="36"/>
      <c r="M5" s="36"/>
      <c r="N5" s="36"/>
      <c r="O5" s="36"/>
    </row>
    <row r="6" spans="2:15" s="1" customFormat="1" ht="15" customHeight="1" x14ac:dyDescent="0.25">
      <c r="B6" s="172" t="s">
        <v>23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5" customHeight="1" x14ac:dyDescent="0.25">
      <c r="B7" s="26"/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5" customHeight="1" x14ac:dyDescent="0.25">
      <c r="B8" s="26"/>
      <c r="C8" s="50" t="s">
        <v>10</v>
      </c>
      <c r="D8" s="375"/>
      <c r="E8" s="484"/>
      <c r="F8" s="375"/>
      <c r="G8" s="483"/>
      <c r="H8" s="372"/>
      <c r="I8" s="484"/>
      <c r="J8" s="42"/>
      <c r="K8" s="271"/>
      <c r="L8" s="36"/>
      <c r="M8" s="36"/>
      <c r="N8" s="36"/>
      <c r="O8" s="36"/>
    </row>
    <row r="9" spans="2:15" s="1" customFormat="1" ht="15" customHeight="1" x14ac:dyDescent="0.25">
      <c r="B9" s="26"/>
      <c r="C9" s="227" t="s">
        <v>8</v>
      </c>
      <c r="D9" s="375"/>
      <c r="E9" s="486"/>
      <c r="F9" s="375"/>
      <c r="G9" s="486"/>
      <c r="H9" s="372"/>
      <c r="I9" s="486"/>
      <c r="J9" s="42"/>
      <c r="K9" s="249"/>
      <c r="L9" s="36"/>
      <c r="M9" s="36"/>
      <c r="N9" s="36"/>
      <c r="O9" s="36"/>
    </row>
    <row r="10" spans="2:15" s="1" customFormat="1" ht="15" customHeight="1" x14ac:dyDescent="0.25">
      <c r="B10" s="537"/>
      <c r="C10" s="50" t="s">
        <v>5</v>
      </c>
      <c r="D10" s="375"/>
      <c r="E10" s="486"/>
      <c r="F10" s="375"/>
      <c r="G10" s="483"/>
      <c r="H10" s="372"/>
      <c r="I10" s="486"/>
      <c r="J10" s="42"/>
      <c r="K10" s="271"/>
      <c r="L10" s="36"/>
      <c r="M10" s="36"/>
      <c r="N10" s="36"/>
      <c r="O10" s="36"/>
    </row>
    <row r="11" spans="2:15" s="1" customFormat="1" ht="15" customHeight="1" x14ac:dyDescent="0.25">
      <c r="B11" s="537"/>
      <c r="C11" s="50" t="s">
        <v>7</v>
      </c>
      <c r="D11" s="375"/>
      <c r="E11" s="487"/>
      <c r="F11" s="375"/>
      <c r="G11" s="486"/>
      <c r="H11" s="372"/>
      <c r="I11" s="484"/>
      <c r="J11" s="42"/>
      <c r="K11" s="271"/>
      <c r="L11" s="36"/>
      <c r="M11" s="36"/>
      <c r="N11" s="36"/>
      <c r="O11" s="36"/>
    </row>
    <row r="12" spans="2:15" s="1" customFormat="1" ht="15" customHeight="1" x14ac:dyDescent="0.25">
      <c r="B12" s="26"/>
      <c r="C12" s="50" t="s">
        <v>244</v>
      </c>
      <c r="D12" s="375"/>
      <c r="E12" s="487"/>
      <c r="F12" s="375"/>
      <c r="G12" s="483"/>
      <c r="H12" s="372"/>
      <c r="I12" s="486"/>
      <c r="J12" s="42"/>
      <c r="K12" s="271"/>
      <c r="L12" s="36"/>
      <c r="M12" s="36"/>
      <c r="N12" s="36"/>
      <c r="O12" s="36"/>
    </row>
    <row r="13" spans="2:15" s="1" customFormat="1" ht="15" customHeight="1" x14ac:dyDescent="0.25">
      <c r="B13" s="537"/>
      <c r="C13" s="50" t="s">
        <v>6</v>
      </c>
      <c r="D13" s="375"/>
      <c r="E13" s="487"/>
      <c r="F13" s="375"/>
      <c r="G13" s="486"/>
      <c r="H13" s="372"/>
      <c r="I13" s="486"/>
      <c r="J13" s="42"/>
      <c r="K13" s="161"/>
      <c r="L13" s="36"/>
      <c r="M13" s="36"/>
      <c r="N13" s="36"/>
      <c r="O13" s="36"/>
    </row>
    <row r="14" spans="2:15" s="1" customFormat="1" ht="15" customHeight="1" x14ac:dyDescent="0.25">
      <c r="B14" s="71"/>
      <c r="C14" s="50" t="s">
        <v>26</v>
      </c>
      <c r="D14" s="375"/>
      <c r="E14" s="487"/>
      <c r="F14" s="375"/>
      <c r="G14" s="483"/>
      <c r="H14" s="372"/>
      <c r="I14" s="484"/>
      <c r="J14" s="42"/>
      <c r="K14" s="271"/>
      <c r="L14" s="36"/>
      <c r="M14" s="36"/>
      <c r="N14" s="36"/>
      <c r="O14" s="36"/>
    </row>
    <row r="15" spans="2:15" s="1" customFormat="1" ht="26.5" customHeight="1" x14ac:dyDescent="0.25">
      <c r="B15" s="610"/>
      <c r="C15" s="227"/>
      <c r="D15" s="467"/>
      <c r="E15" s="491"/>
      <c r="F15" s="375"/>
      <c r="G15" s="486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5" customHeight="1" x14ac:dyDescent="0.25">
      <c r="B16" s="396"/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5" customHeight="1" x14ac:dyDescent="0.25">
      <c r="B17" s="400"/>
      <c r="C17" s="55" t="s">
        <v>481</v>
      </c>
      <c r="D17" s="513"/>
      <c r="E17" s="514"/>
      <c r="F17" s="513"/>
      <c r="G17" s="515"/>
      <c r="H17" s="384"/>
      <c r="I17" s="516"/>
      <c r="J17" s="34"/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61" t="s">
        <v>12</v>
      </c>
      <c r="E19" s="662"/>
      <c r="F19" s="661" t="s">
        <v>13</v>
      </c>
      <c r="G19" s="662"/>
      <c r="H19" s="663" t="s">
        <v>2</v>
      </c>
      <c r="I19" s="664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652" t="s">
        <v>19</v>
      </c>
      <c r="C20" s="224" t="s">
        <v>14</v>
      </c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5" customHeight="1" x14ac:dyDescent="0.25">
      <c r="B21" s="21" t="s">
        <v>11312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5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5" customHeight="1" x14ac:dyDescent="0.25">
      <c r="B23" s="648"/>
      <c r="C23" s="49" t="s">
        <v>5</v>
      </c>
      <c r="D23" s="467"/>
      <c r="E23" s="484"/>
      <c r="F23" s="467"/>
      <c r="G23" s="484"/>
      <c r="H23" s="467"/>
      <c r="I23" s="484"/>
      <c r="J23" s="42"/>
      <c r="K23" s="271"/>
      <c r="L23" s="36"/>
      <c r="M23" s="36"/>
      <c r="N23" s="36"/>
      <c r="O23" s="36"/>
    </row>
    <row r="24" spans="2:15" s="1" customFormat="1" ht="15" customHeight="1" x14ac:dyDescent="0.25">
      <c r="B24" s="26"/>
      <c r="C24" s="50" t="s">
        <v>8</v>
      </c>
      <c r="D24" s="375"/>
      <c r="E24" s="487"/>
      <c r="F24" s="375"/>
      <c r="G24" s="486"/>
      <c r="H24" s="372"/>
      <c r="I24" s="487"/>
      <c r="J24" s="42"/>
      <c r="K24" s="161"/>
      <c r="L24" s="36"/>
      <c r="M24" s="36"/>
      <c r="N24" s="36"/>
      <c r="O24" s="36"/>
    </row>
    <row r="25" spans="2:15" s="1" customFormat="1" ht="15" customHeight="1" x14ac:dyDescent="0.25">
      <c r="B25" s="26"/>
      <c r="C25" s="50" t="s">
        <v>11308</v>
      </c>
      <c r="D25" s="375"/>
      <c r="E25" s="484"/>
      <c r="F25" s="375"/>
      <c r="G25" s="484"/>
      <c r="H25" s="375"/>
      <c r="I25" s="484"/>
      <c r="J25" s="42"/>
      <c r="K25" s="248"/>
      <c r="L25" s="36"/>
      <c r="M25" s="36"/>
      <c r="N25" s="36"/>
      <c r="O25" s="36"/>
    </row>
    <row r="26" spans="2:15" s="1" customFormat="1" ht="15" customHeight="1" x14ac:dyDescent="0.25">
      <c r="B26" s="440"/>
      <c r="C26" s="49" t="s">
        <v>6</v>
      </c>
      <c r="D26" s="375"/>
      <c r="E26" s="484"/>
      <c r="F26" s="375"/>
      <c r="G26" s="484"/>
      <c r="H26" s="375"/>
      <c r="I26" s="484"/>
      <c r="J26" s="42"/>
      <c r="K26" s="249"/>
      <c r="L26" s="36"/>
      <c r="M26" s="36"/>
      <c r="N26" s="36"/>
      <c r="O26" s="36"/>
    </row>
    <row r="27" spans="2:15" s="1" customFormat="1" ht="15" customHeight="1" x14ac:dyDescent="0.25">
      <c r="B27" s="245"/>
      <c r="C27" s="49" t="s">
        <v>26</v>
      </c>
      <c r="D27" s="467"/>
      <c r="E27" s="484"/>
      <c r="F27" s="375"/>
      <c r="G27" s="484"/>
      <c r="H27" s="375"/>
      <c r="I27" s="484"/>
      <c r="J27" s="42"/>
      <c r="K27" s="248"/>
      <c r="L27" s="36"/>
      <c r="M27" s="36"/>
      <c r="N27" s="36"/>
      <c r="O27" s="36"/>
    </row>
    <row r="28" spans="2:15" s="1" customFormat="1" ht="15" customHeight="1" x14ac:dyDescent="0.25">
      <c r="B28" s="245"/>
      <c r="C28" s="227"/>
      <c r="D28" s="467"/>
      <c r="E28" s="484"/>
      <c r="F28" s="467"/>
      <c r="G28" s="484"/>
      <c r="H28" s="467"/>
      <c r="I28" s="484"/>
      <c r="J28" s="42"/>
      <c r="K28" s="164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5" customHeight="1" x14ac:dyDescent="0.25">
      <c r="B31" s="245"/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5" customHeight="1" x14ac:dyDescent="0.25">
      <c r="B32" s="44"/>
      <c r="C32" s="44" t="s">
        <v>14</v>
      </c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61" t="s">
        <v>12</v>
      </c>
      <c r="E34" s="662"/>
      <c r="F34" s="661" t="s">
        <v>13</v>
      </c>
      <c r="G34" s="662"/>
      <c r="H34" s="663" t="s">
        <v>2</v>
      </c>
      <c r="I34" s="664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5" customHeight="1" x14ac:dyDescent="0.25">
      <c r="B36" s="71" t="s">
        <v>11240</v>
      </c>
      <c r="C36" s="85" t="s">
        <v>16</v>
      </c>
      <c r="D36" s="395" t="s">
        <v>11316</v>
      </c>
      <c r="E36" s="509">
        <v>46073</v>
      </c>
      <c r="F36" s="544" t="s">
        <v>11318</v>
      </c>
      <c r="G36" s="536">
        <v>46074</v>
      </c>
      <c r="H36" s="545" t="s">
        <v>11319</v>
      </c>
      <c r="I36" s="546">
        <v>46074</v>
      </c>
      <c r="J36" s="42">
        <f>J37+2</f>
        <v>46072</v>
      </c>
      <c r="K36" s="161"/>
      <c r="L36" s="36"/>
      <c r="M36" s="36"/>
      <c r="N36" s="36"/>
      <c r="O36" s="36"/>
    </row>
    <row r="37" spans="2:15" s="1" customFormat="1" ht="15" customHeight="1" x14ac:dyDescent="0.25">
      <c r="B37" s="26" t="s">
        <v>11267</v>
      </c>
      <c r="C37" s="133" t="s">
        <v>539</v>
      </c>
      <c r="D37" s="379" t="s">
        <v>11317</v>
      </c>
      <c r="E37" s="501">
        <v>46075</v>
      </c>
      <c r="F37" s="379" t="s">
        <v>11321</v>
      </c>
      <c r="G37" s="503">
        <v>46075</v>
      </c>
      <c r="H37" s="380" t="s">
        <v>11322</v>
      </c>
      <c r="I37" s="501">
        <v>46076</v>
      </c>
      <c r="J37" s="42">
        <v>46070</v>
      </c>
      <c r="K37" s="170"/>
      <c r="L37" s="36"/>
      <c r="M37" s="36"/>
      <c r="N37" s="36"/>
      <c r="O37" s="36"/>
    </row>
    <row r="38" spans="2:15" s="1" customFormat="1" ht="15" customHeight="1" x14ac:dyDescent="0.25">
      <c r="B38" s="26"/>
      <c r="C38" s="104" t="s">
        <v>9</v>
      </c>
      <c r="D38" s="385" t="s">
        <v>11320</v>
      </c>
      <c r="E38" s="504">
        <v>46077</v>
      </c>
      <c r="F38" s="385" t="s">
        <v>11323</v>
      </c>
      <c r="G38" s="505">
        <v>46077</v>
      </c>
      <c r="H38" s="386" t="s">
        <v>11324</v>
      </c>
      <c r="I38" s="504">
        <v>46077</v>
      </c>
      <c r="J38" s="42">
        <f>J36+2</f>
        <v>46074</v>
      </c>
      <c r="K38" s="249"/>
      <c r="L38" s="36"/>
      <c r="M38" s="36"/>
      <c r="N38" s="36"/>
      <c r="O38" s="36"/>
    </row>
    <row r="39" spans="2:15" s="1" customFormat="1" ht="15" customHeight="1" x14ac:dyDescent="0.25">
      <c r="B39" s="26"/>
      <c r="C39" s="50" t="s">
        <v>14</v>
      </c>
      <c r="D39" s="375"/>
      <c r="E39" s="484"/>
      <c r="F39" s="375"/>
      <c r="G39" s="483"/>
      <c r="H39" s="372"/>
      <c r="I39" s="484"/>
      <c r="J39" s="42"/>
      <c r="K39" s="170" t="s">
        <v>11307</v>
      </c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5"/>
      <c r="E40" s="484"/>
      <c r="F40" s="375"/>
      <c r="G40" s="483"/>
      <c r="H40" s="372"/>
      <c r="I40" s="484"/>
      <c r="J40" s="42"/>
      <c r="K40" s="272"/>
      <c r="L40" s="36"/>
      <c r="M40" s="36"/>
      <c r="N40" s="36"/>
      <c r="O40" s="36"/>
    </row>
    <row r="41" spans="2:15" s="1" customFormat="1" ht="15" customHeight="1" x14ac:dyDescent="0.25">
      <c r="B41" s="245"/>
      <c r="C41" s="85" t="s">
        <v>7862</v>
      </c>
      <c r="D41" s="385" t="s">
        <v>9119</v>
      </c>
      <c r="E41" s="504">
        <v>46079</v>
      </c>
      <c r="F41" s="385" t="s">
        <v>9297</v>
      </c>
      <c r="G41" s="505">
        <v>46079</v>
      </c>
      <c r="H41" s="386" t="s">
        <v>9514</v>
      </c>
      <c r="I41" s="504">
        <v>46079</v>
      </c>
      <c r="J41" s="42">
        <f>J38+1</f>
        <v>46075</v>
      </c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11327</v>
      </c>
      <c r="D42" s="385" t="s">
        <v>9119</v>
      </c>
      <c r="E42" s="510">
        <v>46080</v>
      </c>
      <c r="F42" s="395" t="s">
        <v>9413</v>
      </c>
      <c r="G42" s="522">
        <v>46080</v>
      </c>
      <c r="H42" s="386" t="s">
        <v>9084</v>
      </c>
      <c r="I42" s="510">
        <v>46080</v>
      </c>
      <c r="J42" s="42">
        <f>J43</f>
        <v>46078</v>
      </c>
      <c r="K42" s="271"/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6</v>
      </c>
      <c r="D43" s="385" t="s">
        <v>9131</v>
      </c>
      <c r="E43" s="504">
        <v>46080</v>
      </c>
      <c r="F43" s="385" t="s">
        <v>9111</v>
      </c>
      <c r="G43" s="505">
        <v>46080</v>
      </c>
      <c r="H43" s="386" t="s">
        <v>11330</v>
      </c>
      <c r="I43" s="510">
        <v>46080</v>
      </c>
      <c r="J43" s="42">
        <f>J45+1</f>
        <v>46078</v>
      </c>
      <c r="K43" s="249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5</v>
      </c>
      <c r="D44" s="385" t="s">
        <v>9512</v>
      </c>
      <c r="E44" s="504">
        <v>46081</v>
      </c>
      <c r="F44" s="385" t="s">
        <v>9298</v>
      </c>
      <c r="G44" s="505">
        <v>46081</v>
      </c>
      <c r="H44" s="386" t="s">
        <v>9259</v>
      </c>
      <c r="I44" s="510">
        <v>46081</v>
      </c>
      <c r="J44" s="42">
        <f>J41+1</f>
        <v>46076</v>
      </c>
      <c r="K44" s="249"/>
      <c r="L44" s="36"/>
      <c r="M44" s="36"/>
      <c r="N44" s="36"/>
      <c r="O44" s="36"/>
    </row>
    <row r="45" spans="2:15" s="1" customFormat="1" ht="15" customHeight="1" x14ac:dyDescent="0.25">
      <c r="B45" s="24"/>
      <c r="C45" s="85" t="s">
        <v>7</v>
      </c>
      <c r="D45" s="385" t="s">
        <v>10793</v>
      </c>
      <c r="E45" s="504">
        <v>46081</v>
      </c>
      <c r="F45" s="385" t="s">
        <v>9292</v>
      </c>
      <c r="G45" s="505">
        <v>46081</v>
      </c>
      <c r="H45" s="386" t="s">
        <v>9708</v>
      </c>
      <c r="I45" s="504">
        <v>46081</v>
      </c>
      <c r="J45" s="42">
        <f>J46</f>
        <v>46077</v>
      </c>
      <c r="K45" s="161"/>
      <c r="L45" s="36"/>
      <c r="M45" s="36"/>
      <c r="N45" s="36"/>
      <c r="O45" s="36"/>
    </row>
    <row r="46" spans="2:15" s="1" customFormat="1" ht="15" customHeight="1" x14ac:dyDescent="0.25">
      <c r="B46" s="24"/>
      <c r="C46" s="85" t="s">
        <v>8</v>
      </c>
      <c r="D46" s="385" t="s">
        <v>11342</v>
      </c>
      <c r="E46" s="504">
        <v>46082</v>
      </c>
      <c r="F46" s="385" t="s">
        <v>10528</v>
      </c>
      <c r="G46" s="505">
        <v>46083</v>
      </c>
      <c r="H46" s="386" t="s">
        <v>9429</v>
      </c>
      <c r="I46" s="504">
        <v>46083</v>
      </c>
      <c r="J46" s="42">
        <f>J44+1</f>
        <v>46077</v>
      </c>
      <c r="K46" s="398"/>
      <c r="L46" s="36"/>
      <c r="M46" s="36"/>
      <c r="N46" s="36"/>
      <c r="O46" s="36"/>
    </row>
    <row r="47" spans="2:15" s="1" customFormat="1" ht="15" customHeight="1" x14ac:dyDescent="0.25">
      <c r="B47" s="24"/>
      <c r="C47" s="647" t="s">
        <v>10</v>
      </c>
      <c r="D47" s="467" t="s">
        <v>11343</v>
      </c>
      <c r="E47" s="487">
        <v>46084</v>
      </c>
      <c r="F47" s="467" t="s">
        <v>11344</v>
      </c>
      <c r="G47" s="486">
        <v>46084</v>
      </c>
      <c r="H47" s="372" t="s">
        <v>11345</v>
      </c>
      <c r="I47" s="487">
        <v>46084</v>
      </c>
      <c r="J47" s="42">
        <f>J43+1</f>
        <v>46079</v>
      </c>
      <c r="K47" s="272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5" customHeight="1" x14ac:dyDescent="0.25">
      <c r="B50" s="71" t="s">
        <v>11028</v>
      </c>
      <c r="C50" s="1" t="s">
        <v>24</v>
      </c>
      <c r="D50" s="375"/>
      <c r="E50" s="487"/>
      <c r="F50" s="375"/>
      <c r="G50" s="486"/>
      <c r="H50" s="375"/>
      <c r="I50" s="486"/>
      <c r="J50" s="604"/>
      <c r="K50" s="249"/>
      <c r="L50" s="36"/>
      <c r="M50" s="36"/>
      <c r="N50" s="36"/>
      <c r="O50" s="36"/>
      <c r="Z50" s="117"/>
    </row>
    <row r="51" spans="2:26" s="1" customFormat="1" ht="27" customHeight="1" x14ac:dyDescent="0.25">
      <c r="B51" s="610" t="s">
        <v>11306</v>
      </c>
      <c r="C51" s="136" t="s">
        <v>16</v>
      </c>
      <c r="D51" s="553"/>
      <c r="E51" s="554"/>
      <c r="F51" s="551"/>
      <c r="G51" s="552"/>
      <c r="H51" s="382"/>
      <c r="I51" s="552"/>
      <c r="J51" s="131"/>
      <c r="K51" s="161"/>
      <c r="L51" s="36"/>
      <c r="M51" s="36"/>
      <c r="N51" s="36"/>
      <c r="O51" s="36"/>
    </row>
    <row r="52" spans="2:26" s="1" customFormat="1" ht="15" customHeight="1" x14ac:dyDescent="0.25">
      <c r="B52" s="396" t="s">
        <v>11310</v>
      </c>
      <c r="C52" s="50" t="s">
        <v>9</v>
      </c>
      <c r="D52" s="375"/>
      <c r="E52" s="484"/>
      <c r="F52" s="375"/>
      <c r="G52" s="483"/>
      <c r="H52" s="372"/>
      <c r="I52" s="483"/>
      <c r="J52" s="42"/>
      <c r="K52" s="161"/>
      <c r="L52" s="36"/>
      <c r="M52" s="36"/>
      <c r="N52" s="36"/>
      <c r="O52" s="36"/>
    </row>
    <row r="53" spans="2:26" s="1" customFormat="1" ht="15" customHeight="1" x14ac:dyDescent="0.25">
      <c r="B53" s="400" t="s">
        <v>11311</v>
      </c>
      <c r="C53" s="45" t="s">
        <v>14</v>
      </c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 t="s">
        <v>23</v>
      </c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1" t="s">
        <v>11241</v>
      </c>
      <c r="H60" s="2"/>
      <c r="I60" s="2"/>
      <c r="J60" s="3"/>
    </row>
    <row r="61" spans="2:26" s="1" customFormat="1" ht="13.5" customHeight="1" x14ac:dyDescent="0.25">
      <c r="B61" s="1" t="s">
        <v>23</v>
      </c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BE7FCE60-B485-4A84-A418-F27FA0B81933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00B050"/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8" t="s">
        <v>0</v>
      </c>
      <c r="C1" s="658"/>
      <c r="D1" s="9"/>
      <c r="E1" s="9"/>
      <c r="F1" s="9"/>
      <c r="G1" s="9"/>
      <c r="H1" s="9"/>
      <c r="I1" s="659">
        <v>45960.583333333336</v>
      </c>
      <c r="J1" s="659"/>
      <c r="K1" s="14"/>
      <c r="L1" s="15"/>
      <c r="M1" s="15"/>
      <c r="N1" s="16"/>
      <c r="O1" s="12"/>
    </row>
    <row r="2" spans="2:15" s="1" customFormat="1" ht="13.5" customHeight="1" x14ac:dyDescent="0.25">
      <c r="B2" s="660" t="s">
        <v>4820</v>
      </c>
      <c r="C2" s="66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1" t="s">
        <v>12</v>
      </c>
      <c r="E4" s="662"/>
      <c r="F4" s="661" t="s">
        <v>13</v>
      </c>
      <c r="G4" s="662"/>
      <c r="H4" s="663" t="s">
        <v>2</v>
      </c>
      <c r="I4" s="66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9422</v>
      </c>
      <c r="E5" s="502">
        <v>45952</v>
      </c>
      <c r="F5" s="390" t="s">
        <v>10933</v>
      </c>
      <c r="G5" s="502">
        <v>45953</v>
      </c>
      <c r="H5" s="390" t="s">
        <v>9129</v>
      </c>
      <c r="I5" s="539">
        <v>45954</v>
      </c>
      <c r="J5" s="33">
        <v>45951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4745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6</v>
      </c>
      <c r="D8" s="385" t="s">
        <v>9622</v>
      </c>
      <c r="E8" s="510">
        <v>45956</v>
      </c>
      <c r="F8" s="385" t="s">
        <v>9588</v>
      </c>
      <c r="G8" s="522">
        <v>45956</v>
      </c>
      <c r="H8" s="386" t="s">
        <v>9545</v>
      </c>
      <c r="I8" s="510">
        <v>45956</v>
      </c>
      <c r="J8" s="42">
        <f>J11</f>
        <v>45955</v>
      </c>
      <c r="K8" s="271" t="s">
        <v>10971</v>
      </c>
      <c r="L8" s="36"/>
      <c r="M8" s="36"/>
      <c r="N8" s="36"/>
      <c r="O8" s="36"/>
    </row>
    <row r="9" spans="2:15" s="1" customFormat="1" ht="13.5" customHeight="1" x14ac:dyDescent="0.25">
      <c r="B9" s="608"/>
      <c r="C9" s="95" t="s">
        <v>8</v>
      </c>
      <c r="D9" s="385" t="s">
        <v>9961</v>
      </c>
      <c r="E9" s="510">
        <v>45957</v>
      </c>
      <c r="F9" s="385" t="s">
        <v>9268</v>
      </c>
      <c r="G9" s="522">
        <v>45957</v>
      </c>
      <c r="H9" s="386" t="s">
        <v>9262</v>
      </c>
      <c r="I9" s="510">
        <v>45957</v>
      </c>
      <c r="J9" s="42">
        <f>J12+1</f>
        <v>45954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5</v>
      </c>
      <c r="D10" s="385" t="s">
        <v>9184</v>
      </c>
      <c r="E10" s="510">
        <v>45957</v>
      </c>
      <c r="F10" s="385" t="s">
        <v>9941</v>
      </c>
      <c r="G10" s="522">
        <v>45958</v>
      </c>
      <c r="H10" s="386" t="s">
        <v>9838</v>
      </c>
      <c r="I10" s="510">
        <v>45958</v>
      </c>
      <c r="J10" s="42">
        <f>J9</f>
        <v>45954</v>
      </c>
      <c r="K10" s="16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9131</v>
      </c>
      <c r="E11" s="510">
        <v>45958</v>
      </c>
      <c r="F11" s="385" t="s">
        <v>10976</v>
      </c>
      <c r="G11" s="522">
        <v>45958</v>
      </c>
      <c r="H11" s="386" t="s">
        <v>9548</v>
      </c>
      <c r="I11" s="510">
        <v>45958</v>
      </c>
      <c r="J11" s="42">
        <f>J10+1</f>
        <v>45955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10977</v>
      </c>
      <c r="E12" s="504">
        <v>45959</v>
      </c>
      <c r="F12" s="385" t="s">
        <v>10979</v>
      </c>
      <c r="G12" s="505">
        <v>45959</v>
      </c>
      <c r="H12" s="386" t="s">
        <v>10498</v>
      </c>
      <c r="I12" s="504">
        <v>45959</v>
      </c>
      <c r="J12" s="42">
        <f>J5+2</f>
        <v>45953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10926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10927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10928</v>
      </c>
      <c r="C17" s="55" t="s">
        <v>481</v>
      </c>
      <c r="D17" s="513" t="s">
        <v>9512</v>
      </c>
      <c r="E17" s="514">
        <v>45961</v>
      </c>
      <c r="F17" s="513"/>
      <c r="G17" s="515"/>
      <c r="H17" s="384"/>
      <c r="I17" s="516"/>
      <c r="J17" s="34">
        <f>J8+3</f>
        <v>45958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61" t="s">
        <v>12</v>
      </c>
      <c r="E19" s="662"/>
      <c r="F19" s="661" t="s">
        <v>13</v>
      </c>
      <c r="G19" s="662"/>
      <c r="H19" s="663" t="s">
        <v>2</v>
      </c>
      <c r="I19" s="664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9754</v>
      </c>
      <c r="E20" s="509">
        <v>45948</v>
      </c>
      <c r="F20" s="506" t="s">
        <v>9867</v>
      </c>
      <c r="G20" s="539">
        <v>45948</v>
      </c>
      <c r="H20" s="391" t="s">
        <v>9664</v>
      </c>
      <c r="I20" s="509">
        <v>45948</v>
      </c>
      <c r="J20" s="33">
        <v>45948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10923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89" t="s">
        <v>477</v>
      </c>
      <c r="D23" s="385" t="s">
        <v>9393</v>
      </c>
      <c r="E23" s="504">
        <v>45951</v>
      </c>
      <c r="F23" s="385" t="s">
        <v>10931</v>
      </c>
      <c r="G23" s="504">
        <v>45951</v>
      </c>
      <c r="H23" s="385" t="s">
        <v>9131</v>
      </c>
      <c r="I23" s="504">
        <v>45951</v>
      </c>
      <c r="J23" s="42">
        <f>J25</f>
        <v>45951</v>
      </c>
      <c r="K23" s="161"/>
      <c r="L23" s="36"/>
      <c r="M23" s="36"/>
      <c r="N23" s="36"/>
      <c r="O23" s="36"/>
    </row>
    <row r="24" spans="2:15" s="1" customFormat="1" ht="13" customHeight="1" x14ac:dyDescent="0.25">
      <c r="B24" s="245"/>
      <c r="C24" s="95" t="s">
        <v>1313</v>
      </c>
      <c r="D24" s="410" t="s">
        <v>9156</v>
      </c>
      <c r="E24" s="504">
        <v>45951</v>
      </c>
      <c r="F24" s="410" t="s">
        <v>9821</v>
      </c>
      <c r="G24" s="504">
        <v>45951</v>
      </c>
      <c r="H24" s="410" t="s">
        <v>9708</v>
      </c>
      <c r="I24" s="504">
        <v>45951</v>
      </c>
      <c r="J24" s="42">
        <f>J23</f>
        <v>45951</v>
      </c>
      <c r="K24" s="164"/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42</v>
      </c>
      <c r="D25" s="385" t="s">
        <v>9202</v>
      </c>
      <c r="E25" s="504">
        <v>45951</v>
      </c>
      <c r="F25" s="385" t="s">
        <v>9314</v>
      </c>
      <c r="G25" s="504">
        <v>45952</v>
      </c>
      <c r="H25" s="385" t="s">
        <v>9920</v>
      </c>
      <c r="I25" s="504">
        <v>45952</v>
      </c>
      <c r="J25" s="42">
        <f>J20+3</f>
        <v>45951</v>
      </c>
      <c r="K25" s="249"/>
      <c r="L25" s="36"/>
      <c r="M25" s="36"/>
      <c r="N25" s="36"/>
      <c r="O25" s="36"/>
    </row>
    <row r="26" spans="2:15" s="1" customFormat="1" ht="13.4" customHeight="1" x14ac:dyDescent="0.25">
      <c r="B26" s="26"/>
      <c r="C26" s="85" t="s">
        <v>1314</v>
      </c>
      <c r="D26" s="385" t="s">
        <v>9168</v>
      </c>
      <c r="E26" s="504">
        <v>45952</v>
      </c>
      <c r="F26" s="385" t="s">
        <v>9555</v>
      </c>
      <c r="G26" s="504">
        <v>45952</v>
      </c>
      <c r="H26" s="385" t="s">
        <v>10912</v>
      </c>
      <c r="I26" s="504">
        <v>45952</v>
      </c>
      <c r="J26" s="42">
        <f>J24+1</f>
        <v>45952</v>
      </c>
      <c r="K26" s="248"/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479</v>
      </c>
      <c r="D27" s="410" t="s">
        <v>9233</v>
      </c>
      <c r="E27" s="504">
        <v>45953</v>
      </c>
      <c r="F27" s="410" t="s">
        <v>9117</v>
      </c>
      <c r="G27" s="504">
        <v>45953</v>
      </c>
      <c r="H27" s="410" t="s">
        <v>9442</v>
      </c>
      <c r="I27" s="504">
        <v>45953</v>
      </c>
      <c r="J27" s="42">
        <f>J24+1</f>
        <v>45952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396" t="str">
        <f>$B$16</f>
        <v>USD: JPY151.73-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00" t="str">
        <f>$B$17</f>
        <v>RMB: JPY21.45-</v>
      </c>
      <c r="C32" s="93" t="s">
        <v>14</v>
      </c>
      <c r="D32" s="401" t="s">
        <v>9754</v>
      </c>
      <c r="E32" s="601">
        <v>45955</v>
      </c>
      <c r="F32" s="402" t="s">
        <v>9339</v>
      </c>
      <c r="G32" s="527">
        <v>45955</v>
      </c>
      <c r="H32" s="401" t="s">
        <v>10978</v>
      </c>
      <c r="I32" s="527">
        <v>45956</v>
      </c>
      <c r="J32" s="34">
        <f>J26+3</f>
        <v>45955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61" t="s">
        <v>12</v>
      </c>
      <c r="E34" s="662"/>
      <c r="F34" s="661" t="s">
        <v>13</v>
      </c>
      <c r="G34" s="662"/>
      <c r="H34" s="663" t="s">
        <v>2</v>
      </c>
      <c r="I34" s="664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10924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10958</v>
      </c>
      <c r="E36" s="501">
        <v>45943</v>
      </c>
      <c r="F36" s="379" t="s">
        <v>9856</v>
      </c>
      <c r="G36" s="503">
        <v>45944</v>
      </c>
      <c r="H36" s="380" t="s">
        <v>9499</v>
      </c>
      <c r="I36" s="501">
        <v>45944</v>
      </c>
      <c r="J36" s="42">
        <v>45944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9975</v>
      </c>
      <c r="C37" s="104" t="s">
        <v>540</v>
      </c>
      <c r="D37" s="385" t="s">
        <v>9981</v>
      </c>
      <c r="E37" s="504">
        <v>45945</v>
      </c>
      <c r="F37" s="385" t="s">
        <v>10959</v>
      </c>
      <c r="G37" s="504">
        <v>45945</v>
      </c>
      <c r="H37" s="386" t="s">
        <v>10960</v>
      </c>
      <c r="I37" s="504">
        <v>45946</v>
      </c>
      <c r="J37" s="42">
        <f>J36+2</f>
        <v>45946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9341</v>
      </c>
      <c r="E38" s="504">
        <v>45946</v>
      </c>
      <c r="F38" s="385" t="s">
        <v>9499</v>
      </c>
      <c r="G38" s="505">
        <v>45947</v>
      </c>
      <c r="H38" s="386" t="s">
        <v>9833</v>
      </c>
      <c r="I38" s="504">
        <v>45948</v>
      </c>
      <c r="J38" s="42">
        <f>J37+2</f>
        <v>45948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10961</v>
      </c>
      <c r="E41" s="504">
        <v>45949</v>
      </c>
      <c r="F41" s="385" t="s">
        <v>9251</v>
      </c>
      <c r="G41" s="505">
        <v>45950</v>
      </c>
      <c r="H41" s="386" t="s">
        <v>10962</v>
      </c>
      <c r="I41" s="504">
        <v>45950</v>
      </c>
      <c r="J41" s="42">
        <f>J38+1</f>
        <v>45949</v>
      </c>
      <c r="K41" s="249"/>
      <c r="L41" s="36"/>
      <c r="M41" s="36"/>
      <c r="N41" s="36"/>
      <c r="O41" s="36"/>
    </row>
    <row r="42" spans="2:15" s="1" customFormat="1" ht="13.4" customHeight="1" x14ac:dyDescent="0.25">
      <c r="B42" s="24"/>
      <c r="C42" s="85" t="s">
        <v>1313</v>
      </c>
      <c r="D42" s="385" t="s">
        <v>9833</v>
      </c>
      <c r="E42" s="504">
        <v>45951</v>
      </c>
      <c r="F42" s="385" t="s">
        <v>10963</v>
      </c>
      <c r="G42" s="505">
        <v>45951</v>
      </c>
      <c r="H42" s="386" t="s">
        <v>10964</v>
      </c>
      <c r="I42" s="504">
        <v>45951</v>
      </c>
      <c r="J42" s="42">
        <f>J44</f>
        <v>45951</v>
      </c>
      <c r="K42" s="249"/>
      <c r="L42" s="36"/>
      <c r="M42" s="36"/>
      <c r="N42" s="36"/>
      <c r="O42" s="36"/>
    </row>
    <row r="43" spans="2:15" s="1" customFormat="1" ht="13" customHeight="1" x14ac:dyDescent="0.25">
      <c r="B43" s="24"/>
      <c r="C43" s="85" t="s">
        <v>477</v>
      </c>
      <c r="D43" s="385" t="s">
        <v>9599</v>
      </c>
      <c r="E43" s="504">
        <v>45951</v>
      </c>
      <c r="F43" s="385" t="s">
        <v>10014</v>
      </c>
      <c r="G43" s="505">
        <v>45951</v>
      </c>
      <c r="H43" s="386" t="s">
        <v>9341</v>
      </c>
      <c r="I43" s="504">
        <v>45951</v>
      </c>
      <c r="J43" s="42">
        <f>J41+1</f>
        <v>45950</v>
      </c>
      <c r="K43" s="161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10965</v>
      </c>
      <c r="E44" s="504">
        <v>45951</v>
      </c>
      <c r="F44" s="385" t="s">
        <v>9791</v>
      </c>
      <c r="G44" s="505">
        <v>45952</v>
      </c>
      <c r="H44" s="386" t="s">
        <v>10966</v>
      </c>
      <c r="I44" s="510">
        <v>45952</v>
      </c>
      <c r="J44" s="42">
        <f>J43+1</f>
        <v>45951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10967</v>
      </c>
      <c r="E45" s="510">
        <v>45953</v>
      </c>
      <c r="F45" s="410" t="s">
        <v>9175</v>
      </c>
      <c r="G45" s="522">
        <v>45953</v>
      </c>
      <c r="H45" s="386" t="s">
        <v>10968</v>
      </c>
      <c r="I45" s="510">
        <v>45953</v>
      </c>
      <c r="J45" s="42">
        <f>J42+1</f>
        <v>45952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10969</v>
      </c>
      <c r="E46" s="510">
        <v>45954</v>
      </c>
      <c r="F46" s="395" t="s">
        <v>10970</v>
      </c>
      <c r="G46" s="522">
        <v>45954</v>
      </c>
      <c r="H46" s="386" t="s">
        <v>9499</v>
      </c>
      <c r="I46" s="510">
        <v>45955</v>
      </c>
      <c r="J46" s="42">
        <f>J45+1</f>
        <v>45953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10791</v>
      </c>
      <c r="E49" s="510">
        <v>45958</v>
      </c>
      <c r="F49" s="385" t="s">
        <v>10973</v>
      </c>
      <c r="G49" s="522">
        <v>45958</v>
      </c>
      <c r="H49" s="443" t="s">
        <v>9223</v>
      </c>
      <c r="I49" s="530">
        <v>45959</v>
      </c>
      <c r="J49" s="604">
        <f>J46+5</f>
        <v>45958</v>
      </c>
      <c r="K49" s="249"/>
      <c r="L49" s="36"/>
      <c r="M49" s="36"/>
      <c r="N49" s="36"/>
      <c r="O49" s="36"/>
      <c r="Z49" s="117"/>
    </row>
    <row r="50" spans="2:26" s="1" customFormat="1" ht="13.5" customHeight="1" x14ac:dyDescent="0.25">
      <c r="B50" s="459"/>
      <c r="C50" s="136" t="s">
        <v>16</v>
      </c>
      <c r="D50" s="414" t="s">
        <v>10974</v>
      </c>
      <c r="E50" s="531">
        <v>45959</v>
      </c>
      <c r="F50" s="379" t="s">
        <v>10980</v>
      </c>
      <c r="G50" s="503">
        <v>45959</v>
      </c>
      <c r="H50" s="380" t="s">
        <v>9843</v>
      </c>
      <c r="I50" s="503">
        <v>45961</v>
      </c>
      <c r="J50" s="131">
        <f>J49+1</f>
        <v>45959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JPY151.73-</v>
      </c>
      <c r="C51" s="50" t="s">
        <v>9</v>
      </c>
      <c r="D51" s="375" t="s">
        <v>10982</v>
      </c>
      <c r="E51" s="484">
        <v>45961</v>
      </c>
      <c r="F51" s="375"/>
      <c r="G51" s="483"/>
      <c r="H51" s="372"/>
      <c r="I51" s="483"/>
      <c r="J51" s="42">
        <f>J50+3</f>
        <v>45962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00" t="str">
        <f>$B$17</f>
        <v>RMB: JPY21.45-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1100-000000000000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2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500-000000000000}">
  <sheetPr codeName="Sheet99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8" t="s">
        <v>0</v>
      </c>
      <c r="C1" s="658"/>
      <c r="D1" s="9"/>
      <c r="E1" s="9"/>
      <c r="F1" s="659">
        <v>44593.6875</v>
      </c>
      <c r="G1" s="659"/>
      <c r="H1" s="14"/>
      <c r="I1" s="15"/>
      <c r="J1" s="15"/>
      <c r="K1" s="16"/>
      <c r="L1" s="12"/>
    </row>
    <row r="2" spans="2:12" s="1" customFormat="1" ht="13.5" customHeight="1" x14ac:dyDescent="0.25">
      <c r="B2" s="660" t="s">
        <v>382</v>
      </c>
      <c r="C2" s="66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3869</v>
      </c>
      <c r="E5" s="83" t="s">
        <v>319</v>
      </c>
      <c r="F5" s="84" t="s">
        <v>320</v>
      </c>
      <c r="G5" s="33">
        <v>44586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268</v>
      </c>
      <c r="C7" s="85" t="s">
        <v>10</v>
      </c>
      <c r="D7" s="86" t="s">
        <v>314</v>
      </c>
      <c r="E7" s="87" t="s">
        <v>348</v>
      </c>
      <c r="F7" s="88" t="s">
        <v>315</v>
      </c>
      <c r="G7" s="42">
        <f>+G5+2</f>
        <v>44588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352</v>
      </c>
      <c r="E8" s="91" t="s">
        <v>349</v>
      </c>
      <c r="F8" s="92" t="s">
        <v>350</v>
      </c>
      <c r="G8" s="42">
        <f>+G9</f>
        <v>44589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351</v>
      </c>
      <c r="E9" s="91" t="s">
        <v>353</v>
      </c>
      <c r="F9" s="92" t="s">
        <v>376</v>
      </c>
      <c r="G9" s="42">
        <f>+G7+1</f>
        <v>44589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 t="s">
        <v>377</v>
      </c>
      <c r="E10" s="91" t="s">
        <v>378</v>
      </c>
      <c r="F10" s="92" t="s">
        <v>379</v>
      </c>
      <c r="G10" s="42">
        <f>+G8+1</f>
        <v>44590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 t="s">
        <v>364</v>
      </c>
      <c r="E11" s="91" t="s">
        <v>365</v>
      </c>
      <c r="F11" s="92" t="s">
        <v>366</v>
      </c>
      <c r="G11" s="42">
        <f>+G9+1</f>
        <v>44590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27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14</v>
      </c>
      <c r="D14" s="110" t="s">
        <v>380</v>
      </c>
      <c r="E14" s="55"/>
      <c r="F14" s="57"/>
      <c r="G14" s="34">
        <f>+G5+7</f>
        <v>44593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3945</v>
      </c>
      <c r="E16" s="81" t="s">
        <v>294</v>
      </c>
      <c r="F16" s="103" t="s">
        <v>295</v>
      </c>
      <c r="G16" s="33">
        <v>44583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267</v>
      </c>
      <c r="C18" s="85" t="s">
        <v>5</v>
      </c>
      <c r="D18" s="86" t="s">
        <v>316</v>
      </c>
      <c r="E18" s="87" t="s">
        <v>317</v>
      </c>
      <c r="F18" s="88" t="s">
        <v>318</v>
      </c>
      <c r="G18" s="42">
        <f>G16+3</f>
        <v>44586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86" t="s">
        <v>339</v>
      </c>
      <c r="E19" s="87" t="s">
        <v>338</v>
      </c>
      <c r="F19" s="96" t="s">
        <v>337</v>
      </c>
      <c r="G19" s="42">
        <f>+G16+3</f>
        <v>44586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 t="s">
        <v>310</v>
      </c>
      <c r="E20" s="101" t="s">
        <v>332</v>
      </c>
      <c r="F20" s="102" t="s">
        <v>331</v>
      </c>
      <c r="G20" s="42">
        <f>+G19</f>
        <v>44586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6</v>
      </c>
      <c r="D21" s="100" t="s">
        <v>333</v>
      </c>
      <c r="E21" s="101" t="s">
        <v>321</v>
      </c>
      <c r="F21" s="96" t="s">
        <v>355</v>
      </c>
      <c r="G21" s="42">
        <f>+G18+1</f>
        <v>44587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26</v>
      </c>
      <c r="D22" s="86" t="s">
        <v>356</v>
      </c>
      <c r="E22" s="101" t="s">
        <v>323</v>
      </c>
      <c r="F22" s="114" t="s">
        <v>324</v>
      </c>
      <c r="G22" s="42">
        <f>+G20+1</f>
        <v>44587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 t="s">
        <v>357</v>
      </c>
      <c r="E24" s="55"/>
      <c r="F24" s="57"/>
      <c r="G24" s="34">
        <f>+G16+7</f>
        <v>44590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104" t="s">
        <v>24</v>
      </c>
      <c r="D27" s="105" t="s">
        <v>3946</v>
      </c>
      <c r="E27" s="101" t="s">
        <v>252</v>
      </c>
      <c r="F27" s="102" t="s">
        <v>285</v>
      </c>
      <c r="G27" s="42">
        <v>44579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272</v>
      </c>
      <c r="C28" s="104" t="s">
        <v>16</v>
      </c>
      <c r="D28" s="105" t="s">
        <v>304</v>
      </c>
      <c r="E28" s="101" t="s">
        <v>282</v>
      </c>
      <c r="F28" s="102" t="s">
        <v>305</v>
      </c>
      <c r="G28" s="42">
        <f>G27+2</f>
        <v>44581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273</v>
      </c>
      <c r="E29" s="101" t="s">
        <v>297</v>
      </c>
      <c r="F29" s="102" t="s">
        <v>298</v>
      </c>
      <c r="G29" s="42">
        <f>G28+2</f>
        <v>44583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311</v>
      </c>
      <c r="E31" s="107" t="s">
        <v>312</v>
      </c>
      <c r="F31" s="96" t="s">
        <v>313</v>
      </c>
      <c r="G31" s="42">
        <f>G29+1</f>
        <v>44584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108" t="s">
        <v>40</v>
      </c>
      <c r="D32" s="106" t="s">
        <v>334</v>
      </c>
      <c r="E32" s="101" t="s">
        <v>335</v>
      </c>
      <c r="F32" s="96" t="s">
        <v>336</v>
      </c>
      <c r="G32" s="42">
        <f>+G35+1</f>
        <v>44587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329</v>
      </c>
      <c r="E33" s="107" t="s">
        <v>330</v>
      </c>
      <c r="F33" s="96" t="s">
        <v>354</v>
      </c>
      <c r="G33" s="42">
        <f>G35</f>
        <v>44586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5</v>
      </c>
      <c r="D34" s="106" t="s">
        <v>326</v>
      </c>
      <c r="E34" s="107" t="s">
        <v>323</v>
      </c>
      <c r="F34" s="96" t="s">
        <v>322</v>
      </c>
      <c r="G34" s="42">
        <f>G31+1</f>
        <v>44585</v>
      </c>
      <c r="H34" s="53" t="s">
        <v>325</v>
      </c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327</v>
      </c>
      <c r="E35" s="107" t="s">
        <v>328</v>
      </c>
      <c r="F35" s="96" t="s">
        <v>373</v>
      </c>
      <c r="G35" s="42">
        <f>G34+1</f>
        <v>44586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 t="s">
        <v>374</v>
      </c>
      <c r="E36" s="107" t="s">
        <v>375</v>
      </c>
      <c r="F36" s="96" t="s">
        <v>367</v>
      </c>
      <c r="G36" s="128">
        <f>+G32+1</f>
        <v>44588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368</v>
      </c>
      <c r="E37" s="107" t="s">
        <v>369</v>
      </c>
      <c r="F37" s="96" t="s">
        <v>370</v>
      </c>
      <c r="G37" s="127" t="s">
        <v>182</v>
      </c>
      <c r="H37" s="112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133" t="s">
        <v>9</v>
      </c>
      <c r="D39" s="134" t="s">
        <v>387</v>
      </c>
      <c r="E39" s="129"/>
      <c r="F39" s="130"/>
      <c r="G39" s="131">
        <f>G40+3</f>
        <v>44597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G41+1</f>
        <v>44594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2" t="s">
        <v>24</v>
      </c>
      <c r="D41" s="56"/>
      <c r="E41" s="55"/>
      <c r="F41" s="57"/>
      <c r="G41" s="34">
        <f>G32+6</f>
        <v>44593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C5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2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600-000000000000}">
  <sheetPr codeName="Sheet100">
    <pageSetUpPr fitToPage="1"/>
  </sheetPr>
  <dimension ref="A1:AU71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8" t="s">
        <v>0</v>
      </c>
      <c r="C1" s="658"/>
      <c r="D1" s="9"/>
      <c r="E1" s="9"/>
      <c r="F1" s="659">
        <v>44585.354166666664</v>
      </c>
      <c r="G1" s="659"/>
      <c r="H1" s="14"/>
      <c r="I1" s="15"/>
      <c r="J1" s="15"/>
      <c r="K1" s="16"/>
      <c r="L1" s="12"/>
    </row>
    <row r="2" spans="2:12" s="1" customFormat="1" ht="13.5" customHeight="1" x14ac:dyDescent="0.25">
      <c r="B2" s="660" t="s">
        <v>213</v>
      </c>
      <c r="C2" s="66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3947</v>
      </c>
      <c r="E5" s="83" t="s">
        <v>248</v>
      </c>
      <c r="F5" s="84" t="s">
        <v>250</v>
      </c>
      <c r="G5" s="33">
        <v>44579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196</v>
      </c>
      <c r="C7" s="85" t="s">
        <v>10</v>
      </c>
      <c r="D7" s="86" t="s">
        <v>286</v>
      </c>
      <c r="E7" s="87" t="s">
        <v>286</v>
      </c>
      <c r="F7" s="88" t="s">
        <v>287</v>
      </c>
      <c r="G7" s="42">
        <f>+G5+2</f>
        <v>44581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288</v>
      </c>
      <c r="E8" s="91" t="s">
        <v>280</v>
      </c>
      <c r="F8" s="92" t="s">
        <v>281</v>
      </c>
      <c r="G8" s="42">
        <f>+G9</f>
        <v>44582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282</v>
      </c>
      <c r="E9" s="91" t="s">
        <v>283</v>
      </c>
      <c r="F9" s="92" t="s">
        <v>306</v>
      </c>
      <c r="G9" s="42">
        <f>+G7+1</f>
        <v>44582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 t="s">
        <v>307</v>
      </c>
      <c r="E10" s="91" t="s">
        <v>308</v>
      </c>
      <c r="F10" s="92" t="s">
        <v>300</v>
      </c>
      <c r="G10" s="42">
        <f>+G8+1</f>
        <v>44583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 t="s">
        <v>299</v>
      </c>
      <c r="E11" s="91" t="s">
        <v>301</v>
      </c>
      <c r="F11" s="92" t="s">
        <v>302</v>
      </c>
      <c r="G11" s="42">
        <f>+G9+1</f>
        <v>44583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18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55" t="s">
        <v>14</v>
      </c>
      <c r="D14" s="56" t="s">
        <v>303</v>
      </c>
      <c r="E14" s="55"/>
      <c r="F14" s="57"/>
      <c r="G14" s="34">
        <f>+G5+7</f>
        <v>44586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3948</v>
      </c>
      <c r="E16" s="81" t="s">
        <v>225</v>
      </c>
      <c r="F16" s="103" t="s">
        <v>226</v>
      </c>
      <c r="G16" s="33">
        <v>44576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197</v>
      </c>
      <c r="C18" s="85" t="s">
        <v>5</v>
      </c>
      <c r="D18" s="86" t="s">
        <v>243</v>
      </c>
      <c r="E18" s="87" t="s">
        <v>261</v>
      </c>
      <c r="F18" s="88" t="s">
        <v>262</v>
      </c>
      <c r="G18" s="42">
        <f>G16+3</f>
        <v>44579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86" t="s">
        <v>263</v>
      </c>
      <c r="E19" s="87" t="s">
        <v>279</v>
      </c>
      <c r="F19" s="96" t="s">
        <v>278</v>
      </c>
      <c r="G19" s="42">
        <f>+G16+3</f>
        <v>44579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 t="s">
        <v>276</v>
      </c>
      <c r="E20" s="101" t="s">
        <v>275</v>
      </c>
      <c r="F20" s="102" t="s">
        <v>274</v>
      </c>
      <c r="G20" s="42">
        <f>+G19</f>
        <v>44579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269</v>
      </c>
      <c r="D21" s="86" t="s">
        <v>271</v>
      </c>
      <c r="E21" s="101" t="s">
        <v>292</v>
      </c>
      <c r="F21" s="114" t="s">
        <v>293</v>
      </c>
      <c r="G21" s="42">
        <f>+G20+1</f>
        <v>44580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270</v>
      </c>
      <c r="D22" s="100" t="s">
        <v>289</v>
      </c>
      <c r="E22" s="101" t="s">
        <v>290</v>
      </c>
      <c r="F22" s="96" t="s">
        <v>291</v>
      </c>
      <c r="G22" s="42">
        <f>+G18+1</f>
        <v>44580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309</v>
      </c>
      <c r="E24" s="55"/>
      <c r="F24" s="57"/>
      <c r="G24" s="34">
        <f>+G16+7</f>
        <v>44583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31</v>
      </c>
      <c r="C27" s="104" t="s">
        <v>24</v>
      </c>
      <c r="D27" s="105" t="s">
        <v>3949</v>
      </c>
      <c r="E27" s="101" t="s">
        <v>179</v>
      </c>
      <c r="F27" s="102" t="s">
        <v>178</v>
      </c>
      <c r="G27" s="42">
        <v>44572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198</v>
      </c>
      <c r="C28" s="104" t="s">
        <v>16</v>
      </c>
      <c r="D28" s="105" t="s">
        <v>208</v>
      </c>
      <c r="E28" s="101" t="s">
        <v>209</v>
      </c>
      <c r="F28" s="102" t="s">
        <v>210</v>
      </c>
      <c r="G28" s="42">
        <f>G27+2</f>
        <v>44574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211</v>
      </c>
      <c r="E29" s="101" t="s">
        <v>201</v>
      </c>
      <c r="F29" s="102" t="s">
        <v>224</v>
      </c>
      <c r="G29" s="42">
        <f>G28+2</f>
        <v>44576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222</v>
      </c>
      <c r="E31" s="107" t="s">
        <v>223</v>
      </c>
      <c r="F31" s="96" t="s">
        <v>221</v>
      </c>
      <c r="G31" s="42">
        <f>G29+1</f>
        <v>44577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245</v>
      </c>
      <c r="E32" s="107" t="s">
        <v>246</v>
      </c>
      <c r="F32" s="96" t="s">
        <v>247</v>
      </c>
      <c r="G32" s="42">
        <f>G31+1</f>
        <v>44578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258</v>
      </c>
      <c r="E33" s="107" t="s">
        <v>259</v>
      </c>
      <c r="F33" s="96" t="s">
        <v>260</v>
      </c>
      <c r="G33" s="42">
        <f>G34</f>
        <v>44579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7</v>
      </c>
      <c r="D34" s="106" t="s">
        <v>243</v>
      </c>
      <c r="E34" s="107" t="s">
        <v>264</v>
      </c>
      <c r="F34" s="96" t="s">
        <v>265</v>
      </c>
      <c r="G34" s="42">
        <f>G32+1</f>
        <v>44579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108" t="s">
        <v>40</v>
      </c>
      <c r="D35" s="106" t="s">
        <v>266</v>
      </c>
      <c r="E35" s="101" t="s">
        <v>254</v>
      </c>
      <c r="F35" s="96" t="s">
        <v>255</v>
      </c>
      <c r="G35" s="42">
        <f>+G34+1</f>
        <v>44580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 t="s">
        <v>277</v>
      </c>
      <c r="E36" s="107" t="s">
        <v>251</v>
      </c>
      <c r="F36" s="96" t="s">
        <v>256</v>
      </c>
      <c r="G36" s="128">
        <f>+G35+1</f>
        <v>44581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257</v>
      </c>
      <c r="E37" s="107" t="s">
        <v>253</v>
      </c>
      <c r="F37" s="96" t="s">
        <v>284</v>
      </c>
      <c r="G37" s="127" t="s">
        <v>182</v>
      </c>
      <c r="H37" s="112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50" t="s">
        <v>24</v>
      </c>
      <c r="D39" s="61" t="s">
        <v>296</v>
      </c>
      <c r="E39" s="41"/>
      <c r="F39" s="58"/>
      <c r="G39" s="42">
        <f>G35+6</f>
        <v>44586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G39+1</f>
        <v>44587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45" t="s">
        <v>9</v>
      </c>
      <c r="D41" s="46"/>
      <c r="E41" s="47"/>
      <c r="F41" s="48"/>
      <c r="G41" s="76">
        <f>G40+3</f>
        <v>44590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C6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2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700-000000000000}">
  <sheetPr codeName="Sheet101">
    <pageSetUpPr fitToPage="1"/>
  </sheetPr>
  <dimension ref="A1:AU70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8" t="s">
        <v>0</v>
      </c>
      <c r="C1" s="658"/>
      <c r="D1" s="9"/>
      <c r="E1" s="9"/>
      <c r="F1" s="659">
        <v>44578.354166666664</v>
      </c>
      <c r="G1" s="659"/>
      <c r="H1" s="14"/>
      <c r="I1" s="15"/>
      <c r="J1" s="15"/>
      <c r="K1" s="16"/>
      <c r="L1" s="12"/>
    </row>
    <row r="2" spans="2:12" s="1" customFormat="1" ht="13.5" customHeight="1" x14ac:dyDescent="0.25">
      <c r="B2" s="660" t="s">
        <v>189</v>
      </c>
      <c r="C2" s="66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3950</v>
      </c>
      <c r="E5" s="83" t="s">
        <v>181</v>
      </c>
      <c r="F5" s="84" t="s">
        <v>172</v>
      </c>
      <c r="G5" s="33">
        <v>44572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142</v>
      </c>
      <c r="C7" s="89" t="s">
        <v>5</v>
      </c>
      <c r="D7" s="90" t="s">
        <v>199</v>
      </c>
      <c r="E7" s="91" t="s">
        <v>30</v>
      </c>
      <c r="F7" s="92" t="s">
        <v>217</v>
      </c>
      <c r="G7" s="42">
        <f>+G8</f>
        <v>44575</v>
      </c>
      <c r="H7" s="53" t="s">
        <v>200</v>
      </c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216</v>
      </c>
      <c r="E8" s="91" t="s">
        <v>241</v>
      </c>
      <c r="F8" s="92" t="s">
        <v>242</v>
      </c>
      <c r="G8" s="42">
        <f>+G10+1</f>
        <v>44575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6</v>
      </c>
      <c r="D9" s="90" t="s">
        <v>233</v>
      </c>
      <c r="E9" s="91" t="s">
        <v>234</v>
      </c>
      <c r="F9" s="92" t="s">
        <v>235</v>
      </c>
      <c r="G9" s="42">
        <f>+G8+1</f>
        <v>44576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5" t="s">
        <v>10</v>
      </c>
      <c r="D10" s="86" t="s">
        <v>236</v>
      </c>
      <c r="E10" s="87" t="s">
        <v>237</v>
      </c>
      <c r="F10" s="88" t="s">
        <v>238</v>
      </c>
      <c r="G10" s="42">
        <f>+G5+2</f>
        <v>44574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15</v>
      </c>
      <c r="D11" s="109"/>
      <c r="E11" s="98"/>
      <c r="F11" s="99"/>
      <c r="G11" s="118" t="s">
        <v>29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55" t="s">
        <v>14</v>
      </c>
      <c r="D13" s="56" t="s">
        <v>249</v>
      </c>
      <c r="E13" s="55"/>
      <c r="F13" s="57"/>
      <c r="G13" s="34">
        <f>+G5+7</f>
        <v>44579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3951</v>
      </c>
      <c r="E15" s="81" t="s">
        <v>157</v>
      </c>
      <c r="F15" s="103" t="s">
        <v>158</v>
      </c>
      <c r="G15" s="33">
        <v>44569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143</v>
      </c>
      <c r="C17" s="85" t="s">
        <v>5</v>
      </c>
      <c r="D17" s="86" t="s">
        <v>176</v>
      </c>
      <c r="E17" s="87" t="s">
        <v>95</v>
      </c>
      <c r="F17" s="88" t="s">
        <v>170</v>
      </c>
      <c r="G17" s="42">
        <f>G15+3</f>
        <v>44572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150</v>
      </c>
      <c r="D18" s="86" t="s">
        <v>173</v>
      </c>
      <c r="E18" s="101" t="s">
        <v>174</v>
      </c>
      <c r="F18" s="102" t="s">
        <v>175</v>
      </c>
      <c r="G18" s="42">
        <f>+G19</f>
        <v>44572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151</v>
      </c>
      <c r="D19" s="86" t="s">
        <v>183</v>
      </c>
      <c r="E19" s="87" t="s">
        <v>184</v>
      </c>
      <c r="F19" s="96" t="s">
        <v>185</v>
      </c>
      <c r="G19" s="42">
        <f>+G15+3</f>
        <v>44572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152</v>
      </c>
      <c r="D20" s="86" t="s">
        <v>192</v>
      </c>
      <c r="E20" s="101" t="s">
        <v>193</v>
      </c>
      <c r="F20" s="114" t="s">
        <v>190</v>
      </c>
      <c r="G20" s="42">
        <f>+G18+1</f>
        <v>44573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153</v>
      </c>
      <c r="D21" s="100" t="s">
        <v>191</v>
      </c>
      <c r="E21" s="101" t="s">
        <v>186</v>
      </c>
      <c r="F21" s="96" t="s">
        <v>207</v>
      </c>
      <c r="G21" s="42">
        <f>+G17+1</f>
        <v>44573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214</v>
      </c>
      <c r="E23" s="55"/>
      <c r="F23" s="57"/>
      <c r="G23" s="34">
        <f>+G15+7</f>
        <v>44576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27</v>
      </c>
      <c r="C26" s="104" t="s">
        <v>24</v>
      </c>
      <c r="D26" s="105" t="s">
        <v>3952</v>
      </c>
      <c r="E26" s="101" t="s">
        <v>147</v>
      </c>
      <c r="F26" s="102" t="s">
        <v>148</v>
      </c>
      <c r="G26" s="42">
        <v>44565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145</v>
      </c>
      <c r="C27" s="104" t="s">
        <v>16</v>
      </c>
      <c r="D27" s="105" t="s">
        <v>154</v>
      </c>
      <c r="E27" s="101" t="s">
        <v>155</v>
      </c>
      <c r="F27" s="102" t="s">
        <v>156</v>
      </c>
      <c r="G27" s="42">
        <f>G26+2</f>
        <v>44567</v>
      </c>
      <c r="H27" s="112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167</v>
      </c>
      <c r="E28" s="101" t="s">
        <v>166</v>
      </c>
      <c r="F28" s="102" t="s">
        <v>168</v>
      </c>
      <c r="G28" s="42">
        <f>G27+2</f>
        <v>44569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194</v>
      </c>
      <c r="E30" s="107" t="s">
        <v>171</v>
      </c>
      <c r="F30" s="96" t="s">
        <v>195</v>
      </c>
      <c r="G30" s="42">
        <f>G28+1</f>
        <v>44570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5</v>
      </c>
      <c r="D31" s="106" t="s">
        <v>205</v>
      </c>
      <c r="E31" s="107" t="s">
        <v>206</v>
      </c>
      <c r="F31" s="96" t="s">
        <v>204</v>
      </c>
      <c r="G31" s="42">
        <f>G30+1</f>
        <v>44571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7</v>
      </c>
      <c r="D32" s="106" t="s">
        <v>203</v>
      </c>
      <c r="E32" s="107" t="s">
        <v>202</v>
      </c>
      <c r="F32" s="96" t="s">
        <v>215</v>
      </c>
      <c r="G32" s="42">
        <f>G33</f>
        <v>44572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239</v>
      </c>
      <c r="E33" s="107" t="s">
        <v>240</v>
      </c>
      <c r="F33" s="96" t="s">
        <v>232</v>
      </c>
      <c r="G33" s="42">
        <f>G31+1</f>
        <v>44572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230</v>
      </c>
      <c r="E34" s="101" t="s">
        <v>231</v>
      </c>
      <c r="F34" s="96" t="s">
        <v>229</v>
      </c>
      <c r="G34" s="42">
        <f>+G33+1</f>
        <v>44573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227</v>
      </c>
      <c r="E35" s="107" t="s">
        <v>212</v>
      </c>
      <c r="F35" s="96" t="s">
        <v>228</v>
      </c>
      <c r="G35" s="42">
        <f>+G34+1</f>
        <v>44574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17</v>
      </c>
      <c r="D36" s="106" t="s">
        <v>218</v>
      </c>
      <c r="E36" s="107" t="s">
        <v>219</v>
      </c>
      <c r="F36" s="96" t="s">
        <v>220</v>
      </c>
      <c r="G36" s="127" t="s">
        <v>182</v>
      </c>
      <c r="H36" s="112" t="s">
        <v>144</v>
      </c>
      <c r="I36" s="36"/>
      <c r="J36" s="36"/>
      <c r="K36" s="36"/>
      <c r="L36" s="36"/>
    </row>
    <row r="37" spans="2:23" s="1" customFormat="1" ht="13.5" customHeight="1" x14ac:dyDescent="0.3">
      <c r="B37" s="24"/>
      <c r="D37" s="52"/>
      <c r="G37" s="49"/>
      <c r="H37" s="53"/>
      <c r="I37" s="36"/>
      <c r="J37" s="36"/>
      <c r="K37" s="36"/>
      <c r="L37" s="36"/>
      <c r="W37" s="117" t="s">
        <v>49</v>
      </c>
    </row>
    <row r="38" spans="2:23" s="1" customFormat="1" ht="13.5" customHeight="1" x14ac:dyDescent="0.3">
      <c r="B38" s="24"/>
      <c r="C38" s="50" t="s">
        <v>24</v>
      </c>
      <c r="D38" s="61" t="s">
        <v>252</v>
      </c>
      <c r="E38" s="41"/>
      <c r="F38" s="58"/>
      <c r="G38" s="42">
        <f>G34+6</f>
        <v>44579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C39" s="50" t="s">
        <v>16</v>
      </c>
      <c r="D39" s="61"/>
      <c r="E39" s="41"/>
      <c r="F39" s="58"/>
      <c r="G39" s="42">
        <f>G38+1</f>
        <v>44580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5"/>
      <c r="C40" s="45" t="s">
        <v>9</v>
      </c>
      <c r="D40" s="46"/>
      <c r="E40" s="47"/>
      <c r="F40" s="48"/>
      <c r="G40" s="76">
        <f>G39+3</f>
        <v>44583</v>
      </c>
      <c r="H40" s="5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C700-000000000000}">
      <formula1>$B$41:$B$43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2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800-000000000000}">
  <sheetPr codeName="Sheet102">
    <pageSetUpPr fitToPage="1"/>
  </sheetPr>
  <dimension ref="A1:AU69"/>
  <sheetViews>
    <sheetView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8" t="s">
        <v>0</v>
      </c>
      <c r="C1" s="658"/>
      <c r="D1" s="9"/>
      <c r="E1" s="9"/>
      <c r="F1" s="659">
        <v>44573.6875</v>
      </c>
      <c r="G1" s="659"/>
      <c r="H1" s="14"/>
      <c r="I1" s="15"/>
      <c r="J1" s="15"/>
      <c r="K1" s="16"/>
      <c r="L1" s="12"/>
    </row>
    <row r="2" spans="2:12" s="1" customFormat="1" ht="13.5" customHeight="1" x14ac:dyDescent="0.25">
      <c r="B2" s="660" t="s">
        <v>65</v>
      </c>
      <c r="C2" s="66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119</v>
      </c>
      <c r="E5" s="83" t="s">
        <v>110</v>
      </c>
      <c r="F5" s="84" t="s">
        <v>41</v>
      </c>
      <c r="G5" s="33">
        <v>44565</v>
      </c>
      <c r="H5" s="64" t="s">
        <v>94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 t="s">
        <v>82</v>
      </c>
      <c r="I6" s="36"/>
      <c r="J6" s="36"/>
      <c r="K6" s="36"/>
      <c r="L6" s="36"/>
    </row>
    <row r="7" spans="2:12" s="1" customFormat="1" ht="13.5" customHeight="1" x14ac:dyDescent="0.3">
      <c r="B7" s="26" t="s">
        <v>48</v>
      </c>
      <c r="C7" s="85" t="s">
        <v>10</v>
      </c>
      <c r="D7" s="86" t="s">
        <v>109</v>
      </c>
      <c r="E7" s="87" t="s">
        <v>114</v>
      </c>
      <c r="F7" s="88" t="s">
        <v>115</v>
      </c>
      <c r="G7" s="42">
        <f>+G5+2</f>
        <v>44567</v>
      </c>
      <c r="H7" s="53"/>
      <c r="I7" s="36"/>
      <c r="J7" s="36"/>
      <c r="K7" s="36"/>
      <c r="L7" s="36"/>
    </row>
    <row r="8" spans="2:12" s="1" customFormat="1" ht="13.5" customHeight="1" x14ac:dyDescent="0.3">
      <c r="B8" s="21"/>
      <c r="C8" s="89" t="s">
        <v>8</v>
      </c>
      <c r="D8" s="90" t="s">
        <v>132</v>
      </c>
      <c r="E8" s="91" t="s">
        <v>130</v>
      </c>
      <c r="F8" s="92" t="s">
        <v>164</v>
      </c>
      <c r="G8" s="42">
        <f>+G9</f>
        <v>44568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165</v>
      </c>
      <c r="E9" s="91" t="s">
        <v>163</v>
      </c>
      <c r="F9" s="92" t="s">
        <v>159</v>
      </c>
      <c r="G9" s="42">
        <f>+G7+1</f>
        <v>44568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6</v>
      </c>
      <c r="D10" s="90" t="s">
        <v>160</v>
      </c>
      <c r="E10" s="91" t="s">
        <v>161</v>
      </c>
      <c r="F10" s="92" t="s">
        <v>162</v>
      </c>
      <c r="G10" s="42">
        <f>+G9+1</f>
        <v>44569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15</v>
      </c>
      <c r="D11" s="109"/>
      <c r="E11" s="98"/>
      <c r="F11" s="99"/>
      <c r="G11" s="118" t="s">
        <v>29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94" t="s">
        <v>14</v>
      </c>
      <c r="D13" s="110" t="s">
        <v>180</v>
      </c>
      <c r="E13" s="55"/>
      <c r="F13" s="57"/>
      <c r="G13" s="34">
        <f>+G5+7</f>
        <v>44572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388</v>
      </c>
      <c r="E15" s="81" t="s">
        <v>39</v>
      </c>
      <c r="F15" s="126" t="s">
        <v>98</v>
      </c>
      <c r="G15" s="33">
        <v>44562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66</v>
      </c>
      <c r="C17" s="85" t="s">
        <v>5</v>
      </c>
      <c r="D17" s="86" t="s">
        <v>100</v>
      </c>
      <c r="E17" s="87" t="s">
        <v>101</v>
      </c>
      <c r="F17" s="88" t="s">
        <v>102</v>
      </c>
      <c r="G17" s="42">
        <f>G15+3</f>
        <v>44565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7</v>
      </c>
      <c r="D18" s="86" t="s">
        <v>118</v>
      </c>
      <c r="E18" s="101" t="s">
        <v>124</v>
      </c>
      <c r="F18" s="102" t="s">
        <v>125</v>
      </c>
      <c r="G18" s="42">
        <f>+G19</f>
        <v>44565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42</v>
      </c>
      <c r="D19" s="86" t="s">
        <v>123</v>
      </c>
      <c r="E19" s="87" t="s">
        <v>122</v>
      </c>
      <c r="F19" s="96" t="s">
        <v>121</v>
      </c>
      <c r="G19" s="42">
        <f>+G15+3</f>
        <v>44565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6</v>
      </c>
      <c r="D20" s="86" t="s">
        <v>116</v>
      </c>
      <c r="E20" s="101" t="s">
        <v>117</v>
      </c>
      <c r="F20" s="114" t="s">
        <v>139</v>
      </c>
      <c r="G20" s="42">
        <f>+G18+1</f>
        <v>44566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100" t="s">
        <v>138</v>
      </c>
      <c r="E21" s="101" t="s">
        <v>140</v>
      </c>
      <c r="F21" s="96" t="s">
        <v>141</v>
      </c>
      <c r="G21" s="42">
        <f>+G17+1</f>
        <v>44566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149</v>
      </c>
      <c r="E23" s="55"/>
      <c r="F23" s="57"/>
      <c r="G23" s="34">
        <f>+G15+7</f>
        <v>44569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31</v>
      </c>
      <c r="C26" s="104" t="s">
        <v>24</v>
      </c>
      <c r="D26" s="105" t="s">
        <v>120</v>
      </c>
      <c r="E26" s="101" t="s">
        <v>68</v>
      </c>
      <c r="F26" s="102" t="s">
        <v>75</v>
      </c>
      <c r="G26" s="42">
        <v>44558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67</v>
      </c>
      <c r="C27" s="104" t="s">
        <v>16</v>
      </c>
      <c r="D27" s="105" t="s">
        <v>74</v>
      </c>
      <c r="E27" s="101" t="s">
        <v>73</v>
      </c>
      <c r="F27" s="102" t="s">
        <v>84</v>
      </c>
      <c r="G27" s="42">
        <f>G26+2</f>
        <v>44560</v>
      </c>
      <c r="H27" s="112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34</v>
      </c>
      <c r="E28" s="101" t="s">
        <v>38</v>
      </c>
      <c r="F28" s="102" t="s">
        <v>87</v>
      </c>
      <c r="G28" s="42">
        <f>G27+2</f>
        <v>44562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105</v>
      </c>
      <c r="E30" s="107" t="s">
        <v>95</v>
      </c>
      <c r="F30" s="96" t="s">
        <v>106</v>
      </c>
      <c r="G30" s="42">
        <f>G28+1</f>
        <v>44563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8</v>
      </c>
      <c r="D31" s="106" t="s">
        <v>46</v>
      </c>
      <c r="E31" s="107" t="s">
        <v>103</v>
      </c>
      <c r="F31" s="96" t="s">
        <v>104</v>
      </c>
      <c r="G31" s="42">
        <f>G32+1</f>
        <v>44565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51</v>
      </c>
      <c r="E32" s="107" t="s">
        <v>116</v>
      </c>
      <c r="F32" s="96" t="s">
        <v>134</v>
      </c>
      <c r="G32" s="42">
        <f>G30+1</f>
        <v>44564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133</v>
      </c>
      <c r="E33" s="107" t="s">
        <v>135</v>
      </c>
      <c r="F33" s="96" t="s">
        <v>136</v>
      </c>
      <c r="G33" s="42">
        <f>G31</f>
        <v>44565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137</v>
      </c>
      <c r="E34" s="101" t="s">
        <v>126</v>
      </c>
      <c r="F34" s="96" t="s">
        <v>127</v>
      </c>
      <c r="G34" s="42">
        <f>+G31+1</f>
        <v>44566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131</v>
      </c>
      <c r="E35" s="107" t="s">
        <v>128</v>
      </c>
      <c r="F35" s="96" t="s">
        <v>129</v>
      </c>
      <c r="G35" s="42">
        <f>+G34+1</f>
        <v>44567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D36" s="52"/>
      <c r="G36" s="49"/>
      <c r="H36" s="53"/>
      <c r="I36" s="36"/>
      <c r="J36" s="36"/>
      <c r="K36" s="36"/>
      <c r="L36" s="36"/>
      <c r="W36" s="117" t="s">
        <v>49</v>
      </c>
    </row>
    <row r="37" spans="2:23" s="1" customFormat="1" ht="13.5" customHeight="1" x14ac:dyDescent="0.3">
      <c r="B37" s="24"/>
      <c r="C37" s="85" t="s">
        <v>24</v>
      </c>
      <c r="D37" s="106" t="s">
        <v>169</v>
      </c>
      <c r="E37" s="101" t="s">
        <v>179</v>
      </c>
      <c r="F37" s="96" t="s">
        <v>178</v>
      </c>
      <c r="G37" s="42">
        <f>G34+6</f>
        <v>44572</v>
      </c>
      <c r="H37" s="53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16</v>
      </c>
      <c r="D38" s="106" t="s">
        <v>177</v>
      </c>
      <c r="E38" s="101" t="s">
        <v>188</v>
      </c>
      <c r="F38" s="58" t="s">
        <v>187</v>
      </c>
      <c r="G38" s="42">
        <f>G37+1</f>
        <v>44573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5"/>
      <c r="C39" s="45" t="s">
        <v>9</v>
      </c>
      <c r="D39" s="46"/>
      <c r="E39" s="47"/>
      <c r="F39" s="48"/>
      <c r="G39" s="76">
        <f>G38+3</f>
        <v>44576</v>
      </c>
      <c r="H39" s="5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C800-000000000000}">
      <formula1>$B$40:$B$42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2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900-000000000000}">
  <sheetPr codeName="Sheet103">
    <pageSetUpPr fitToPage="1"/>
  </sheetPr>
  <dimension ref="A1:AU69"/>
  <sheetViews>
    <sheetView topLeftCell="A12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8" t="s">
        <v>0</v>
      </c>
      <c r="C1" s="658"/>
      <c r="D1" s="9"/>
      <c r="E1" s="9"/>
      <c r="F1" s="659">
        <v>44566.354166666664</v>
      </c>
      <c r="G1" s="659"/>
      <c r="H1" s="14"/>
      <c r="I1" s="15"/>
      <c r="J1" s="15"/>
      <c r="K1" s="16"/>
      <c r="L1" s="12"/>
    </row>
    <row r="2" spans="2:12" s="1" customFormat="1" ht="13.5" customHeight="1" x14ac:dyDescent="0.25">
      <c r="B2" s="660" t="s">
        <v>53</v>
      </c>
      <c r="C2" s="66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0" t="s">
        <v>23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115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47</v>
      </c>
      <c r="C7" s="89" t="s">
        <v>15</v>
      </c>
      <c r="D7" s="109"/>
      <c r="E7" s="98"/>
      <c r="F7" s="99"/>
      <c r="G7" s="118" t="s">
        <v>36</v>
      </c>
      <c r="H7" s="53"/>
      <c r="I7" s="36"/>
      <c r="J7" s="36"/>
      <c r="K7" s="36"/>
      <c r="L7" s="36"/>
    </row>
    <row r="8" spans="2:12" s="1" customFormat="1" ht="13.5" customHeight="1" x14ac:dyDescent="0.3">
      <c r="B8" s="21"/>
      <c r="C8" s="89" t="s">
        <v>6</v>
      </c>
      <c r="D8" s="90"/>
      <c r="E8" s="91"/>
      <c r="F8" s="92"/>
      <c r="G8" s="118" t="s">
        <v>36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/>
      <c r="E9" s="91"/>
      <c r="F9" s="92"/>
      <c r="G9" s="118" t="s">
        <v>36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8</v>
      </c>
      <c r="D10" s="90"/>
      <c r="E10" s="91"/>
      <c r="F10" s="92"/>
      <c r="G10" s="118" t="s">
        <v>36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5" t="s">
        <v>10</v>
      </c>
      <c r="D11" s="86"/>
      <c r="E11" s="87"/>
      <c r="F11" s="88"/>
      <c r="G11" s="118" t="s">
        <v>36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89"/>
      <c r="D12" s="90"/>
      <c r="E12" s="116"/>
      <c r="F12" s="96"/>
      <c r="G12" s="115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94" t="s">
        <v>14</v>
      </c>
      <c r="D13" s="110"/>
      <c r="E13" s="94"/>
      <c r="F13" s="111"/>
      <c r="G13" s="121" t="s">
        <v>36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112</v>
      </c>
      <c r="E15" s="81" t="s">
        <v>59</v>
      </c>
      <c r="F15" s="103" t="s">
        <v>58</v>
      </c>
      <c r="G15" s="33">
        <v>44555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54</v>
      </c>
      <c r="C17" s="85" t="s">
        <v>6</v>
      </c>
      <c r="D17" s="86" t="s">
        <v>71</v>
      </c>
      <c r="E17" s="101" t="s">
        <v>70</v>
      </c>
      <c r="F17" s="114" t="s">
        <v>69</v>
      </c>
      <c r="G17" s="42">
        <f>+G19+1</f>
        <v>44559</v>
      </c>
      <c r="H17" s="53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42</v>
      </c>
      <c r="D18" s="86" t="s">
        <v>72</v>
      </c>
      <c r="E18" s="87" t="s">
        <v>30</v>
      </c>
      <c r="F18" s="96" t="s">
        <v>81</v>
      </c>
      <c r="G18" s="42">
        <f>+G15+3</f>
        <v>44558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7</v>
      </c>
      <c r="D19" s="86" t="s">
        <v>78</v>
      </c>
      <c r="E19" s="101" t="s">
        <v>79</v>
      </c>
      <c r="F19" s="102" t="s">
        <v>80</v>
      </c>
      <c r="G19" s="42">
        <f>+G18</f>
        <v>44558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4"/>
      <c r="C20" s="85" t="s">
        <v>5</v>
      </c>
      <c r="D20" s="86" t="s">
        <v>85</v>
      </c>
      <c r="E20" s="87" t="s">
        <v>30</v>
      </c>
      <c r="F20" s="88" t="s">
        <v>86</v>
      </c>
      <c r="G20" s="42">
        <f>G15+3</f>
        <v>44558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100" t="s">
        <v>91</v>
      </c>
      <c r="E21" s="101" t="s">
        <v>92</v>
      </c>
      <c r="F21" s="96" t="s">
        <v>93</v>
      </c>
      <c r="G21" s="42">
        <f>+G20+1</f>
        <v>44559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44</v>
      </c>
      <c r="E23" s="55"/>
      <c r="F23" s="57"/>
      <c r="G23" s="34">
        <f>+G15+7</f>
        <v>44562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27</v>
      </c>
      <c r="C26" s="104" t="s">
        <v>24</v>
      </c>
      <c r="D26" s="105" t="s">
        <v>113</v>
      </c>
      <c r="E26" s="101" t="s">
        <v>56</v>
      </c>
      <c r="F26" s="102" t="s">
        <v>33</v>
      </c>
      <c r="G26" s="42">
        <v>44551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35</v>
      </c>
      <c r="C27" s="104" t="s">
        <v>16</v>
      </c>
      <c r="D27" s="105" t="s">
        <v>55</v>
      </c>
      <c r="E27" s="101" t="s">
        <v>57</v>
      </c>
      <c r="F27" s="102" t="s">
        <v>62</v>
      </c>
      <c r="G27" s="42">
        <f>G26+2</f>
        <v>44553</v>
      </c>
      <c r="H27" s="67" t="s">
        <v>83</v>
      </c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61</v>
      </c>
      <c r="E28" s="101" t="s">
        <v>60</v>
      </c>
      <c r="F28" s="102" t="s">
        <v>63</v>
      </c>
      <c r="G28" s="42">
        <f>G27+2</f>
        <v>44555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64</v>
      </c>
      <c r="E30" s="107" t="s">
        <v>43</v>
      </c>
      <c r="F30" s="96" t="s">
        <v>77</v>
      </c>
      <c r="G30" s="42">
        <f>G28+1</f>
        <v>44556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108" t="s">
        <v>40</v>
      </c>
      <c r="D31" s="106" t="s">
        <v>76</v>
      </c>
      <c r="E31" s="101" t="s">
        <v>90</v>
      </c>
      <c r="F31" s="96" t="s">
        <v>45</v>
      </c>
      <c r="G31" s="42">
        <f>+G34+1</f>
        <v>44559</v>
      </c>
      <c r="H31" s="77" t="s">
        <v>88</v>
      </c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96</v>
      </c>
      <c r="E32" s="124" t="s">
        <v>97</v>
      </c>
      <c r="F32" s="125" t="s">
        <v>52</v>
      </c>
      <c r="G32" s="42">
        <f>G30+1</f>
        <v>44557</v>
      </c>
      <c r="H32" s="53" t="s">
        <v>89</v>
      </c>
      <c r="I32" s="36"/>
      <c r="J32" s="36"/>
      <c r="K32" s="36"/>
      <c r="L32" s="36"/>
    </row>
    <row r="33" spans="2:23" s="1" customFormat="1" ht="13.5" customHeight="1" x14ac:dyDescent="0.3">
      <c r="B33" s="24"/>
      <c r="C33" s="122" t="s">
        <v>7</v>
      </c>
      <c r="D33" s="123" t="s">
        <v>99</v>
      </c>
      <c r="E33" s="107" t="s">
        <v>108</v>
      </c>
      <c r="F33" s="96" t="s">
        <v>107</v>
      </c>
      <c r="G33" s="42">
        <f>G34</f>
        <v>44558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37</v>
      </c>
      <c r="E34" s="107" t="s">
        <v>30</v>
      </c>
      <c r="F34" s="96" t="s">
        <v>111</v>
      </c>
      <c r="G34" s="42">
        <f>G32+1</f>
        <v>44558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/>
      <c r="E35" s="107"/>
      <c r="F35" s="96"/>
      <c r="G35" s="118" t="s">
        <v>23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D36" s="52"/>
      <c r="G36" s="49"/>
      <c r="H36" s="53"/>
      <c r="I36" s="36"/>
      <c r="J36" s="36"/>
      <c r="K36" s="36"/>
      <c r="L36" s="36"/>
      <c r="W36" s="117" t="s">
        <v>49</v>
      </c>
    </row>
    <row r="37" spans="2:23" s="1" customFormat="1" ht="13.5" customHeight="1" x14ac:dyDescent="0.3">
      <c r="B37" s="24"/>
      <c r="C37" s="50" t="s">
        <v>24</v>
      </c>
      <c r="D37" s="61" t="s">
        <v>146</v>
      </c>
      <c r="E37" s="41"/>
      <c r="F37" s="58"/>
      <c r="G37" s="42">
        <f>G31+6</f>
        <v>44565</v>
      </c>
      <c r="H37" s="53"/>
      <c r="I37" s="36"/>
      <c r="J37" s="36"/>
      <c r="K37" s="36"/>
      <c r="L37" s="36"/>
    </row>
    <row r="38" spans="2:23" s="1" customFormat="1" ht="13.5" customHeight="1" x14ac:dyDescent="0.3">
      <c r="B38" s="24"/>
      <c r="C38" s="50" t="s">
        <v>16</v>
      </c>
      <c r="D38" s="61"/>
      <c r="E38" s="41"/>
      <c r="F38" s="58"/>
      <c r="G38" s="42">
        <f>G37+1</f>
        <v>44566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5"/>
      <c r="C39" s="45" t="s">
        <v>9</v>
      </c>
      <c r="D39" s="46"/>
      <c r="E39" s="47"/>
      <c r="F39" s="48"/>
      <c r="G39" s="76">
        <f>G38+3</f>
        <v>44569</v>
      </c>
      <c r="H39" s="5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C900-000000000000}">
      <formula1>$B$40:$B$42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8" t="s">
        <v>0</v>
      </c>
      <c r="C1" s="658"/>
      <c r="D1" s="9"/>
      <c r="E1" s="9"/>
      <c r="F1" s="9"/>
      <c r="G1" s="9"/>
      <c r="H1" s="9"/>
      <c r="I1" s="659">
        <v>45953.5625</v>
      </c>
      <c r="J1" s="659"/>
      <c r="K1" s="14"/>
      <c r="L1" s="15"/>
      <c r="M1" s="15"/>
      <c r="N1" s="16"/>
      <c r="O1" s="12"/>
    </row>
    <row r="2" spans="2:15" s="1" customFormat="1" ht="13.5" customHeight="1" x14ac:dyDescent="0.25">
      <c r="B2" s="660" t="s">
        <v>4754</v>
      </c>
      <c r="C2" s="66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1" t="s">
        <v>12</v>
      </c>
      <c r="E4" s="662"/>
      <c r="F4" s="661" t="s">
        <v>13</v>
      </c>
      <c r="G4" s="662"/>
      <c r="H4" s="663" t="s">
        <v>2</v>
      </c>
      <c r="I4" s="66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10909</v>
      </c>
      <c r="E5" s="502">
        <v>45943</v>
      </c>
      <c r="F5" s="390" t="s">
        <v>10910</v>
      </c>
      <c r="G5" s="502">
        <v>45943</v>
      </c>
      <c r="H5" s="390" t="s">
        <v>10911</v>
      </c>
      <c r="I5" s="539">
        <v>45943</v>
      </c>
      <c r="J5" s="33">
        <v>45944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4672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9499</v>
      </c>
      <c r="E8" s="504">
        <v>45945</v>
      </c>
      <c r="F8" s="385" t="s">
        <v>9175</v>
      </c>
      <c r="G8" s="505">
        <v>45946</v>
      </c>
      <c r="H8" s="386" t="s">
        <v>9339</v>
      </c>
      <c r="I8" s="504">
        <v>45946</v>
      </c>
      <c r="J8" s="42">
        <f>J5+2</f>
        <v>45946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85" t="s">
        <v>5</v>
      </c>
      <c r="D9" s="385" t="s">
        <v>9660</v>
      </c>
      <c r="E9" s="522">
        <v>45947</v>
      </c>
      <c r="F9" s="385" t="s">
        <v>9357</v>
      </c>
      <c r="G9" s="522">
        <v>45947</v>
      </c>
      <c r="H9" s="386" t="s">
        <v>9856</v>
      </c>
      <c r="I9" s="522">
        <v>45947</v>
      </c>
      <c r="J9" s="42">
        <f>J10</f>
        <v>45947</v>
      </c>
      <c r="K9" s="271" t="s">
        <v>10903</v>
      </c>
      <c r="L9" s="36"/>
      <c r="M9" s="36"/>
      <c r="N9" s="36"/>
      <c r="O9" s="36"/>
    </row>
    <row r="10" spans="2:15" s="1" customFormat="1" ht="13.5" customHeight="1" x14ac:dyDescent="0.25">
      <c r="B10" s="26"/>
      <c r="C10" s="95" t="s">
        <v>8</v>
      </c>
      <c r="D10" s="385" t="s">
        <v>10951</v>
      </c>
      <c r="E10" s="522">
        <v>45947</v>
      </c>
      <c r="F10" s="385" t="s">
        <v>10952</v>
      </c>
      <c r="G10" s="522">
        <v>45947</v>
      </c>
      <c r="H10" s="386" t="s">
        <v>10953</v>
      </c>
      <c r="I10" s="522">
        <v>45947</v>
      </c>
      <c r="J10" s="42">
        <f>J5+3</f>
        <v>45947</v>
      </c>
      <c r="K10" s="249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9499</v>
      </c>
      <c r="E11" s="510">
        <v>45948</v>
      </c>
      <c r="F11" s="385" t="s">
        <v>10954</v>
      </c>
      <c r="G11" s="510">
        <v>45948</v>
      </c>
      <c r="H11" s="386" t="s">
        <v>10955</v>
      </c>
      <c r="I11" s="510">
        <v>45948</v>
      </c>
      <c r="J11" s="42">
        <f>J9+1</f>
        <v>45948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10956</v>
      </c>
      <c r="E12" s="510">
        <v>45948</v>
      </c>
      <c r="F12" s="385" t="s">
        <v>10900</v>
      </c>
      <c r="G12" s="510">
        <v>45948</v>
      </c>
      <c r="H12" s="386" t="s">
        <v>10957</v>
      </c>
      <c r="I12" s="510">
        <v>45948</v>
      </c>
      <c r="J12" s="42">
        <f>J9+1</f>
        <v>45948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10901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10906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10907</v>
      </c>
      <c r="C17" s="55" t="s">
        <v>481</v>
      </c>
      <c r="D17" s="513" t="s">
        <v>9512</v>
      </c>
      <c r="E17" s="514">
        <v>45953</v>
      </c>
      <c r="F17" s="513"/>
      <c r="G17" s="515"/>
      <c r="H17" s="384"/>
      <c r="I17" s="516"/>
      <c r="J17" s="34">
        <f>J12+3</f>
        <v>45951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61" t="s">
        <v>12</v>
      </c>
      <c r="E19" s="662"/>
      <c r="F19" s="661" t="s">
        <v>13</v>
      </c>
      <c r="G19" s="662"/>
      <c r="H19" s="663" t="s">
        <v>2</v>
      </c>
      <c r="I19" s="664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9166</v>
      </c>
      <c r="E20" s="509">
        <v>45940</v>
      </c>
      <c r="F20" s="506" t="s">
        <v>9466</v>
      </c>
      <c r="G20" s="539">
        <v>45940</v>
      </c>
      <c r="H20" s="391" t="s">
        <v>10347</v>
      </c>
      <c r="I20" s="507">
        <v>45941</v>
      </c>
      <c r="J20" s="33">
        <v>45941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10902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95" t="s">
        <v>7</v>
      </c>
      <c r="D23" s="410" t="s">
        <v>9339</v>
      </c>
      <c r="E23" s="504">
        <v>45943</v>
      </c>
      <c r="F23" s="410" t="s">
        <v>9255</v>
      </c>
      <c r="G23" s="504">
        <v>45944</v>
      </c>
      <c r="H23" s="410" t="s">
        <v>10309</v>
      </c>
      <c r="I23" s="504">
        <v>45944</v>
      </c>
      <c r="J23" s="42">
        <f>J24</f>
        <v>45944</v>
      </c>
      <c r="K23" s="164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5</v>
      </c>
      <c r="D24" s="385" t="s">
        <v>9285</v>
      </c>
      <c r="E24" s="504">
        <v>45944</v>
      </c>
      <c r="F24" s="385" t="s">
        <v>9599</v>
      </c>
      <c r="G24" s="504">
        <v>45944</v>
      </c>
      <c r="H24" s="385" t="s">
        <v>9373</v>
      </c>
      <c r="I24" s="504">
        <v>45944</v>
      </c>
      <c r="J24" s="42">
        <f>J20+3</f>
        <v>45944</v>
      </c>
      <c r="K24" s="249" t="s">
        <v>10903</v>
      </c>
      <c r="L24" s="36"/>
      <c r="M24" s="36"/>
      <c r="N24" s="36"/>
      <c r="O24" s="36"/>
    </row>
    <row r="25" spans="2:15" s="1" customFormat="1" ht="13" customHeight="1" x14ac:dyDescent="0.25">
      <c r="B25" s="245"/>
      <c r="C25" s="89" t="s">
        <v>8</v>
      </c>
      <c r="D25" s="410" t="s">
        <v>9738</v>
      </c>
      <c r="E25" s="504">
        <v>45944</v>
      </c>
      <c r="F25" s="385" t="s">
        <v>9255</v>
      </c>
      <c r="G25" s="504">
        <v>45945</v>
      </c>
      <c r="H25" s="385" t="s">
        <v>9754</v>
      </c>
      <c r="I25" s="504">
        <v>45945</v>
      </c>
      <c r="J25" s="42">
        <f>J24</f>
        <v>45944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26"/>
      <c r="C26" s="85" t="s">
        <v>26</v>
      </c>
      <c r="D26" s="385" t="s">
        <v>10950</v>
      </c>
      <c r="E26" s="504">
        <v>45945</v>
      </c>
      <c r="F26" s="385" t="s">
        <v>9913</v>
      </c>
      <c r="G26" s="504">
        <v>45945</v>
      </c>
      <c r="H26" s="385" t="s">
        <v>9586</v>
      </c>
      <c r="I26" s="504">
        <v>45945</v>
      </c>
      <c r="J26" s="42">
        <f>J23+1</f>
        <v>45945</v>
      </c>
      <c r="K26" s="248"/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6</v>
      </c>
      <c r="D27" s="410" t="s">
        <v>10058</v>
      </c>
      <c r="E27" s="504">
        <v>45945</v>
      </c>
      <c r="F27" s="410" t="s">
        <v>9255</v>
      </c>
      <c r="G27" s="504">
        <v>45946</v>
      </c>
      <c r="H27" s="410" t="s">
        <v>9856</v>
      </c>
      <c r="I27" s="504">
        <v>45946</v>
      </c>
      <c r="J27" s="42">
        <f>J23+1</f>
        <v>45945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JPY153.74-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JPY21.67-</v>
      </c>
      <c r="C32" s="44" t="s">
        <v>14</v>
      </c>
      <c r="D32" s="376" t="s">
        <v>9754</v>
      </c>
      <c r="E32" s="600">
        <v>18</v>
      </c>
      <c r="F32" s="518" t="s">
        <v>9867</v>
      </c>
      <c r="G32" s="519" t="s">
        <v>10930</v>
      </c>
      <c r="H32" s="376" t="s">
        <v>9664</v>
      </c>
      <c r="I32" s="519">
        <v>18</v>
      </c>
      <c r="J32" s="34">
        <f>J26+3</f>
        <v>45948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61" t="s">
        <v>12</v>
      </c>
      <c r="E34" s="662"/>
      <c r="F34" s="661" t="s">
        <v>13</v>
      </c>
      <c r="G34" s="662"/>
      <c r="H34" s="663" t="s">
        <v>2</v>
      </c>
      <c r="I34" s="664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6" t="s">
        <v>539</v>
      </c>
      <c r="D36" s="551"/>
      <c r="E36" s="609"/>
      <c r="F36" s="551"/>
      <c r="G36" s="552"/>
      <c r="H36" s="382"/>
      <c r="I36" s="609"/>
      <c r="J36" s="42"/>
      <c r="K36" s="161" t="s">
        <v>23</v>
      </c>
      <c r="L36" s="36"/>
      <c r="M36" s="36"/>
      <c r="N36" s="36"/>
      <c r="O36" s="36"/>
    </row>
    <row r="37" spans="2:15" s="1" customFormat="1" ht="14.5" customHeight="1" x14ac:dyDescent="0.25">
      <c r="B37" s="26" t="s">
        <v>10576</v>
      </c>
      <c r="C37" s="104" t="s">
        <v>540</v>
      </c>
      <c r="D37" s="385" t="s">
        <v>10899</v>
      </c>
      <c r="E37" s="504">
        <v>45936</v>
      </c>
      <c r="F37" s="385" t="s">
        <v>10900</v>
      </c>
      <c r="G37" s="505">
        <v>45936</v>
      </c>
      <c r="H37" s="386" t="s">
        <v>9599</v>
      </c>
      <c r="I37" s="504">
        <v>45937</v>
      </c>
      <c r="J37" s="42">
        <v>45939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10917</v>
      </c>
      <c r="E38" s="504">
        <v>45938</v>
      </c>
      <c r="F38" s="385" t="s">
        <v>9132</v>
      </c>
      <c r="G38" s="505">
        <v>45940</v>
      </c>
      <c r="H38" s="386" t="s">
        <v>9889</v>
      </c>
      <c r="I38" s="504">
        <v>45941</v>
      </c>
      <c r="J38" s="42">
        <f>J37+2</f>
        <v>45941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9299</v>
      </c>
      <c r="E41" s="504">
        <v>45942</v>
      </c>
      <c r="F41" s="385" t="s">
        <v>9180</v>
      </c>
      <c r="G41" s="505">
        <v>45942</v>
      </c>
      <c r="H41" s="386" t="s">
        <v>9716</v>
      </c>
      <c r="I41" s="504">
        <v>45942</v>
      </c>
      <c r="J41" s="42">
        <f>J38+1</f>
        <v>45942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9374</v>
      </c>
      <c r="E42" s="504">
        <v>45943</v>
      </c>
      <c r="F42" s="385" t="s">
        <v>9408</v>
      </c>
      <c r="G42" s="505">
        <v>45944</v>
      </c>
      <c r="H42" s="386" t="s">
        <v>10383</v>
      </c>
      <c r="I42" s="504">
        <v>45944</v>
      </c>
      <c r="J42" s="42">
        <f>J41+1</f>
        <v>45943</v>
      </c>
      <c r="K42" s="161" t="s">
        <v>10904</v>
      </c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1313</v>
      </c>
      <c r="D43" s="385" t="s">
        <v>9167</v>
      </c>
      <c r="E43" s="504">
        <v>45944</v>
      </c>
      <c r="F43" s="385" t="s">
        <v>9238</v>
      </c>
      <c r="G43" s="505">
        <v>45944</v>
      </c>
      <c r="H43" s="386" t="s">
        <v>10925</v>
      </c>
      <c r="I43" s="504">
        <v>45944</v>
      </c>
      <c r="J43" s="42">
        <f>J44</f>
        <v>45944</v>
      </c>
      <c r="K43" s="398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42</v>
      </c>
      <c r="D44" s="385" t="s">
        <v>9520</v>
      </c>
      <c r="E44" s="504">
        <v>45944</v>
      </c>
      <c r="F44" s="385" t="s">
        <v>9413</v>
      </c>
      <c r="G44" s="505">
        <v>45945</v>
      </c>
      <c r="H44" s="386" t="s">
        <v>9284</v>
      </c>
      <c r="I44" s="510">
        <v>45945</v>
      </c>
      <c r="J44" s="42">
        <f>J42+1</f>
        <v>45944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10920</v>
      </c>
      <c r="E45" s="510">
        <v>45946</v>
      </c>
      <c r="F45" s="410" t="s">
        <v>9292</v>
      </c>
      <c r="G45" s="522">
        <v>45946</v>
      </c>
      <c r="H45" s="386" t="s">
        <v>9352</v>
      </c>
      <c r="I45" s="510">
        <v>45946</v>
      </c>
      <c r="J45" s="42">
        <f>J43+1</f>
        <v>45945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10921</v>
      </c>
      <c r="E46" s="510">
        <v>45947</v>
      </c>
      <c r="F46" s="395" t="s">
        <v>10922</v>
      </c>
      <c r="G46" s="522">
        <v>45947</v>
      </c>
      <c r="H46" s="386" t="s">
        <v>9131</v>
      </c>
      <c r="I46" s="510">
        <v>45947</v>
      </c>
      <c r="J46" s="42">
        <f>J45+1</f>
        <v>45946</v>
      </c>
      <c r="K46" s="271"/>
      <c r="L46" s="36"/>
      <c r="M46" s="36"/>
      <c r="N46" s="36"/>
      <c r="O46" s="36"/>
    </row>
    <row r="47" spans="2:15" s="1" customFormat="1" ht="13.4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3.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3.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3.4" customHeight="1" x14ac:dyDescent="0.25">
      <c r="B50" s="24"/>
      <c r="C50" s="230" t="s">
        <v>24</v>
      </c>
      <c r="D50" s="385" t="s">
        <v>10932</v>
      </c>
      <c r="E50" s="510" t="s">
        <v>10929</v>
      </c>
      <c r="F50" s="385" t="s">
        <v>9098</v>
      </c>
      <c r="G50" s="522">
        <v>45951</v>
      </c>
      <c r="H50" s="443" t="s">
        <v>5248</v>
      </c>
      <c r="I50" s="530">
        <v>45951</v>
      </c>
      <c r="J50" s="604">
        <f>J46+5</f>
        <v>45951</v>
      </c>
      <c r="K50" s="249"/>
      <c r="L50" s="36"/>
      <c r="M50" s="36"/>
      <c r="N50" s="36"/>
      <c r="O50" s="36"/>
      <c r="Z50" s="117"/>
    </row>
    <row r="51" spans="2:26" s="1" customFormat="1" ht="22.5" customHeight="1" x14ac:dyDescent="0.25">
      <c r="B51" s="459"/>
      <c r="C51" s="133" t="s">
        <v>16</v>
      </c>
      <c r="D51" s="414" t="s">
        <v>9961</v>
      </c>
      <c r="E51" s="531">
        <v>45952</v>
      </c>
      <c r="F51" s="379" t="s">
        <v>10934</v>
      </c>
      <c r="G51" s="503">
        <v>45952</v>
      </c>
      <c r="H51" s="380" t="s">
        <v>10736</v>
      </c>
      <c r="I51" s="503">
        <v>45953</v>
      </c>
      <c r="J51" s="131">
        <f>J46+6</f>
        <v>45952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396" t="str">
        <f>$B$16</f>
        <v>USD: JPY153.74-</v>
      </c>
      <c r="C52" s="50" t="s">
        <v>9</v>
      </c>
      <c r="D52" s="375" t="s">
        <v>9512</v>
      </c>
      <c r="E52" s="484">
        <v>45954</v>
      </c>
      <c r="F52" s="375"/>
      <c r="G52" s="483"/>
      <c r="H52" s="372"/>
      <c r="I52" s="483"/>
      <c r="J52" s="42">
        <f>J51+3</f>
        <v>45955</v>
      </c>
      <c r="K52" s="161"/>
      <c r="L52" s="36"/>
      <c r="M52" s="36"/>
      <c r="N52" s="36"/>
      <c r="O52" s="36"/>
    </row>
    <row r="53" spans="2:26" s="1" customFormat="1" ht="13.5" customHeight="1" x14ac:dyDescent="0.25">
      <c r="B53" s="44" t="str">
        <f>$B$17</f>
        <v>RMB: JPY21.67-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62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B55" s="63" t="s">
        <v>5430</v>
      </c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B56" s="63" t="s">
        <v>9440</v>
      </c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62"/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592"/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B67" s="63"/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1200-000000000000}">
      <formula1>$B$53:$B$56</formula1>
    </dataValidation>
  </dataValidations>
  <pageMargins left="0.47" right="0.27" top="1" bottom="1" header="0.51200000000000001" footer="0.51200000000000001"/>
  <pageSetup paperSize="9" scale="59" orientation="landscape" horizontalDpi="300" verticalDpi="300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8" t="s">
        <v>0</v>
      </c>
      <c r="C1" s="658"/>
      <c r="D1" s="9"/>
      <c r="E1" s="9"/>
      <c r="F1" s="9"/>
      <c r="G1" s="9"/>
      <c r="H1" s="9"/>
      <c r="I1" s="659">
        <v>45944.479166666664</v>
      </c>
      <c r="J1" s="659"/>
      <c r="K1" s="14"/>
      <c r="L1" s="15"/>
      <c r="M1" s="15"/>
      <c r="N1" s="16"/>
      <c r="O1" s="12"/>
    </row>
    <row r="2" spans="2:15" s="1" customFormat="1" ht="13.5" customHeight="1" x14ac:dyDescent="0.25">
      <c r="B2" s="660" t="s">
        <v>4737</v>
      </c>
      <c r="C2" s="66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1" t="s">
        <v>12</v>
      </c>
      <c r="E4" s="662"/>
      <c r="F4" s="661" t="s">
        <v>13</v>
      </c>
      <c r="G4" s="662"/>
      <c r="H4" s="663" t="s">
        <v>2</v>
      </c>
      <c r="I4" s="66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224" t="s">
        <v>481</v>
      </c>
      <c r="D5" s="377"/>
      <c r="E5" s="497"/>
      <c r="F5" s="377"/>
      <c r="G5" s="497"/>
      <c r="H5" s="377"/>
      <c r="I5" s="496"/>
      <c r="J5" s="33"/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10885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50" t="s">
        <v>10</v>
      </c>
      <c r="D8" s="375"/>
      <c r="E8" s="484"/>
      <c r="F8" s="375"/>
      <c r="G8" s="483"/>
      <c r="H8" s="372"/>
      <c r="I8" s="484"/>
      <c r="J8" s="42"/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50" t="s">
        <v>5</v>
      </c>
      <c r="D9" s="375"/>
      <c r="E9" s="487"/>
      <c r="F9" s="375"/>
      <c r="G9" s="486"/>
      <c r="H9" s="372"/>
      <c r="I9" s="487"/>
      <c r="J9" s="42"/>
      <c r="K9" s="271"/>
      <c r="L9" s="36"/>
      <c r="M9" s="36"/>
      <c r="N9" s="36"/>
      <c r="O9" s="36"/>
    </row>
    <row r="10" spans="2:15" s="1" customFormat="1" ht="13.5" customHeight="1" x14ac:dyDescent="0.25">
      <c r="B10" s="608" t="s">
        <v>9924</v>
      </c>
      <c r="C10" s="227" t="s">
        <v>8</v>
      </c>
      <c r="D10" s="375"/>
      <c r="E10" s="487"/>
      <c r="F10" s="375"/>
      <c r="G10" s="486"/>
      <c r="H10" s="372"/>
      <c r="I10" s="487"/>
      <c r="J10" s="42"/>
      <c r="K10" s="249"/>
      <c r="L10" s="36"/>
      <c r="M10" s="36"/>
      <c r="N10" s="36"/>
      <c r="O10" s="36"/>
    </row>
    <row r="11" spans="2:15" s="1" customFormat="1" ht="13" customHeight="1" x14ac:dyDescent="0.25">
      <c r="B11" s="537"/>
      <c r="C11" s="50" t="s">
        <v>244</v>
      </c>
      <c r="D11" s="375"/>
      <c r="E11" s="487"/>
      <c r="F11" s="375"/>
      <c r="G11" s="486"/>
      <c r="H11" s="372"/>
      <c r="I11" s="487"/>
      <c r="J11" s="42"/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50" t="s">
        <v>6</v>
      </c>
      <c r="D12" s="375"/>
      <c r="E12" s="487"/>
      <c r="F12" s="375"/>
      <c r="G12" s="486"/>
      <c r="H12" s="372"/>
      <c r="I12" s="487"/>
      <c r="J12" s="42"/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10884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10888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10889</v>
      </c>
      <c r="C17" s="55" t="s">
        <v>481</v>
      </c>
      <c r="D17" s="513"/>
      <c r="E17" s="514"/>
      <c r="F17" s="513"/>
      <c r="G17" s="515"/>
      <c r="H17" s="384"/>
      <c r="I17" s="516"/>
      <c r="J17" s="34"/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61" t="s">
        <v>12</v>
      </c>
      <c r="E19" s="662"/>
      <c r="F19" s="661" t="s">
        <v>13</v>
      </c>
      <c r="G19" s="662"/>
      <c r="H19" s="663" t="s">
        <v>2</v>
      </c>
      <c r="I19" s="664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9292</v>
      </c>
      <c r="E20" s="509">
        <v>45935</v>
      </c>
      <c r="F20" s="506" t="s">
        <v>9084</v>
      </c>
      <c r="G20" s="539">
        <v>45936</v>
      </c>
      <c r="H20" s="391" t="s">
        <v>9346</v>
      </c>
      <c r="I20" s="507">
        <v>45936</v>
      </c>
      <c r="J20" s="33">
        <v>45934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10766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4619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95" t="s">
        <v>1313</v>
      </c>
      <c r="D23" s="410" t="s">
        <v>10896</v>
      </c>
      <c r="E23" s="504">
        <v>45939</v>
      </c>
      <c r="F23" s="410" t="s">
        <v>9410</v>
      </c>
      <c r="G23" s="504">
        <v>45939</v>
      </c>
      <c r="H23" s="410" t="s">
        <v>9392</v>
      </c>
      <c r="I23" s="504">
        <v>45939</v>
      </c>
      <c r="J23" s="42">
        <f>J24</f>
        <v>45937</v>
      </c>
      <c r="K23" s="164"/>
      <c r="L23" s="36"/>
      <c r="M23" s="36"/>
      <c r="N23" s="36"/>
      <c r="O23" s="36"/>
    </row>
    <row r="24" spans="2:15" s="1" customFormat="1" ht="13" customHeight="1" x14ac:dyDescent="0.25">
      <c r="B24" s="245"/>
      <c r="C24" s="89" t="s">
        <v>477</v>
      </c>
      <c r="D24" s="385" t="s">
        <v>9292</v>
      </c>
      <c r="E24" s="504">
        <v>45939</v>
      </c>
      <c r="F24" s="385" t="s">
        <v>10905</v>
      </c>
      <c r="G24" s="504">
        <v>45939</v>
      </c>
      <c r="H24" s="385" t="s">
        <v>9487</v>
      </c>
      <c r="I24" s="504">
        <v>45939</v>
      </c>
      <c r="J24" s="42">
        <f>J25</f>
        <v>45937</v>
      </c>
      <c r="K24" s="248"/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42</v>
      </c>
      <c r="D25" s="385" t="s">
        <v>10000</v>
      </c>
      <c r="E25" s="504">
        <v>45939</v>
      </c>
      <c r="F25" s="385" t="s">
        <v>10908</v>
      </c>
      <c r="G25" s="504">
        <v>45940</v>
      </c>
      <c r="H25" s="385" t="s">
        <v>9521</v>
      </c>
      <c r="I25" s="504">
        <v>45940</v>
      </c>
      <c r="J25" s="42">
        <f>J20+3</f>
        <v>45937</v>
      </c>
      <c r="K25" s="249"/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479</v>
      </c>
      <c r="D26" s="410" t="s">
        <v>9548</v>
      </c>
      <c r="E26" s="504">
        <v>45940</v>
      </c>
      <c r="F26" s="410" t="s">
        <v>10855</v>
      </c>
      <c r="G26" s="504">
        <v>45940</v>
      </c>
      <c r="H26" s="410" t="s">
        <v>10912</v>
      </c>
      <c r="I26" s="504">
        <v>45940</v>
      </c>
      <c r="J26" s="42">
        <f>J23+1</f>
        <v>45938</v>
      </c>
      <c r="K26" s="247" t="s">
        <v>10892</v>
      </c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1314</v>
      </c>
      <c r="D27" s="385" t="s">
        <v>10913</v>
      </c>
      <c r="E27" s="504">
        <v>45940</v>
      </c>
      <c r="F27" s="385" t="s">
        <v>10914</v>
      </c>
      <c r="G27" s="504">
        <v>45941</v>
      </c>
      <c r="H27" s="385" t="s">
        <v>9629</v>
      </c>
      <c r="I27" s="504">
        <v>45941</v>
      </c>
      <c r="J27" s="42">
        <f>J23+1</f>
        <v>45938</v>
      </c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JPY148.19-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JPY20.94-</v>
      </c>
      <c r="C32" s="44" t="s">
        <v>14</v>
      </c>
      <c r="D32" s="376" t="s">
        <v>10915</v>
      </c>
      <c r="E32" s="600">
        <v>45943</v>
      </c>
      <c r="F32" s="518"/>
      <c r="G32" s="519"/>
      <c r="H32" s="376"/>
      <c r="I32" s="519"/>
      <c r="J32" s="34">
        <v>45943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61" t="s">
        <v>12</v>
      </c>
      <c r="E34" s="662"/>
      <c r="F34" s="661" t="s">
        <v>13</v>
      </c>
      <c r="G34" s="662"/>
      <c r="H34" s="663" t="s">
        <v>2</v>
      </c>
      <c r="I34" s="664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9991</v>
      </c>
      <c r="E36" s="501">
        <v>45929</v>
      </c>
      <c r="F36" s="379" t="s">
        <v>10886</v>
      </c>
      <c r="G36" s="503">
        <v>45930</v>
      </c>
      <c r="H36" s="380" t="s">
        <v>9612</v>
      </c>
      <c r="I36" s="501">
        <v>45930</v>
      </c>
      <c r="J36" s="42">
        <v>45930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9974</v>
      </c>
      <c r="C37" s="104" t="s">
        <v>540</v>
      </c>
      <c r="D37" s="385" t="s">
        <v>9285</v>
      </c>
      <c r="E37" s="504">
        <v>45931</v>
      </c>
      <c r="F37" s="385" t="s">
        <v>10707</v>
      </c>
      <c r="G37" s="505">
        <v>45931</v>
      </c>
      <c r="H37" s="386" t="s">
        <v>9255</v>
      </c>
      <c r="I37" s="504">
        <v>45932</v>
      </c>
      <c r="J37" s="42">
        <f>J36+2</f>
        <v>45932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9079</v>
      </c>
      <c r="E38" s="504">
        <v>45933</v>
      </c>
      <c r="F38" s="385" t="s">
        <v>9238</v>
      </c>
      <c r="G38" s="505">
        <v>45934</v>
      </c>
      <c r="H38" s="386" t="s">
        <v>9352</v>
      </c>
      <c r="I38" s="504">
        <v>45934</v>
      </c>
      <c r="J38" s="42">
        <f>J37+2</f>
        <v>45934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9239</v>
      </c>
      <c r="E41" s="504">
        <v>45936</v>
      </c>
      <c r="F41" s="385" t="s">
        <v>9119</v>
      </c>
      <c r="G41" s="505">
        <v>45936</v>
      </c>
      <c r="H41" s="386" t="s">
        <v>9487</v>
      </c>
      <c r="I41" s="504">
        <v>45936</v>
      </c>
      <c r="J41" s="42">
        <f>J38+1</f>
        <v>45935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9084</v>
      </c>
      <c r="E42" s="504">
        <v>45937</v>
      </c>
      <c r="F42" s="385" t="s">
        <v>9522</v>
      </c>
      <c r="G42" s="505">
        <v>45937</v>
      </c>
      <c r="H42" s="386" t="s">
        <v>9624</v>
      </c>
      <c r="I42" s="504">
        <v>45937</v>
      </c>
      <c r="J42" s="42">
        <f>J41+1</f>
        <v>45936</v>
      </c>
      <c r="K42" s="161"/>
      <c r="L42" s="36"/>
      <c r="M42" s="36"/>
      <c r="N42" s="36"/>
      <c r="O42" s="36"/>
    </row>
    <row r="43" spans="2:15" s="1" customFormat="1" ht="13.4" customHeight="1" x14ac:dyDescent="0.25">
      <c r="B43" s="24"/>
      <c r="C43" s="85" t="s">
        <v>1313</v>
      </c>
      <c r="D43" s="385" t="s">
        <v>9500</v>
      </c>
      <c r="E43" s="504">
        <v>45937</v>
      </c>
      <c r="F43" s="385" t="s">
        <v>9306</v>
      </c>
      <c r="G43" s="505">
        <v>45938</v>
      </c>
      <c r="H43" s="386" t="s">
        <v>9457</v>
      </c>
      <c r="I43" s="504">
        <v>45938</v>
      </c>
      <c r="J43" s="42">
        <f>J44</f>
        <v>45937</v>
      </c>
      <c r="K43" s="249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9292</v>
      </c>
      <c r="E44" s="504">
        <v>45938</v>
      </c>
      <c r="F44" s="385" t="s">
        <v>9466</v>
      </c>
      <c r="G44" s="505">
        <v>45938</v>
      </c>
      <c r="H44" s="386" t="s">
        <v>9119</v>
      </c>
      <c r="I44" s="510">
        <v>45939</v>
      </c>
      <c r="J44" s="42">
        <f>J42+1</f>
        <v>45937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9520</v>
      </c>
      <c r="E45" s="510">
        <v>45939</v>
      </c>
      <c r="F45" s="410" t="s">
        <v>9117</v>
      </c>
      <c r="G45" s="522">
        <v>45940</v>
      </c>
      <c r="H45" s="386" t="s">
        <v>9232</v>
      </c>
      <c r="I45" s="510">
        <v>45940</v>
      </c>
      <c r="J45" s="42">
        <f>J43+1</f>
        <v>45938</v>
      </c>
      <c r="K45" s="272" t="s">
        <v>10892</v>
      </c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9205</v>
      </c>
      <c r="E46" s="510">
        <v>45940</v>
      </c>
      <c r="F46" s="395" t="s">
        <v>9507</v>
      </c>
      <c r="G46" s="522">
        <v>45940</v>
      </c>
      <c r="H46" s="386" t="s">
        <v>10357</v>
      </c>
      <c r="I46" s="510">
        <v>45940</v>
      </c>
      <c r="J46" s="42">
        <f>J45+1</f>
        <v>45939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1" t="s">
        <v>24</v>
      </c>
      <c r="D49" s="375" t="s">
        <v>10916</v>
      </c>
      <c r="E49" s="487">
        <v>45943</v>
      </c>
      <c r="F49" s="375" t="s">
        <v>10918</v>
      </c>
      <c r="G49" s="486">
        <v>45944</v>
      </c>
      <c r="H49" s="5" t="s">
        <v>10919</v>
      </c>
      <c r="I49" s="485">
        <v>45944</v>
      </c>
      <c r="J49" s="604">
        <f>J46+5</f>
        <v>45944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6" t="s">
        <v>16</v>
      </c>
      <c r="D50" s="553"/>
      <c r="E50" s="554"/>
      <c r="F50" s="551"/>
      <c r="G50" s="552"/>
      <c r="H50" s="382"/>
      <c r="I50" s="552"/>
      <c r="J50" s="131">
        <f>J49+1</f>
        <v>45945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JPY148.19-</v>
      </c>
      <c r="C51" s="50" t="s">
        <v>9</v>
      </c>
      <c r="D51" s="375"/>
      <c r="E51" s="484"/>
      <c r="F51" s="375"/>
      <c r="G51" s="483"/>
      <c r="H51" s="372"/>
      <c r="I51" s="483"/>
      <c r="J51" s="42">
        <f>J50+3</f>
        <v>45948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JPY20.94-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13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8" t="s">
        <v>0</v>
      </c>
      <c r="C1" s="658"/>
      <c r="D1" s="9"/>
      <c r="E1" s="9"/>
      <c r="F1" s="9"/>
      <c r="G1" s="9"/>
      <c r="H1" s="9"/>
      <c r="I1" s="659">
        <v>45939.541666666664</v>
      </c>
      <c r="J1" s="659"/>
      <c r="K1" s="14"/>
      <c r="L1" s="15"/>
      <c r="M1" s="15"/>
      <c r="N1" s="16"/>
      <c r="O1" s="12"/>
    </row>
    <row r="2" spans="2:15" s="1" customFormat="1" ht="13.5" customHeight="1" x14ac:dyDescent="0.25">
      <c r="B2" s="660" t="s">
        <v>4671</v>
      </c>
      <c r="C2" s="66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1" t="s">
        <v>12</v>
      </c>
      <c r="E4" s="662"/>
      <c r="F4" s="661" t="s">
        <v>13</v>
      </c>
      <c r="G4" s="662"/>
      <c r="H4" s="663" t="s">
        <v>2</v>
      </c>
      <c r="I4" s="66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10878</v>
      </c>
      <c r="E5" s="502">
        <v>45930</v>
      </c>
      <c r="F5" s="390" t="s">
        <v>9302</v>
      </c>
      <c r="G5" s="502">
        <v>45930</v>
      </c>
      <c r="H5" s="390" t="s">
        <v>10877</v>
      </c>
      <c r="I5" s="539">
        <v>45931</v>
      </c>
      <c r="J5" s="33">
        <v>45930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10860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6</v>
      </c>
      <c r="D8" s="385" t="s">
        <v>10877</v>
      </c>
      <c r="E8" s="510">
        <v>45933</v>
      </c>
      <c r="F8" s="385" t="s">
        <v>9689</v>
      </c>
      <c r="G8" s="522">
        <v>45933</v>
      </c>
      <c r="H8" s="386" t="s">
        <v>9132</v>
      </c>
      <c r="I8" s="510">
        <v>45933</v>
      </c>
      <c r="J8" s="42">
        <f>J10+1</f>
        <v>45934</v>
      </c>
      <c r="K8" s="271" t="s">
        <v>10873</v>
      </c>
      <c r="L8" s="36"/>
      <c r="M8" s="36"/>
      <c r="N8" s="36"/>
      <c r="O8" s="36"/>
    </row>
    <row r="9" spans="2:15" s="1" customFormat="1" ht="13" customHeight="1" x14ac:dyDescent="0.25">
      <c r="B9" s="537"/>
      <c r="C9" s="85" t="s">
        <v>244</v>
      </c>
      <c r="D9" s="385" t="s">
        <v>9843</v>
      </c>
      <c r="E9" s="510">
        <v>45934</v>
      </c>
      <c r="F9" s="385" t="s">
        <v>9528</v>
      </c>
      <c r="G9" s="522">
        <v>45934</v>
      </c>
      <c r="H9" s="386" t="s">
        <v>9286</v>
      </c>
      <c r="I9" s="510">
        <v>45934</v>
      </c>
      <c r="J9" s="42">
        <f>J10+1</f>
        <v>45934</v>
      </c>
      <c r="K9" s="271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5</v>
      </c>
      <c r="D10" s="385" t="s">
        <v>9635</v>
      </c>
      <c r="E10" s="510">
        <v>45934</v>
      </c>
      <c r="F10" s="385" t="s">
        <v>9128</v>
      </c>
      <c r="G10" s="522">
        <v>45936</v>
      </c>
      <c r="H10" s="386" t="s">
        <v>9413</v>
      </c>
      <c r="I10" s="510">
        <v>45936</v>
      </c>
      <c r="J10" s="42">
        <f>J11</f>
        <v>45933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537"/>
      <c r="C11" s="95" t="s">
        <v>8</v>
      </c>
      <c r="D11" s="385" t="s">
        <v>9238</v>
      </c>
      <c r="E11" s="510">
        <v>45936</v>
      </c>
      <c r="F11" s="385" t="s">
        <v>9106</v>
      </c>
      <c r="G11" s="522">
        <v>45936</v>
      </c>
      <c r="H11" s="386" t="s">
        <v>9338</v>
      </c>
      <c r="I11" s="510">
        <v>45936</v>
      </c>
      <c r="J11" s="42">
        <f>J5+3</f>
        <v>45933</v>
      </c>
      <c r="K11" s="249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9444</v>
      </c>
      <c r="E12" s="504">
        <v>45937</v>
      </c>
      <c r="F12" s="385" t="s">
        <v>9351</v>
      </c>
      <c r="G12" s="505">
        <v>45938</v>
      </c>
      <c r="H12" s="386" t="s">
        <v>9317</v>
      </c>
      <c r="I12" s="504">
        <v>45938</v>
      </c>
      <c r="J12" s="42">
        <f>J5+2</f>
        <v>45932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10859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10863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10864</v>
      </c>
      <c r="C17" s="55" t="s">
        <v>481</v>
      </c>
      <c r="D17" s="513" t="s">
        <v>10893</v>
      </c>
      <c r="E17" s="514">
        <v>45940</v>
      </c>
      <c r="F17" s="513"/>
      <c r="G17" s="515"/>
      <c r="H17" s="384"/>
      <c r="I17" s="516"/>
      <c r="J17" s="34">
        <v>45940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61" t="s">
        <v>12</v>
      </c>
      <c r="E19" s="662"/>
      <c r="F19" s="661" t="s">
        <v>13</v>
      </c>
      <c r="G19" s="662"/>
      <c r="H19" s="663" t="s">
        <v>2</v>
      </c>
      <c r="I19" s="664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10872</v>
      </c>
      <c r="E20" s="509">
        <v>45927</v>
      </c>
      <c r="F20" s="506" t="s">
        <v>10777</v>
      </c>
      <c r="G20" s="539">
        <v>45928</v>
      </c>
      <c r="H20" s="391" t="s">
        <v>9098</v>
      </c>
      <c r="I20" s="507">
        <v>45928</v>
      </c>
      <c r="J20" s="33">
        <v>45927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10806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4561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459"/>
      <c r="C23" s="89" t="s">
        <v>6</v>
      </c>
      <c r="D23" s="410" t="s">
        <v>9506</v>
      </c>
      <c r="E23" s="504">
        <v>45930</v>
      </c>
      <c r="F23" s="410" t="s">
        <v>10879</v>
      </c>
      <c r="G23" s="504">
        <v>45931</v>
      </c>
      <c r="H23" s="410" t="s">
        <v>9506</v>
      </c>
      <c r="I23" s="504">
        <v>45931</v>
      </c>
      <c r="J23" s="42">
        <f>J27+1</f>
        <v>45931</v>
      </c>
      <c r="K23" s="247" t="s">
        <v>10874</v>
      </c>
      <c r="L23" s="36"/>
      <c r="M23" s="36"/>
      <c r="N23" s="36"/>
      <c r="O23" s="36"/>
    </row>
    <row r="24" spans="2:15" s="1" customFormat="1" ht="13.4" customHeight="1" x14ac:dyDescent="0.25">
      <c r="B24" s="26"/>
      <c r="C24" s="85" t="s">
        <v>26</v>
      </c>
      <c r="D24" s="385" t="s">
        <v>9284</v>
      </c>
      <c r="E24" s="504">
        <v>45931</v>
      </c>
      <c r="F24" s="385" t="s">
        <v>10880</v>
      </c>
      <c r="G24" s="504">
        <v>45931</v>
      </c>
      <c r="H24" s="385" t="s">
        <v>9643</v>
      </c>
      <c r="I24" s="504">
        <v>45931</v>
      </c>
      <c r="J24" s="42">
        <f>J27+1</f>
        <v>45931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89" t="s">
        <v>8</v>
      </c>
      <c r="D25" s="410" t="s">
        <v>9622</v>
      </c>
      <c r="E25" s="504">
        <v>45932</v>
      </c>
      <c r="F25" s="385" t="s">
        <v>10887</v>
      </c>
      <c r="G25" s="504">
        <v>45932</v>
      </c>
      <c r="H25" s="385" t="s">
        <v>9920</v>
      </c>
      <c r="I25" s="504">
        <v>45932</v>
      </c>
      <c r="J25" s="42">
        <f>J26</f>
        <v>45930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245"/>
      <c r="C26" s="89" t="s">
        <v>5</v>
      </c>
      <c r="D26" s="385" t="s">
        <v>9111</v>
      </c>
      <c r="E26" s="504">
        <v>45932</v>
      </c>
      <c r="F26" s="385" t="s">
        <v>9517</v>
      </c>
      <c r="G26" s="504">
        <v>45932</v>
      </c>
      <c r="H26" s="385" t="s">
        <v>9101</v>
      </c>
      <c r="I26" s="504">
        <v>45932</v>
      </c>
      <c r="J26" s="42">
        <f>J20+3</f>
        <v>45930</v>
      </c>
      <c r="K26" s="249"/>
      <c r="L26" s="36"/>
      <c r="M26" s="36"/>
      <c r="N26" s="36"/>
      <c r="O26" s="36"/>
    </row>
    <row r="27" spans="2:15" s="1" customFormat="1" ht="13" customHeight="1" x14ac:dyDescent="0.25">
      <c r="B27" s="245"/>
      <c r="C27" s="95" t="s">
        <v>7</v>
      </c>
      <c r="D27" s="410" t="s">
        <v>9262</v>
      </c>
      <c r="E27" s="504">
        <v>45932</v>
      </c>
      <c r="F27" s="410" t="s">
        <v>10891</v>
      </c>
      <c r="G27" s="504">
        <v>45933</v>
      </c>
      <c r="H27" s="410" t="s">
        <v>9125</v>
      </c>
      <c r="I27" s="504">
        <v>45933</v>
      </c>
      <c r="J27" s="42">
        <f>J26</f>
        <v>45930</v>
      </c>
      <c r="K27" s="164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JPY149.77-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JPY21.15 -</v>
      </c>
      <c r="C32" s="44" t="s">
        <v>14</v>
      </c>
      <c r="D32" s="376" t="s">
        <v>10890</v>
      </c>
      <c r="E32" s="600">
        <v>45935</v>
      </c>
      <c r="F32" s="518"/>
      <c r="G32" s="519"/>
      <c r="H32" s="376"/>
      <c r="I32" s="519"/>
      <c r="J32" s="34">
        <f>J24+3</f>
        <v>45934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61" t="s">
        <v>12</v>
      </c>
      <c r="E34" s="662"/>
      <c r="F34" s="661" t="s">
        <v>13</v>
      </c>
      <c r="G34" s="662"/>
      <c r="H34" s="663" t="s">
        <v>2</v>
      </c>
      <c r="I34" s="664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9452</v>
      </c>
      <c r="E36" s="501">
        <v>45923</v>
      </c>
      <c r="F36" s="379" t="s">
        <v>9700</v>
      </c>
      <c r="G36" s="503">
        <v>45923</v>
      </c>
      <c r="H36" s="380" t="s">
        <v>9355</v>
      </c>
      <c r="I36" s="501">
        <v>45923</v>
      </c>
      <c r="J36" s="42">
        <v>45923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10535</v>
      </c>
      <c r="C37" s="104" t="s">
        <v>540</v>
      </c>
      <c r="D37" s="385" t="s">
        <v>10074</v>
      </c>
      <c r="E37" s="504">
        <v>45924</v>
      </c>
      <c r="F37" s="385" t="s">
        <v>10862</v>
      </c>
      <c r="G37" s="505">
        <v>45924</v>
      </c>
      <c r="H37" s="386" t="s">
        <v>9783</v>
      </c>
      <c r="I37" s="504">
        <v>45925</v>
      </c>
      <c r="J37" s="42">
        <f>J36+2</f>
        <v>45925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10865</v>
      </c>
      <c r="E38" s="504">
        <v>45925</v>
      </c>
      <c r="F38" s="385" t="s">
        <v>10866</v>
      </c>
      <c r="G38" s="505">
        <v>45926</v>
      </c>
      <c r="H38" s="386" t="s">
        <v>10867</v>
      </c>
      <c r="I38" s="504">
        <v>45927</v>
      </c>
      <c r="J38" s="42">
        <f>J37+2</f>
        <v>45927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9084</v>
      </c>
      <c r="E41" s="504">
        <v>45928</v>
      </c>
      <c r="F41" s="385" t="s">
        <v>9227</v>
      </c>
      <c r="G41" s="505">
        <v>45929</v>
      </c>
      <c r="H41" s="386" t="s">
        <v>9790</v>
      </c>
      <c r="I41" s="504">
        <v>45929</v>
      </c>
      <c r="J41" s="42">
        <f>J38+1</f>
        <v>45928</v>
      </c>
      <c r="K41" s="249"/>
      <c r="L41" s="36"/>
      <c r="M41" s="36"/>
      <c r="N41" s="36"/>
      <c r="O41" s="36"/>
    </row>
    <row r="42" spans="2:15" s="1" customFormat="1" ht="27" x14ac:dyDescent="0.25">
      <c r="B42" s="24"/>
      <c r="C42" s="85" t="s">
        <v>1313</v>
      </c>
      <c r="D42" s="385" t="s">
        <v>10621</v>
      </c>
      <c r="E42" s="504">
        <v>45930</v>
      </c>
      <c r="F42" s="385" t="s">
        <v>9117</v>
      </c>
      <c r="G42" s="505">
        <v>45930</v>
      </c>
      <c r="H42" s="386" t="s">
        <v>9413</v>
      </c>
      <c r="I42" s="504">
        <v>45930</v>
      </c>
      <c r="J42" s="42">
        <f>J44</f>
        <v>45930</v>
      </c>
      <c r="K42" s="398" t="s">
        <v>10883</v>
      </c>
      <c r="L42" s="36"/>
      <c r="M42" s="36"/>
      <c r="N42" s="36"/>
      <c r="O42" s="36"/>
    </row>
    <row r="43" spans="2:15" s="1" customFormat="1" ht="13" customHeight="1" x14ac:dyDescent="0.25">
      <c r="B43" s="24"/>
      <c r="C43" s="85" t="s">
        <v>477</v>
      </c>
      <c r="D43" s="385" t="s">
        <v>9111</v>
      </c>
      <c r="E43" s="504">
        <v>45930</v>
      </c>
      <c r="F43" s="385" t="s">
        <v>9517</v>
      </c>
      <c r="G43" s="505">
        <v>45930</v>
      </c>
      <c r="H43" s="386" t="s">
        <v>9708</v>
      </c>
      <c r="I43" s="504">
        <v>45930</v>
      </c>
      <c r="J43" s="42">
        <f>J41+1</f>
        <v>45929</v>
      </c>
      <c r="K43" s="161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9556</v>
      </c>
      <c r="E44" s="504">
        <v>45930</v>
      </c>
      <c r="F44" s="385" t="s">
        <v>9128</v>
      </c>
      <c r="G44" s="505">
        <v>45931</v>
      </c>
      <c r="H44" s="386" t="s">
        <v>9338</v>
      </c>
      <c r="I44" s="510">
        <v>45931</v>
      </c>
      <c r="J44" s="42">
        <f>J43+1</f>
        <v>45930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9806</v>
      </c>
      <c r="E45" s="510">
        <v>45931</v>
      </c>
      <c r="F45" s="410" t="s">
        <v>9166</v>
      </c>
      <c r="G45" s="522">
        <v>45932</v>
      </c>
      <c r="H45" s="386" t="s">
        <v>10876</v>
      </c>
      <c r="I45" s="510">
        <v>45932</v>
      </c>
      <c r="J45" s="42">
        <f>J42+1</f>
        <v>45931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9245</v>
      </c>
      <c r="E46" s="510">
        <v>45932</v>
      </c>
      <c r="F46" s="395" t="s">
        <v>9630</v>
      </c>
      <c r="G46" s="522">
        <v>45933</v>
      </c>
      <c r="H46" s="386" t="s">
        <v>9552</v>
      </c>
      <c r="I46" s="510">
        <v>45933</v>
      </c>
      <c r="J46" s="42">
        <f>J45+1</f>
        <v>45932</v>
      </c>
      <c r="K46" s="271"/>
      <c r="L46" s="36"/>
      <c r="M46" s="36"/>
      <c r="N46" s="36"/>
      <c r="O46" s="36"/>
    </row>
    <row r="47" spans="2:15" s="1" customFormat="1" ht="13.4" customHeight="1" x14ac:dyDescent="0.25">
      <c r="B47" s="24"/>
      <c r="C47" s="85" t="s">
        <v>1313</v>
      </c>
      <c r="D47" s="385" t="s">
        <v>9223</v>
      </c>
      <c r="E47" s="504">
        <v>45934</v>
      </c>
      <c r="F47" s="385" t="s">
        <v>9155</v>
      </c>
      <c r="G47" s="505">
        <v>45934</v>
      </c>
      <c r="H47" s="386" t="s">
        <v>9884</v>
      </c>
      <c r="I47" s="504">
        <v>45934</v>
      </c>
      <c r="J47" s="607" t="s">
        <v>10882</v>
      </c>
      <c r="K47" s="249"/>
      <c r="L47" s="36"/>
      <c r="M47" s="36"/>
      <c r="N47" s="36"/>
      <c r="O47" s="36"/>
    </row>
    <row r="48" spans="2:15" s="1" customFormat="1" ht="13.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3.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3.4" customHeight="1" x14ac:dyDescent="0.25">
      <c r="B50" s="24"/>
      <c r="C50" s="1" t="s">
        <v>24</v>
      </c>
      <c r="D50" s="375"/>
      <c r="E50" s="487"/>
      <c r="F50" s="375"/>
      <c r="G50" s="486"/>
      <c r="H50" s="5"/>
      <c r="I50" s="485"/>
      <c r="J50" s="604"/>
      <c r="K50" s="249" t="s">
        <v>23</v>
      </c>
      <c r="L50" s="36"/>
      <c r="M50" s="36"/>
      <c r="N50" s="36"/>
      <c r="O50" s="36"/>
      <c r="Z50" s="117"/>
    </row>
    <row r="51" spans="2:26" s="1" customFormat="1" ht="22.5" customHeight="1" x14ac:dyDescent="0.25">
      <c r="B51" s="459"/>
      <c r="C51" s="133" t="s">
        <v>16</v>
      </c>
      <c r="D51" s="414" t="s">
        <v>10895</v>
      </c>
      <c r="E51" s="531">
        <v>45936</v>
      </c>
      <c r="F51" s="379" t="s">
        <v>9840</v>
      </c>
      <c r="G51" s="503">
        <v>45936</v>
      </c>
      <c r="H51" s="380" t="s">
        <v>9290</v>
      </c>
      <c r="I51" s="503">
        <v>45937</v>
      </c>
      <c r="J51" s="131">
        <f>J46+6</f>
        <v>45938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396" t="str">
        <f>$B$16</f>
        <v>USD: JPY149.77-</v>
      </c>
      <c r="C52" s="50" t="s">
        <v>9</v>
      </c>
      <c r="D52" s="375" t="s">
        <v>10894</v>
      </c>
      <c r="E52" s="484">
        <v>45938</v>
      </c>
      <c r="F52" s="375" t="s">
        <v>10897</v>
      </c>
      <c r="G52" s="483">
        <v>45940</v>
      </c>
      <c r="H52" s="372" t="s">
        <v>10898</v>
      </c>
      <c r="I52" s="483">
        <v>45940</v>
      </c>
      <c r="J52" s="42">
        <f>J51+3</f>
        <v>45941</v>
      </c>
      <c r="K52" s="161"/>
      <c r="L52" s="36"/>
      <c r="M52" s="36"/>
      <c r="N52" s="36"/>
      <c r="O52" s="36"/>
    </row>
    <row r="53" spans="2:26" s="1" customFormat="1" ht="13.5" customHeight="1" x14ac:dyDescent="0.25">
      <c r="B53" s="44" t="str">
        <f>$B$17</f>
        <v>RMB: JPY21.15 -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62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B55" s="63" t="s">
        <v>5430</v>
      </c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B56" s="63" t="s">
        <v>9440</v>
      </c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62"/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592"/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B67" s="63"/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1400-000000000000}">
      <formula1>$B$53:$B$56</formula1>
    </dataValidation>
  </dataValidations>
  <pageMargins left="0.47" right="0.27" top="1" bottom="1" header="0.51200000000000001" footer="0.51200000000000001"/>
  <pageSetup paperSize="9" scale="57" orientation="landscape" horizontalDpi="300" verticalDpi="300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fitToPage="1"/>
  </sheetPr>
  <dimension ref="A1:AX7701"/>
  <sheetViews>
    <sheetView view="pageBreakPreview" zoomScale="75" zoomScaleNormal="100" zoomScaleSheetLayoutView="75" workbookViewId="0">
      <selection activeCell="B17" sqref="B17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8" t="s">
        <v>0</v>
      </c>
      <c r="C1" s="658"/>
      <c r="D1" s="9"/>
      <c r="E1" s="9"/>
      <c r="F1" s="9"/>
      <c r="G1" s="9"/>
      <c r="H1" s="9"/>
      <c r="I1" s="659">
        <v>45932.520833333336</v>
      </c>
      <c r="J1" s="659"/>
      <c r="K1" s="14"/>
      <c r="L1" s="15"/>
      <c r="M1" s="15"/>
      <c r="N1" s="16"/>
      <c r="O1" s="12"/>
    </row>
    <row r="2" spans="2:15" s="1" customFormat="1" ht="13.5" customHeight="1" x14ac:dyDescent="0.25">
      <c r="B2" s="660" t="s">
        <v>4681</v>
      </c>
      <c r="C2" s="66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1" t="s">
        <v>12</v>
      </c>
      <c r="E4" s="662"/>
      <c r="F4" s="661" t="s">
        <v>13</v>
      </c>
      <c r="G4" s="662"/>
      <c r="H4" s="663" t="s">
        <v>2</v>
      </c>
      <c r="I4" s="66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10856</v>
      </c>
      <c r="E5" s="502">
        <v>45924</v>
      </c>
      <c r="F5" s="390" t="s">
        <v>9223</v>
      </c>
      <c r="G5" s="502">
        <v>45924</v>
      </c>
      <c r="H5" s="390" t="s">
        <v>9106</v>
      </c>
      <c r="I5" s="539">
        <v>45924</v>
      </c>
      <c r="J5" s="33">
        <v>45923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10837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9630</v>
      </c>
      <c r="E8" s="504">
        <v>45926</v>
      </c>
      <c r="F8" s="385" t="s">
        <v>9698</v>
      </c>
      <c r="G8" s="505">
        <v>45926</v>
      </c>
      <c r="H8" s="386" t="s">
        <v>9428</v>
      </c>
      <c r="I8" s="504">
        <v>45926</v>
      </c>
      <c r="J8" s="42">
        <f>J5+2</f>
        <v>45925</v>
      </c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85" t="s">
        <v>5</v>
      </c>
      <c r="D9" s="385" t="s">
        <v>9184</v>
      </c>
      <c r="E9" s="510">
        <v>45926</v>
      </c>
      <c r="F9" s="385" t="s">
        <v>9118</v>
      </c>
      <c r="G9" s="522">
        <v>45926</v>
      </c>
      <c r="H9" s="386" t="s">
        <v>10868</v>
      </c>
      <c r="I9" s="510">
        <v>45926</v>
      </c>
      <c r="J9" s="42">
        <f>J10</f>
        <v>45926</v>
      </c>
      <c r="K9" s="271"/>
      <c r="L9" s="36"/>
      <c r="M9" s="36"/>
      <c r="N9" s="36"/>
      <c r="O9" s="36"/>
    </row>
    <row r="10" spans="2:15" s="1" customFormat="1" ht="13.5" customHeight="1" x14ac:dyDescent="0.25">
      <c r="B10" s="537"/>
      <c r="C10" s="95" t="s">
        <v>8</v>
      </c>
      <c r="D10" s="385" t="s">
        <v>9591</v>
      </c>
      <c r="E10" s="510">
        <v>45927</v>
      </c>
      <c r="F10" s="385" t="s">
        <v>9444</v>
      </c>
      <c r="G10" s="522">
        <v>45927</v>
      </c>
      <c r="H10" s="386" t="s">
        <v>10052</v>
      </c>
      <c r="I10" s="510">
        <v>45927</v>
      </c>
      <c r="J10" s="42">
        <f>J5+3</f>
        <v>45926</v>
      </c>
      <c r="K10" s="249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9238</v>
      </c>
      <c r="E11" s="510">
        <v>45927</v>
      </c>
      <c r="F11" s="385" t="s">
        <v>9638</v>
      </c>
      <c r="G11" s="522">
        <v>45927</v>
      </c>
      <c r="H11" s="386" t="s">
        <v>9487</v>
      </c>
      <c r="I11" s="510">
        <v>45927</v>
      </c>
      <c r="J11" s="42">
        <f>J9+1</f>
        <v>45927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9777</v>
      </c>
      <c r="E12" s="510">
        <v>45928</v>
      </c>
      <c r="F12" s="385" t="s">
        <v>10869</v>
      </c>
      <c r="G12" s="522">
        <v>45928</v>
      </c>
      <c r="H12" s="386" t="s">
        <v>10870</v>
      </c>
      <c r="I12" s="510">
        <v>45928</v>
      </c>
      <c r="J12" s="42">
        <f>J9+1</f>
        <v>45927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10836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10838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10839</v>
      </c>
      <c r="C17" s="55" t="s">
        <v>481</v>
      </c>
      <c r="D17" s="513" t="s">
        <v>10871</v>
      </c>
      <c r="E17" s="514">
        <v>45930</v>
      </c>
      <c r="F17" s="513"/>
      <c r="G17" s="515"/>
      <c r="H17" s="384"/>
      <c r="I17" s="516"/>
      <c r="J17" s="34">
        <f>J11+3</f>
        <v>45930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61" t="s">
        <v>12</v>
      </c>
      <c r="E19" s="662"/>
      <c r="F19" s="661" t="s">
        <v>13</v>
      </c>
      <c r="G19" s="662"/>
      <c r="H19" s="663" t="s">
        <v>2</v>
      </c>
      <c r="I19" s="664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10843</v>
      </c>
      <c r="E20" s="509">
        <v>45920</v>
      </c>
      <c r="F20" s="506" t="s">
        <v>9997</v>
      </c>
      <c r="G20" s="539">
        <v>45920</v>
      </c>
      <c r="H20" s="391" t="s">
        <v>9418</v>
      </c>
      <c r="I20" s="507">
        <v>45920</v>
      </c>
      <c r="J20" s="33">
        <v>45920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10766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173" t="s">
        <v>4494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89" t="s">
        <v>42</v>
      </c>
      <c r="D23" s="385" t="s">
        <v>10848</v>
      </c>
      <c r="E23" s="504">
        <v>45923</v>
      </c>
      <c r="F23" s="385" t="s">
        <v>10847</v>
      </c>
      <c r="G23" s="504">
        <v>45923</v>
      </c>
      <c r="H23" s="385" t="s">
        <v>10849</v>
      </c>
      <c r="I23" s="504">
        <v>45923</v>
      </c>
      <c r="J23" s="42">
        <f>J20+3</f>
        <v>45923</v>
      </c>
      <c r="K23" s="249"/>
      <c r="L23" s="36"/>
      <c r="M23" s="36"/>
      <c r="N23" s="36"/>
      <c r="O23" s="36"/>
    </row>
    <row r="24" spans="2:15" s="1" customFormat="1" ht="13" customHeight="1" x14ac:dyDescent="0.25">
      <c r="B24" s="245"/>
      <c r="C24" s="95" t="s">
        <v>1313</v>
      </c>
      <c r="D24" s="410" t="s">
        <v>10850</v>
      </c>
      <c r="E24" s="504">
        <v>45923</v>
      </c>
      <c r="F24" s="410" t="s">
        <v>10851</v>
      </c>
      <c r="G24" s="504">
        <v>45923</v>
      </c>
      <c r="H24" s="410" t="s">
        <v>10852</v>
      </c>
      <c r="I24" s="504">
        <v>45923</v>
      </c>
      <c r="J24" s="42">
        <f>J25</f>
        <v>45923</v>
      </c>
      <c r="K24" s="164"/>
      <c r="L24" s="36"/>
      <c r="M24" s="36"/>
      <c r="N24" s="36"/>
      <c r="O24" s="36"/>
    </row>
    <row r="25" spans="2:15" s="1" customFormat="1" ht="13" customHeight="1" x14ac:dyDescent="0.25">
      <c r="B25" s="245"/>
      <c r="C25" s="89" t="s">
        <v>477</v>
      </c>
      <c r="D25" s="230">
        <v>2224</v>
      </c>
      <c r="E25" s="504">
        <v>45923</v>
      </c>
      <c r="F25" s="385" t="s">
        <v>10853</v>
      </c>
      <c r="G25" s="504">
        <v>45924</v>
      </c>
      <c r="H25" s="385" t="s">
        <v>9307</v>
      </c>
      <c r="I25" s="504">
        <v>45924</v>
      </c>
      <c r="J25" s="42">
        <f>J23</f>
        <v>45923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479</v>
      </c>
      <c r="D26" s="410" t="s">
        <v>9101</v>
      </c>
      <c r="E26" s="504">
        <v>45924</v>
      </c>
      <c r="F26" s="410" t="s">
        <v>10855</v>
      </c>
      <c r="G26" s="504">
        <v>45924</v>
      </c>
      <c r="H26" s="410" t="s">
        <v>9709</v>
      </c>
      <c r="I26" s="504">
        <v>45924</v>
      </c>
      <c r="J26" s="42">
        <f>J24+1</f>
        <v>45924</v>
      </c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1314</v>
      </c>
      <c r="D27" s="385" t="s">
        <v>4085</v>
      </c>
      <c r="E27" s="504">
        <v>45924</v>
      </c>
      <c r="F27" s="385" t="s">
        <v>9880</v>
      </c>
      <c r="G27" s="504">
        <v>45925</v>
      </c>
      <c r="H27" s="385" t="s">
        <v>10641</v>
      </c>
      <c r="I27" s="504">
        <v>45925</v>
      </c>
      <c r="J27" s="42">
        <f>J24+1</f>
        <v>45924</v>
      </c>
      <c r="K27" s="248" t="s">
        <v>10845</v>
      </c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JPY147.98-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JPY20.99 -</v>
      </c>
      <c r="C32" s="44" t="s">
        <v>14</v>
      </c>
      <c r="D32" s="376" t="s">
        <v>10861</v>
      </c>
      <c r="E32" s="600">
        <v>45927</v>
      </c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61" t="s">
        <v>12</v>
      </c>
      <c r="E34" s="662"/>
      <c r="F34" s="661" t="s">
        <v>13</v>
      </c>
      <c r="G34" s="662"/>
      <c r="H34" s="663" t="s">
        <v>2</v>
      </c>
      <c r="I34" s="664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10834</v>
      </c>
      <c r="E36" s="501">
        <v>45915</v>
      </c>
      <c r="F36" s="379" t="s">
        <v>10341</v>
      </c>
      <c r="G36" s="503">
        <v>45916</v>
      </c>
      <c r="H36" s="380" t="s">
        <v>9738</v>
      </c>
      <c r="I36" s="501">
        <v>45916</v>
      </c>
      <c r="J36" s="42">
        <v>45916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9968</v>
      </c>
      <c r="C37" s="104" t="s">
        <v>540</v>
      </c>
      <c r="D37" s="385" t="s">
        <v>10422</v>
      </c>
      <c r="E37" s="504">
        <v>45917</v>
      </c>
      <c r="F37" s="385" t="s">
        <v>10005</v>
      </c>
      <c r="G37" s="505">
        <v>45917</v>
      </c>
      <c r="H37" s="386" t="s">
        <v>10835</v>
      </c>
      <c r="I37" s="504">
        <v>45918</v>
      </c>
      <c r="J37" s="42">
        <f>J36+2</f>
        <v>45918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10844</v>
      </c>
      <c r="E38" s="504">
        <v>45919</v>
      </c>
      <c r="F38" s="385" t="s">
        <v>10565</v>
      </c>
      <c r="G38" s="505">
        <v>45919</v>
      </c>
      <c r="H38" s="386" t="s">
        <v>9278</v>
      </c>
      <c r="I38" s="504">
        <v>45919</v>
      </c>
      <c r="J38" s="42">
        <f>J37+2</f>
        <v>45920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9392</v>
      </c>
      <c r="E41" s="504">
        <v>45921</v>
      </c>
      <c r="F41" s="385" t="s">
        <v>9442</v>
      </c>
      <c r="G41" s="505">
        <v>45921</v>
      </c>
      <c r="H41" s="386" t="s">
        <v>9794</v>
      </c>
      <c r="I41" s="504">
        <v>45921</v>
      </c>
      <c r="J41" s="42">
        <f>J38+1</f>
        <v>45921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10846</v>
      </c>
      <c r="E42" s="504">
        <v>45922</v>
      </c>
      <c r="F42" s="385" t="s">
        <v>9809</v>
      </c>
      <c r="G42" s="505">
        <v>45923</v>
      </c>
      <c r="H42" s="386" t="s">
        <v>10337</v>
      </c>
      <c r="I42" s="504">
        <v>45923</v>
      </c>
      <c r="J42" s="42">
        <f>J41+1</f>
        <v>45922</v>
      </c>
      <c r="K42" s="161"/>
      <c r="L42" s="36"/>
      <c r="M42" s="36"/>
      <c r="N42" s="36"/>
      <c r="O42" s="36"/>
    </row>
    <row r="43" spans="2:15" s="1" customFormat="1" ht="13.5" customHeight="1" x14ac:dyDescent="0.25">
      <c r="B43" s="24"/>
      <c r="C43" s="85" t="s">
        <v>42</v>
      </c>
      <c r="D43" s="385" t="s">
        <v>9422</v>
      </c>
      <c r="E43" s="504">
        <v>45923</v>
      </c>
      <c r="F43" s="385" t="s">
        <v>10356</v>
      </c>
      <c r="G43" s="505">
        <v>45924</v>
      </c>
      <c r="H43" s="386" t="s">
        <v>9392</v>
      </c>
      <c r="I43" s="510">
        <v>45924</v>
      </c>
      <c r="J43" s="42">
        <f>J42+1</f>
        <v>45923</v>
      </c>
      <c r="K43" s="249"/>
      <c r="L43" s="36"/>
      <c r="M43" s="36"/>
      <c r="N43" s="36"/>
      <c r="O43" s="36"/>
    </row>
    <row r="44" spans="2:15" s="1" customFormat="1" ht="13.4" customHeight="1" x14ac:dyDescent="0.25">
      <c r="B44" s="24"/>
      <c r="C44" s="85" t="s">
        <v>1313</v>
      </c>
      <c r="D44" s="385" t="s">
        <v>9319</v>
      </c>
      <c r="E44" s="504">
        <v>45924</v>
      </c>
      <c r="F44" s="385" t="s">
        <v>9286</v>
      </c>
      <c r="G44" s="505">
        <v>45924</v>
      </c>
      <c r="H44" s="386" t="s">
        <v>9323</v>
      </c>
      <c r="I44" s="504">
        <v>45924</v>
      </c>
      <c r="J44" s="42">
        <f>J43</f>
        <v>45923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9603</v>
      </c>
      <c r="E45" s="510">
        <v>45925</v>
      </c>
      <c r="F45" s="410" t="s">
        <v>9231</v>
      </c>
      <c r="G45" s="522">
        <v>45925</v>
      </c>
      <c r="H45" s="386" t="s">
        <v>9428</v>
      </c>
      <c r="I45" s="510">
        <v>45925</v>
      </c>
      <c r="J45" s="42">
        <f>J44+1</f>
        <v>45924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9690</v>
      </c>
      <c r="E46" s="510">
        <v>45925</v>
      </c>
      <c r="F46" s="395" t="s">
        <v>9646</v>
      </c>
      <c r="G46" s="522">
        <v>45926</v>
      </c>
      <c r="H46" s="386" t="s">
        <v>9708</v>
      </c>
      <c r="I46" s="510">
        <v>45926</v>
      </c>
      <c r="J46" s="42">
        <f>J45+1</f>
        <v>45925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9992</v>
      </c>
      <c r="E49" s="510">
        <v>45929</v>
      </c>
      <c r="F49" s="385" t="s">
        <v>9318</v>
      </c>
      <c r="G49" s="522">
        <v>45930</v>
      </c>
      <c r="H49" s="443" t="s">
        <v>10875</v>
      </c>
      <c r="I49" s="530">
        <v>45930</v>
      </c>
      <c r="J49" s="604">
        <f>J46+5</f>
        <v>45930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9286</v>
      </c>
      <c r="E50" s="531">
        <v>45931</v>
      </c>
      <c r="F50" s="379" t="s">
        <v>9985</v>
      </c>
      <c r="G50" s="503">
        <v>45931</v>
      </c>
      <c r="H50" s="380" t="s">
        <v>9245</v>
      </c>
      <c r="I50" s="503">
        <v>45932</v>
      </c>
      <c r="J50" s="131">
        <f>J49+1</f>
        <v>45931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JPY147.98-</v>
      </c>
      <c r="C51" s="50" t="s">
        <v>9</v>
      </c>
      <c r="D51" s="375" t="s">
        <v>10881</v>
      </c>
      <c r="E51" s="484">
        <v>45933</v>
      </c>
      <c r="F51" s="375"/>
      <c r="G51" s="483"/>
      <c r="H51" s="372"/>
      <c r="I51" s="483"/>
      <c r="J51" s="42">
        <f>J50+3</f>
        <v>45934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JPY20.99 -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15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8" t="s">
        <v>0</v>
      </c>
      <c r="C1" s="658"/>
      <c r="D1" s="9"/>
      <c r="E1" s="9"/>
      <c r="F1" s="9"/>
      <c r="G1" s="9"/>
      <c r="H1" s="9"/>
      <c r="I1" s="659">
        <v>45925.354166666664</v>
      </c>
      <c r="J1" s="659"/>
      <c r="K1" s="14"/>
      <c r="L1" s="15"/>
      <c r="M1" s="15"/>
      <c r="N1" s="16"/>
      <c r="O1" s="12"/>
    </row>
    <row r="2" spans="2:15" s="1" customFormat="1" ht="13.5" customHeight="1" x14ac:dyDescent="0.25">
      <c r="B2" s="660" t="s">
        <v>4560</v>
      </c>
      <c r="C2" s="66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1" t="s">
        <v>12</v>
      </c>
      <c r="E4" s="662"/>
      <c r="F4" s="661" t="s">
        <v>13</v>
      </c>
      <c r="G4" s="662"/>
      <c r="H4" s="663" t="s">
        <v>2</v>
      </c>
      <c r="I4" s="66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9181</v>
      </c>
      <c r="E5" s="502">
        <v>45916</v>
      </c>
      <c r="F5" s="390" t="s">
        <v>9353</v>
      </c>
      <c r="G5" s="502">
        <v>45917</v>
      </c>
      <c r="H5" s="390" t="s">
        <v>9985</v>
      </c>
      <c r="I5" s="539">
        <v>45917</v>
      </c>
      <c r="J5" s="33">
        <v>45916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10805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9336</v>
      </c>
      <c r="E8" s="504">
        <v>45919</v>
      </c>
      <c r="F8" s="385" t="s">
        <v>9821</v>
      </c>
      <c r="G8" s="505">
        <v>45919</v>
      </c>
      <c r="H8" s="386" t="s">
        <v>10831</v>
      </c>
      <c r="I8" s="504">
        <v>45919</v>
      </c>
      <c r="J8" s="42">
        <f>J5+2</f>
        <v>45918</v>
      </c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85" t="s">
        <v>5</v>
      </c>
      <c r="D9" s="385" t="s">
        <v>9194</v>
      </c>
      <c r="E9" s="510">
        <v>45920</v>
      </c>
      <c r="F9" s="385" t="s">
        <v>9181</v>
      </c>
      <c r="G9" s="522">
        <v>45920</v>
      </c>
      <c r="H9" s="386" t="s">
        <v>9296</v>
      </c>
      <c r="I9" s="510">
        <v>45920</v>
      </c>
      <c r="J9" s="42">
        <f>J11</f>
        <v>45919</v>
      </c>
      <c r="K9" s="271" t="s">
        <v>10807</v>
      </c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9119</v>
      </c>
      <c r="E10" s="510">
        <v>45920</v>
      </c>
      <c r="F10" s="385" t="s">
        <v>10599</v>
      </c>
      <c r="G10" s="522">
        <v>45920</v>
      </c>
      <c r="H10" s="386" t="s">
        <v>9562</v>
      </c>
      <c r="I10" s="510">
        <v>45920</v>
      </c>
      <c r="J10" s="42">
        <f>J9+1</f>
        <v>45920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537"/>
      <c r="C11" s="95" t="s">
        <v>8</v>
      </c>
      <c r="D11" s="385" t="s">
        <v>9162</v>
      </c>
      <c r="E11" s="510">
        <v>45920</v>
      </c>
      <c r="F11" s="385" t="s">
        <v>9266</v>
      </c>
      <c r="G11" s="522">
        <v>45921</v>
      </c>
      <c r="H11" s="386" t="s">
        <v>10052</v>
      </c>
      <c r="I11" s="510">
        <v>45921</v>
      </c>
      <c r="J11" s="42">
        <f>J5+3</f>
        <v>45919</v>
      </c>
      <c r="K11" s="249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9520</v>
      </c>
      <c r="E12" s="510">
        <v>45921</v>
      </c>
      <c r="F12" s="385" t="s">
        <v>9737</v>
      </c>
      <c r="G12" s="522">
        <v>45921</v>
      </c>
      <c r="H12" s="386" t="s">
        <v>10686</v>
      </c>
      <c r="I12" s="510">
        <v>45921</v>
      </c>
      <c r="J12" s="42">
        <f>J9+1</f>
        <v>45920</v>
      </c>
      <c r="K12" s="271" t="s">
        <v>10811</v>
      </c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10804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10810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10644</v>
      </c>
      <c r="C17" s="55" t="s">
        <v>481</v>
      </c>
      <c r="D17" s="513" t="s">
        <v>10842</v>
      </c>
      <c r="E17" s="514">
        <v>45923</v>
      </c>
      <c r="F17" s="513"/>
      <c r="G17" s="515"/>
      <c r="H17" s="384"/>
      <c r="I17" s="516"/>
      <c r="J17" s="34">
        <f>J10+3</f>
        <v>45923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61" t="s">
        <v>12</v>
      </c>
      <c r="E19" s="662"/>
      <c r="F19" s="661" t="s">
        <v>13</v>
      </c>
      <c r="G19" s="662"/>
      <c r="H19" s="663" t="s">
        <v>2</v>
      </c>
      <c r="I19" s="664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10824</v>
      </c>
      <c r="E20" s="509">
        <v>45912</v>
      </c>
      <c r="F20" s="506" t="s">
        <v>10825</v>
      </c>
      <c r="G20" s="539">
        <v>45913</v>
      </c>
      <c r="H20" s="391" t="s">
        <v>9350</v>
      </c>
      <c r="I20" s="507">
        <v>45914</v>
      </c>
      <c r="J20" s="33">
        <v>45913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10806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4429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95" t="s">
        <v>7</v>
      </c>
      <c r="D23" s="410" t="s">
        <v>9393</v>
      </c>
      <c r="E23" s="504">
        <v>45916</v>
      </c>
      <c r="F23" s="410" t="s">
        <v>10826</v>
      </c>
      <c r="G23" s="504">
        <v>45916</v>
      </c>
      <c r="H23" s="410" t="s">
        <v>9292</v>
      </c>
      <c r="I23" s="504">
        <v>45916</v>
      </c>
      <c r="J23" s="42">
        <f>J24</f>
        <v>45916</v>
      </c>
      <c r="K23" s="164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5</v>
      </c>
      <c r="D24" s="385" t="s">
        <v>9101</v>
      </c>
      <c r="E24" s="504">
        <v>45916</v>
      </c>
      <c r="F24" s="385" t="s">
        <v>10662</v>
      </c>
      <c r="G24" s="504">
        <v>45916</v>
      </c>
      <c r="H24" s="385" t="s">
        <v>9272</v>
      </c>
      <c r="I24" s="504">
        <v>45916</v>
      </c>
      <c r="J24" s="42">
        <v>45916</v>
      </c>
      <c r="K24" s="249" t="s">
        <v>10807</v>
      </c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8</v>
      </c>
      <c r="D25" s="410" t="s">
        <v>10827</v>
      </c>
      <c r="E25" s="504">
        <v>45916</v>
      </c>
      <c r="F25" s="385" t="s">
        <v>9129</v>
      </c>
      <c r="G25" s="504">
        <v>45917</v>
      </c>
      <c r="H25" s="385" t="s">
        <v>10351</v>
      </c>
      <c r="I25" s="504">
        <v>45917</v>
      </c>
      <c r="J25" s="42">
        <f>J24</f>
        <v>45916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6</v>
      </c>
      <c r="D26" s="410" t="s">
        <v>9377</v>
      </c>
      <c r="E26" s="504">
        <v>45917</v>
      </c>
      <c r="F26" s="410" t="s">
        <v>10828</v>
      </c>
      <c r="G26" s="504">
        <v>45917</v>
      </c>
      <c r="H26" s="410" t="s">
        <v>10357</v>
      </c>
      <c r="I26" s="504">
        <v>45917</v>
      </c>
      <c r="J26" s="42">
        <f>J23+1</f>
        <v>45917</v>
      </c>
      <c r="K26" s="247" t="s">
        <v>10809</v>
      </c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26</v>
      </c>
      <c r="D27" s="385" t="s">
        <v>4313</v>
      </c>
      <c r="E27" s="504">
        <v>45917</v>
      </c>
      <c r="F27" s="385" t="s">
        <v>10832</v>
      </c>
      <c r="G27" s="504">
        <v>45918</v>
      </c>
      <c r="H27" s="385" t="s">
        <v>9413</v>
      </c>
      <c r="I27" s="504">
        <v>45918</v>
      </c>
      <c r="J27" s="42">
        <f>J23+1</f>
        <v>45917</v>
      </c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JPY148.56-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JPY21.03 -</v>
      </c>
      <c r="C32" s="44" t="s">
        <v>14</v>
      </c>
      <c r="D32" s="376" t="s">
        <v>10833</v>
      </c>
      <c r="E32" s="600">
        <v>45920</v>
      </c>
      <c r="F32" s="518"/>
      <c r="G32" s="519"/>
      <c r="H32" s="376"/>
      <c r="I32" s="519"/>
      <c r="J32" s="34">
        <f>J27+3</f>
        <v>45920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61" t="s">
        <v>12</v>
      </c>
      <c r="E34" s="662"/>
      <c r="F34" s="661" t="s">
        <v>13</v>
      </c>
      <c r="G34" s="662"/>
      <c r="H34" s="663" t="s">
        <v>2</v>
      </c>
      <c r="I34" s="664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10803</v>
      </c>
      <c r="E36" s="501">
        <v>45907</v>
      </c>
      <c r="F36" s="379" t="s">
        <v>10005</v>
      </c>
      <c r="G36" s="503">
        <v>45909</v>
      </c>
      <c r="H36" s="380" t="s">
        <v>9612</v>
      </c>
      <c r="I36" s="501">
        <v>45909</v>
      </c>
      <c r="J36" s="42">
        <v>45909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10483</v>
      </c>
      <c r="C37" s="104" t="s">
        <v>540</v>
      </c>
      <c r="D37" s="385" t="s">
        <v>9746</v>
      </c>
      <c r="E37" s="504">
        <v>45910</v>
      </c>
      <c r="F37" s="385" t="s">
        <v>10607</v>
      </c>
      <c r="G37" s="505">
        <v>45910</v>
      </c>
      <c r="H37" s="386" t="s">
        <v>9915</v>
      </c>
      <c r="I37" s="504">
        <v>45911</v>
      </c>
      <c r="J37" s="42">
        <f>J36+2</f>
        <v>45911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10822</v>
      </c>
      <c r="E38" s="504">
        <v>45911</v>
      </c>
      <c r="F38" s="385" t="s">
        <v>10821</v>
      </c>
      <c r="G38" s="505">
        <v>45912</v>
      </c>
      <c r="H38" s="386" t="s">
        <v>10823</v>
      </c>
      <c r="I38" s="504">
        <v>45913</v>
      </c>
      <c r="J38" s="42">
        <f>J37+2</f>
        <v>45913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10815</v>
      </c>
      <c r="E41" s="504">
        <v>45915</v>
      </c>
      <c r="F41" s="385" t="s">
        <v>10816</v>
      </c>
      <c r="G41" s="505">
        <v>45915</v>
      </c>
      <c r="H41" s="386" t="s">
        <v>10817</v>
      </c>
      <c r="I41" s="504">
        <v>45915</v>
      </c>
      <c r="J41" s="42">
        <f>J38+1</f>
        <v>45914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9740</v>
      </c>
      <c r="E42" s="504">
        <v>45916</v>
      </c>
      <c r="F42" s="385" t="s">
        <v>9444</v>
      </c>
      <c r="G42" s="505">
        <v>45916</v>
      </c>
      <c r="H42" s="386" t="s">
        <v>9486</v>
      </c>
      <c r="I42" s="504">
        <v>45916</v>
      </c>
      <c r="J42" s="42">
        <f>J41+1</f>
        <v>45915</v>
      </c>
      <c r="K42" s="161" t="s">
        <v>10807</v>
      </c>
      <c r="L42" s="36"/>
      <c r="M42" s="36"/>
      <c r="N42" s="36"/>
      <c r="O42" s="36"/>
    </row>
    <row r="43" spans="2:15" s="1" customFormat="1" ht="13.4" customHeight="1" x14ac:dyDescent="0.25">
      <c r="B43" s="24"/>
      <c r="C43" s="85" t="s">
        <v>1313</v>
      </c>
      <c r="D43" s="385" t="s">
        <v>9173</v>
      </c>
      <c r="E43" s="504">
        <v>45916</v>
      </c>
      <c r="F43" s="385" t="s">
        <v>9101</v>
      </c>
      <c r="G43" s="505">
        <v>45916</v>
      </c>
      <c r="H43" s="386" t="s">
        <v>9683</v>
      </c>
      <c r="I43" s="504">
        <v>45916</v>
      </c>
      <c r="J43" s="42">
        <f>J44</f>
        <v>45916</v>
      </c>
      <c r="K43" s="249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10829</v>
      </c>
      <c r="E44" s="504">
        <v>45916</v>
      </c>
      <c r="F44" s="385" t="s">
        <v>10599</v>
      </c>
      <c r="G44" s="505">
        <v>45917</v>
      </c>
      <c r="H44" s="386" t="s">
        <v>9379</v>
      </c>
      <c r="I44" s="510">
        <v>45917</v>
      </c>
      <c r="J44" s="42">
        <f>J42+1</f>
        <v>45916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9798</v>
      </c>
      <c r="E45" s="510">
        <v>45918</v>
      </c>
      <c r="F45" s="410" t="s">
        <v>9666</v>
      </c>
      <c r="G45" s="522">
        <v>45918</v>
      </c>
      <c r="H45" s="386" t="s">
        <v>9162</v>
      </c>
      <c r="I45" s="510">
        <v>45918</v>
      </c>
      <c r="J45" s="42">
        <f>J43+1</f>
        <v>45917</v>
      </c>
      <c r="K45" s="272" t="s">
        <v>10811</v>
      </c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9246</v>
      </c>
      <c r="E46" s="510">
        <v>45919</v>
      </c>
      <c r="F46" s="395" t="s">
        <v>9129</v>
      </c>
      <c r="G46" s="522">
        <v>45919</v>
      </c>
      <c r="H46" s="386" t="s">
        <v>9772</v>
      </c>
      <c r="I46" s="510">
        <v>45919</v>
      </c>
      <c r="J46" s="42">
        <f>J45+1</f>
        <v>45918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95" t="s">
        <v>14</v>
      </c>
      <c r="D48" s="385" t="s">
        <v>10841</v>
      </c>
      <c r="E48" s="510">
        <v>45920</v>
      </c>
      <c r="F48" s="395" t="s">
        <v>9916</v>
      </c>
      <c r="G48" s="522">
        <v>45921</v>
      </c>
      <c r="H48" s="443" t="s">
        <v>10840</v>
      </c>
      <c r="I48" s="606">
        <v>45921</v>
      </c>
      <c r="J48" s="42">
        <v>45920</v>
      </c>
      <c r="K48" s="271" t="s">
        <v>10808</v>
      </c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9155</v>
      </c>
      <c r="E49" s="510">
        <v>45923</v>
      </c>
      <c r="F49" s="385" t="s">
        <v>9101</v>
      </c>
      <c r="G49" s="522">
        <v>45923</v>
      </c>
      <c r="H49" s="443" t="s">
        <v>9524</v>
      </c>
      <c r="I49" s="530">
        <v>45923</v>
      </c>
      <c r="J49" s="604">
        <f>J46+5</f>
        <v>45923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9238</v>
      </c>
      <c r="E50" s="531">
        <v>45924</v>
      </c>
      <c r="F50" s="379" t="s">
        <v>9921</v>
      </c>
      <c r="G50" s="503">
        <v>45924</v>
      </c>
      <c r="H50" s="380" t="s">
        <v>9603</v>
      </c>
      <c r="I50" s="503">
        <v>45925</v>
      </c>
      <c r="J50" s="131">
        <f>J49+1</f>
        <v>45924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JPY148.56-</v>
      </c>
      <c r="C51" s="50" t="s">
        <v>9</v>
      </c>
      <c r="D51" s="375" t="s">
        <v>10854</v>
      </c>
      <c r="E51" s="484">
        <v>45925</v>
      </c>
      <c r="F51" s="375" t="s">
        <v>10857</v>
      </c>
      <c r="G51" s="483">
        <v>45926</v>
      </c>
      <c r="H51" s="372" t="s">
        <v>10858</v>
      </c>
      <c r="I51" s="483">
        <v>45926</v>
      </c>
      <c r="J51" s="42">
        <f>J50+3</f>
        <v>45927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JPY21.03 -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16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8" t="s">
        <v>0</v>
      </c>
      <c r="C1" s="658"/>
      <c r="D1" s="9"/>
      <c r="E1" s="9"/>
      <c r="F1" s="9"/>
      <c r="G1" s="9"/>
      <c r="H1" s="9"/>
      <c r="I1" s="659">
        <v>45918.354166666664</v>
      </c>
      <c r="J1" s="659"/>
      <c r="K1" s="14"/>
      <c r="L1" s="15"/>
      <c r="M1" s="15"/>
      <c r="N1" s="16"/>
      <c r="O1" s="12"/>
    </row>
    <row r="2" spans="2:15" s="1" customFormat="1" ht="13.5" customHeight="1" x14ac:dyDescent="0.25">
      <c r="B2" s="660" t="s">
        <v>2144</v>
      </c>
      <c r="C2" s="66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1" t="s">
        <v>12</v>
      </c>
      <c r="E4" s="662"/>
      <c r="F4" s="661" t="s">
        <v>13</v>
      </c>
      <c r="G4" s="662"/>
      <c r="H4" s="663" t="s">
        <v>2</v>
      </c>
      <c r="I4" s="66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10792</v>
      </c>
      <c r="E5" s="502">
        <v>45908</v>
      </c>
      <c r="F5" s="390" t="s">
        <v>9286</v>
      </c>
      <c r="G5" s="502">
        <v>45909</v>
      </c>
      <c r="H5" s="390" t="s">
        <v>10791</v>
      </c>
      <c r="I5" s="539">
        <v>45910</v>
      </c>
      <c r="J5" s="33">
        <v>45909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10775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6"/>
      <c r="C8" s="85" t="s">
        <v>5</v>
      </c>
      <c r="D8" s="385" t="s">
        <v>10799</v>
      </c>
      <c r="E8" s="510">
        <v>45912</v>
      </c>
      <c r="F8" s="385" t="s">
        <v>10623</v>
      </c>
      <c r="G8" s="522">
        <v>45912</v>
      </c>
      <c r="H8" s="386" t="s">
        <v>9317</v>
      </c>
      <c r="I8" s="510">
        <v>45912</v>
      </c>
      <c r="J8" s="42">
        <f>J9</f>
        <v>45912</v>
      </c>
      <c r="K8" s="271" t="s">
        <v>10785</v>
      </c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8</v>
      </c>
      <c r="D9" s="385" t="s">
        <v>10818</v>
      </c>
      <c r="E9" s="510">
        <v>45912</v>
      </c>
      <c r="F9" s="385" t="s">
        <v>9417</v>
      </c>
      <c r="G9" s="522">
        <v>45912</v>
      </c>
      <c r="H9" s="386" t="s">
        <v>9766</v>
      </c>
      <c r="I9" s="510">
        <v>45912</v>
      </c>
      <c r="J9" s="42">
        <f>J5+3</f>
        <v>45912</v>
      </c>
      <c r="K9" s="249"/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10800</v>
      </c>
      <c r="E10" s="510">
        <v>45912</v>
      </c>
      <c r="F10" s="385" t="s">
        <v>9128</v>
      </c>
      <c r="G10" s="522">
        <v>45913</v>
      </c>
      <c r="H10" s="386" t="s">
        <v>10819</v>
      </c>
      <c r="I10" s="510">
        <v>45913</v>
      </c>
      <c r="J10" s="42">
        <f>J8+1</f>
        <v>45913</v>
      </c>
      <c r="K10" s="271"/>
      <c r="L10" s="36"/>
      <c r="M10" s="36"/>
      <c r="N10" s="36"/>
      <c r="O10" s="36"/>
    </row>
    <row r="11" spans="2:15" s="1" customFormat="1" ht="13" customHeight="1" x14ac:dyDescent="0.25">
      <c r="B11" s="26"/>
      <c r="C11" s="85" t="s">
        <v>6</v>
      </c>
      <c r="D11" s="385" t="s">
        <v>9881</v>
      </c>
      <c r="E11" s="510">
        <v>45913</v>
      </c>
      <c r="F11" s="385" t="s">
        <v>10812</v>
      </c>
      <c r="G11" s="522">
        <v>45913</v>
      </c>
      <c r="H11" s="386" t="s">
        <v>9532</v>
      </c>
      <c r="I11" s="510">
        <v>45913</v>
      </c>
      <c r="J11" s="42">
        <f>J8+1</f>
        <v>45913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9181</v>
      </c>
      <c r="E12" s="504">
        <v>45914</v>
      </c>
      <c r="F12" s="385" t="s">
        <v>9239</v>
      </c>
      <c r="G12" s="505">
        <v>45914</v>
      </c>
      <c r="H12" s="386" t="s">
        <v>9885</v>
      </c>
      <c r="I12" s="504">
        <v>45914</v>
      </c>
      <c r="J12" s="42">
        <f>J5+2</f>
        <v>45911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10765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10774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10644</v>
      </c>
      <c r="C17" s="55" t="s">
        <v>481</v>
      </c>
      <c r="D17" s="513" t="s">
        <v>10813</v>
      </c>
      <c r="E17" s="514">
        <v>45916</v>
      </c>
      <c r="F17" s="513"/>
      <c r="G17" s="515"/>
      <c r="H17" s="384"/>
      <c r="I17" s="516"/>
      <c r="J17" s="34">
        <f>J10+3</f>
        <v>45916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61" t="s">
        <v>12</v>
      </c>
      <c r="E19" s="662"/>
      <c r="F19" s="661" t="s">
        <v>13</v>
      </c>
      <c r="G19" s="662"/>
      <c r="H19" s="663" t="s">
        <v>2</v>
      </c>
      <c r="I19" s="664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10772</v>
      </c>
      <c r="D20" s="395" t="s">
        <v>10784</v>
      </c>
      <c r="E20" s="509">
        <v>45908</v>
      </c>
      <c r="F20" s="506" t="s">
        <v>9247</v>
      </c>
      <c r="G20" s="539">
        <v>45908</v>
      </c>
      <c r="H20" s="391" t="s">
        <v>10779</v>
      </c>
      <c r="I20" s="507">
        <v>45908</v>
      </c>
      <c r="J20" s="33">
        <v>45907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10766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173" t="s">
        <v>4399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 t="s">
        <v>42</v>
      </c>
      <c r="D23" s="375"/>
      <c r="E23" s="484"/>
      <c r="F23" s="375"/>
      <c r="G23" s="484"/>
      <c r="H23" s="375"/>
      <c r="I23" s="484"/>
      <c r="J23" s="127" t="s">
        <v>10773</v>
      </c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49" t="s">
        <v>477</v>
      </c>
      <c r="D24" s="467"/>
      <c r="E24" s="484"/>
      <c r="F24" s="375"/>
      <c r="G24" s="484"/>
      <c r="H24" s="375"/>
      <c r="I24" s="484"/>
      <c r="J24" s="127" t="s">
        <v>10773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227" t="s">
        <v>1313</v>
      </c>
      <c r="D25" s="467"/>
      <c r="E25" s="484"/>
      <c r="F25" s="467"/>
      <c r="G25" s="484"/>
      <c r="H25" s="467"/>
      <c r="I25" s="484"/>
      <c r="J25" s="127" t="s">
        <v>10773</v>
      </c>
      <c r="K25" s="164"/>
      <c r="L25" s="36"/>
      <c r="M25" s="36"/>
      <c r="N25" s="36"/>
      <c r="O25" s="36"/>
    </row>
    <row r="26" spans="2:15" s="1" customFormat="1" ht="13.4" customHeight="1" x14ac:dyDescent="0.25">
      <c r="B26" s="26"/>
      <c r="C26" s="85" t="s">
        <v>1314</v>
      </c>
      <c r="D26" s="385" t="s">
        <v>9119</v>
      </c>
      <c r="E26" s="504">
        <v>45910</v>
      </c>
      <c r="F26" s="385" t="s">
        <v>10788</v>
      </c>
      <c r="G26" s="504">
        <v>45910</v>
      </c>
      <c r="H26" s="385" t="s">
        <v>9428</v>
      </c>
      <c r="I26" s="504">
        <v>45910</v>
      </c>
      <c r="J26" s="42">
        <v>45910</v>
      </c>
      <c r="K26" s="248"/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479</v>
      </c>
      <c r="D27" s="410" t="s">
        <v>10007</v>
      </c>
      <c r="E27" s="504">
        <v>45910</v>
      </c>
      <c r="F27" s="410" t="s">
        <v>10793</v>
      </c>
      <c r="G27" s="504">
        <v>45910</v>
      </c>
      <c r="H27" s="410" t="s">
        <v>10794</v>
      </c>
      <c r="I27" s="504">
        <v>45910</v>
      </c>
      <c r="J27" s="42">
        <v>45910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JPY149.02-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JPY21.03 -</v>
      </c>
      <c r="C32" s="44" t="s">
        <v>10795</v>
      </c>
      <c r="D32" s="376" t="s">
        <v>10796</v>
      </c>
      <c r="E32" s="600">
        <v>45912</v>
      </c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61" t="s">
        <v>12</v>
      </c>
      <c r="E34" s="662"/>
      <c r="F34" s="661" t="s">
        <v>13</v>
      </c>
      <c r="G34" s="662"/>
      <c r="H34" s="663" t="s">
        <v>2</v>
      </c>
      <c r="I34" s="664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10767</v>
      </c>
      <c r="E36" s="501">
        <v>45901</v>
      </c>
      <c r="F36" s="379" t="s">
        <v>10768</v>
      </c>
      <c r="G36" s="503">
        <v>45902</v>
      </c>
      <c r="H36" s="380" t="s">
        <v>9599</v>
      </c>
      <c r="I36" s="501">
        <v>45902</v>
      </c>
      <c r="J36" s="42">
        <v>45902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9969</v>
      </c>
      <c r="C37" s="104" t="s">
        <v>540</v>
      </c>
      <c r="D37" s="385" t="s">
        <v>10769</v>
      </c>
      <c r="E37" s="504">
        <v>45903</v>
      </c>
      <c r="F37" s="385" t="s">
        <v>10770</v>
      </c>
      <c r="G37" s="505">
        <v>45903</v>
      </c>
      <c r="H37" s="386" t="s">
        <v>10771</v>
      </c>
      <c r="I37" s="504">
        <v>45903</v>
      </c>
      <c r="J37" s="42">
        <f>J36+2</f>
        <v>45904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10776</v>
      </c>
      <c r="E38" s="504">
        <v>45904</v>
      </c>
      <c r="F38" s="385" t="s">
        <v>10777</v>
      </c>
      <c r="G38" s="505">
        <v>45905</v>
      </c>
      <c r="H38" s="386" t="s">
        <v>10778</v>
      </c>
      <c r="I38" s="504">
        <v>45905</v>
      </c>
      <c r="J38" s="42">
        <f>J37+2</f>
        <v>45906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85" t="s">
        <v>14</v>
      </c>
      <c r="D39" s="395" t="s">
        <v>9500</v>
      </c>
      <c r="E39" s="509">
        <v>45906</v>
      </c>
      <c r="F39" s="544" t="s">
        <v>10418</v>
      </c>
      <c r="G39" s="536">
        <v>45907</v>
      </c>
      <c r="H39" s="545" t="s">
        <v>9361</v>
      </c>
      <c r="I39" s="546">
        <v>45907</v>
      </c>
      <c r="J39" s="42">
        <v>45906</v>
      </c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9212</v>
      </c>
      <c r="E41" s="504">
        <v>45908</v>
      </c>
      <c r="F41" s="385" t="s">
        <v>9239</v>
      </c>
      <c r="G41" s="505">
        <v>45909</v>
      </c>
      <c r="H41" s="386" t="s">
        <v>9131</v>
      </c>
      <c r="I41" s="504">
        <v>45909</v>
      </c>
      <c r="J41" s="42">
        <f>J38+1</f>
        <v>45907</v>
      </c>
      <c r="K41" s="249"/>
      <c r="L41" s="36"/>
      <c r="M41" s="36"/>
      <c r="N41" s="36"/>
      <c r="O41" s="36"/>
    </row>
    <row r="42" spans="2:15" s="1" customFormat="1" ht="13.5" customHeight="1" x14ac:dyDescent="0.25">
      <c r="B42" s="24"/>
      <c r="C42" s="85" t="s">
        <v>42</v>
      </c>
      <c r="D42" s="385" t="s">
        <v>10623</v>
      </c>
      <c r="E42" s="504">
        <v>45910</v>
      </c>
      <c r="F42" s="385" t="s">
        <v>9630</v>
      </c>
      <c r="G42" s="505">
        <v>45910</v>
      </c>
      <c r="H42" s="386" t="s">
        <v>9187</v>
      </c>
      <c r="I42" s="510">
        <v>45910</v>
      </c>
      <c r="J42" s="42">
        <v>45909</v>
      </c>
      <c r="K42" s="249"/>
      <c r="L42" s="36"/>
      <c r="M42" s="36"/>
      <c r="N42" s="36"/>
      <c r="O42" s="36"/>
    </row>
    <row r="43" spans="2:15" s="1" customFormat="1" ht="13.4" customHeight="1" x14ac:dyDescent="0.25">
      <c r="B43" s="24"/>
      <c r="C43" s="85" t="s">
        <v>1313</v>
      </c>
      <c r="D43" s="385" t="s">
        <v>9961</v>
      </c>
      <c r="E43" s="504">
        <v>45910</v>
      </c>
      <c r="F43" s="385" t="s">
        <v>9098</v>
      </c>
      <c r="G43" s="505">
        <v>45910</v>
      </c>
      <c r="H43" s="386" t="s">
        <v>9941</v>
      </c>
      <c r="I43" s="504">
        <v>45911</v>
      </c>
      <c r="J43" s="42">
        <v>45909</v>
      </c>
      <c r="K43" s="249"/>
      <c r="L43" s="36"/>
      <c r="M43" s="36"/>
      <c r="N43" s="36"/>
      <c r="O43" s="36"/>
    </row>
    <row r="44" spans="2:15" s="1" customFormat="1" ht="13" customHeight="1" x14ac:dyDescent="0.25">
      <c r="B44" s="24"/>
      <c r="C44" s="85" t="s">
        <v>477</v>
      </c>
      <c r="D44" s="385" t="s">
        <v>9180</v>
      </c>
      <c r="E44" s="504">
        <v>45911</v>
      </c>
      <c r="F44" s="385" t="s">
        <v>9768</v>
      </c>
      <c r="G44" s="505">
        <v>45911</v>
      </c>
      <c r="H44" s="386" t="s">
        <v>9429</v>
      </c>
      <c r="I44" s="504">
        <v>45911</v>
      </c>
      <c r="J44" s="42">
        <v>45909</v>
      </c>
      <c r="K44" s="161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10790</v>
      </c>
      <c r="E45" s="510">
        <v>45912</v>
      </c>
      <c r="F45" s="410" t="s">
        <v>10789</v>
      </c>
      <c r="G45" s="522">
        <v>45912</v>
      </c>
      <c r="H45" s="386" t="s">
        <v>10798</v>
      </c>
      <c r="I45" s="510">
        <v>45912</v>
      </c>
      <c r="J45" s="42">
        <f>J43+1</f>
        <v>45910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10523</v>
      </c>
      <c r="E46" s="510">
        <v>45912</v>
      </c>
      <c r="F46" s="395" t="s">
        <v>9205</v>
      </c>
      <c r="G46" s="522">
        <v>45912</v>
      </c>
      <c r="H46" s="386" t="s">
        <v>10814</v>
      </c>
      <c r="I46" s="510">
        <v>45912</v>
      </c>
      <c r="J46" s="42">
        <f>J45+1</f>
        <v>45911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85" t="s">
        <v>10786</v>
      </c>
      <c r="D47" s="385" t="s">
        <v>9402</v>
      </c>
      <c r="E47" s="504">
        <v>45913</v>
      </c>
      <c r="F47" s="385" t="s">
        <v>9393</v>
      </c>
      <c r="G47" s="505">
        <v>45913</v>
      </c>
      <c r="H47" s="386" t="s">
        <v>10820</v>
      </c>
      <c r="I47" s="505">
        <v>45913</v>
      </c>
      <c r="J47" s="42"/>
      <c r="K47" s="271" t="s">
        <v>10787</v>
      </c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10523</v>
      </c>
      <c r="E49" s="510">
        <v>45915</v>
      </c>
      <c r="F49" s="385" t="s">
        <v>9591</v>
      </c>
      <c r="G49" s="522">
        <v>45916</v>
      </c>
      <c r="H49" s="443" t="s">
        <v>9199</v>
      </c>
      <c r="I49" s="530">
        <v>45916</v>
      </c>
      <c r="J49" s="604">
        <f>J46+5</f>
        <v>45916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9547</v>
      </c>
      <c r="E50" s="531">
        <v>45917</v>
      </c>
      <c r="F50" s="379" t="s">
        <v>9961</v>
      </c>
      <c r="G50" s="503">
        <v>45917</v>
      </c>
      <c r="H50" s="380" t="s">
        <v>10418</v>
      </c>
      <c r="I50" s="503">
        <v>45918</v>
      </c>
      <c r="J50" s="131">
        <f>J49+1</f>
        <v>45917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JPY149.02-</v>
      </c>
      <c r="C51" s="50" t="s">
        <v>9</v>
      </c>
      <c r="D51" s="385" t="s">
        <v>10830</v>
      </c>
      <c r="E51" s="504">
        <v>45919</v>
      </c>
      <c r="F51" s="375"/>
      <c r="G51" s="483"/>
      <c r="H51" s="372"/>
      <c r="I51" s="483"/>
      <c r="J51" s="42">
        <f>J50+3</f>
        <v>45920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JPY21.03 -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17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8" t="s">
        <v>0</v>
      </c>
      <c r="C1" s="658"/>
      <c r="D1" s="9"/>
      <c r="E1" s="9"/>
      <c r="F1" s="9"/>
      <c r="G1" s="9"/>
      <c r="H1" s="9"/>
      <c r="I1" s="659">
        <v>45912.354166666664</v>
      </c>
      <c r="J1" s="659"/>
      <c r="K1" s="14"/>
      <c r="L1" s="15"/>
      <c r="M1" s="15"/>
      <c r="N1" s="16"/>
      <c r="O1" s="12"/>
    </row>
    <row r="2" spans="2:15" s="1" customFormat="1" ht="13.5" customHeight="1" x14ac:dyDescent="0.25">
      <c r="B2" s="660" t="s">
        <v>2086</v>
      </c>
      <c r="C2" s="66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1" t="s">
        <v>12</v>
      </c>
      <c r="E4" s="662"/>
      <c r="F4" s="661" t="s">
        <v>13</v>
      </c>
      <c r="G4" s="662"/>
      <c r="H4" s="663" t="s">
        <v>2</v>
      </c>
      <c r="I4" s="66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10759</v>
      </c>
      <c r="E5" s="502">
        <v>45901</v>
      </c>
      <c r="F5" s="390" t="s">
        <v>9365</v>
      </c>
      <c r="G5" s="502">
        <v>45902</v>
      </c>
      <c r="H5" s="390" t="s">
        <v>9243</v>
      </c>
      <c r="I5" s="539">
        <v>45902</v>
      </c>
      <c r="J5" s="33">
        <v>45902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10744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9292</v>
      </c>
      <c r="E8" s="504">
        <v>45904</v>
      </c>
      <c r="F8" s="385" t="s">
        <v>9623</v>
      </c>
      <c r="G8" s="505">
        <v>45904</v>
      </c>
      <c r="H8" s="386" t="s">
        <v>9540</v>
      </c>
      <c r="I8" s="504">
        <v>45904</v>
      </c>
      <c r="J8" s="42">
        <f>J5+2</f>
        <v>45904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8</v>
      </c>
      <c r="D9" s="385" t="s">
        <v>9274</v>
      </c>
      <c r="E9" s="510">
        <v>45905</v>
      </c>
      <c r="F9" s="385" t="s">
        <v>10764</v>
      </c>
      <c r="G9" s="522">
        <v>45905</v>
      </c>
      <c r="H9" s="386" t="s">
        <v>9552</v>
      </c>
      <c r="I9" s="510">
        <v>45905</v>
      </c>
      <c r="J9" s="42">
        <f>J5+3</f>
        <v>45905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5</v>
      </c>
      <c r="D10" s="385" t="s">
        <v>9199</v>
      </c>
      <c r="E10" s="510">
        <v>45905</v>
      </c>
      <c r="F10" s="385" t="s">
        <v>9225</v>
      </c>
      <c r="G10" s="522">
        <v>45905</v>
      </c>
      <c r="H10" s="386" t="s">
        <v>2030</v>
      </c>
      <c r="I10" s="510">
        <v>45905</v>
      </c>
      <c r="J10" s="42">
        <f>J9</f>
        <v>45905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9399</v>
      </c>
      <c r="E11" s="510">
        <v>45906</v>
      </c>
      <c r="F11" s="385" t="s">
        <v>10621</v>
      </c>
      <c r="G11" s="522">
        <v>45906</v>
      </c>
      <c r="H11" s="386" t="s">
        <v>10780</v>
      </c>
      <c r="I11" s="510">
        <v>45906</v>
      </c>
      <c r="J11" s="42">
        <f>J10+1</f>
        <v>45906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10776</v>
      </c>
      <c r="E12" s="510">
        <v>45906</v>
      </c>
      <c r="F12" s="385" t="s">
        <v>10781</v>
      </c>
      <c r="G12" s="522">
        <v>45906</v>
      </c>
      <c r="H12" s="386" t="s">
        <v>10782</v>
      </c>
      <c r="I12" s="510">
        <v>45906</v>
      </c>
      <c r="J12" s="42">
        <f>J10+1</f>
        <v>45906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10748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10749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10750</v>
      </c>
      <c r="C17" s="55" t="s">
        <v>481</v>
      </c>
      <c r="D17" s="513" t="s">
        <v>10783</v>
      </c>
      <c r="E17" s="514">
        <v>45908</v>
      </c>
      <c r="F17" s="513"/>
      <c r="G17" s="515"/>
      <c r="H17" s="384"/>
      <c r="I17" s="516"/>
      <c r="J17" s="34">
        <f>J11+3</f>
        <v>45909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61" t="s">
        <v>12</v>
      </c>
      <c r="E19" s="662"/>
      <c r="F19" s="661" t="s">
        <v>13</v>
      </c>
      <c r="G19" s="662"/>
      <c r="H19" s="663" t="s">
        <v>2</v>
      </c>
      <c r="I19" s="664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3.4" customHeight="1" x14ac:dyDescent="0.25">
      <c r="B21" s="21"/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/>
      <c r="D23" s="375"/>
      <c r="E23" s="484"/>
      <c r="F23" s="375"/>
      <c r="G23" s="484"/>
      <c r="H23" s="375"/>
      <c r="I23" s="484"/>
      <c r="J23" s="42"/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49"/>
      <c r="D24" s="467"/>
      <c r="E24" s="484"/>
      <c r="F24" s="375"/>
      <c r="G24" s="484"/>
      <c r="H24" s="375"/>
      <c r="I24" s="484"/>
      <c r="J24" s="42"/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49"/>
      <c r="D26" s="467"/>
      <c r="E26" s="484"/>
      <c r="F26" s="467"/>
      <c r="G26" s="484"/>
      <c r="H26" s="467"/>
      <c r="I26" s="484"/>
      <c r="J26" s="42"/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50"/>
      <c r="D27" s="375"/>
      <c r="E27" s="484"/>
      <c r="F27" s="375"/>
      <c r="G27" s="484"/>
      <c r="H27" s="375"/>
      <c r="I27" s="484"/>
      <c r="J27" s="42"/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JPY148.42-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JPY20.91 -</v>
      </c>
      <c r="C32" s="44"/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61" t="s">
        <v>12</v>
      </c>
      <c r="E34" s="662"/>
      <c r="F34" s="661" t="s">
        <v>13</v>
      </c>
      <c r="G34" s="662"/>
      <c r="H34" s="663" t="s">
        <v>2</v>
      </c>
      <c r="I34" s="664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9373</v>
      </c>
      <c r="E36" s="501">
        <v>45893</v>
      </c>
      <c r="F36" s="379" t="s">
        <v>10341</v>
      </c>
      <c r="G36" s="503">
        <v>45895</v>
      </c>
      <c r="H36" s="380" t="s">
        <v>9354</v>
      </c>
      <c r="I36" s="501">
        <v>45895</v>
      </c>
      <c r="J36" s="42">
        <v>45895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10439</v>
      </c>
      <c r="C37" s="104" t="s">
        <v>540</v>
      </c>
      <c r="D37" s="385" t="s">
        <v>10745</v>
      </c>
      <c r="E37" s="504">
        <v>45896</v>
      </c>
      <c r="F37" s="385" t="s">
        <v>10746</v>
      </c>
      <c r="G37" s="505">
        <v>45896</v>
      </c>
      <c r="H37" s="386" t="s">
        <v>10747</v>
      </c>
      <c r="I37" s="504">
        <v>45896</v>
      </c>
      <c r="J37" s="42">
        <f>J36+2</f>
        <v>45897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9339</v>
      </c>
      <c r="E38" s="504">
        <v>45897</v>
      </c>
      <c r="F38" s="385" t="s">
        <v>9449</v>
      </c>
      <c r="G38" s="505">
        <v>45898</v>
      </c>
      <c r="H38" s="386" t="s">
        <v>10752</v>
      </c>
      <c r="I38" s="504">
        <v>45898</v>
      </c>
      <c r="J38" s="42">
        <f>J37+2</f>
        <v>45899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85" t="s">
        <v>14</v>
      </c>
      <c r="D39" s="395" t="s">
        <v>10753</v>
      </c>
      <c r="E39" s="509">
        <v>45899</v>
      </c>
      <c r="F39" s="544" t="s">
        <v>9284</v>
      </c>
      <c r="G39" s="536">
        <v>45899</v>
      </c>
      <c r="H39" s="545" t="s">
        <v>9803</v>
      </c>
      <c r="I39" s="546">
        <v>45900</v>
      </c>
      <c r="J39" s="42">
        <v>45899</v>
      </c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9328</v>
      </c>
      <c r="E41" s="504">
        <v>45901</v>
      </c>
      <c r="F41" s="385" t="s">
        <v>9838</v>
      </c>
      <c r="G41" s="505">
        <v>45901</v>
      </c>
      <c r="H41" s="386" t="s">
        <v>9633</v>
      </c>
      <c r="I41" s="504">
        <v>45901</v>
      </c>
      <c r="J41" s="42">
        <f>J38+1</f>
        <v>45900</v>
      </c>
      <c r="K41" s="249"/>
      <c r="L41" s="36"/>
      <c r="M41" s="36"/>
      <c r="N41" s="36"/>
      <c r="O41" s="36"/>
    </row>
    <row r="42" spans="2:15" s="1" customFormat="1" ht="13.4" customHeight="1" x14ac:dyDescent="0.25">
      <c r="B42" s="24"/>
      <c r="C42" s="85" t="s">
        <v>1313</v>
      </c>
      <c r="D42" s="385" t="s">
        <v>10758</v>
      </c>
      <c r="E42" s="504">
        <v>45902</v>
      </c>
      <c r="F42" s="385" t="s">
        <v>9724</v>
      </c>
      <c r="G42" s="505">
        <v>45902</v>
      </c>
      <c r="H42" s="386" t="s">
        <v>10000</v>
      </c>
      <c r="I42" s="504">
        <v>45902</v>
      </c>
      <c r="J42" s="42">
        <f>J43</f>
        <v>45902</v>
      </c>
      <c r="K42" s="249"/>
      <c r="L42" s="36"/>
      <c r="M42" s="36"/>
      <c r="N42" s="36"/>
      <c r="O42" s="36"/>
    </row>
    <row r="43" spans="2:15" s="1" customFormat="1" ht="13.5" customHeight="1" x14ac:dyDescent="0.25">
      <c r="B43" s="24"/>
      <c r="C43" s="85" t="s">
        <v>42</v>
      </c>
      <c r="D43" s="385" t="s">
        <v>10337</v>
      </c>
      <c r="E43" s="504">
        <v>45902</v>
      </c>
      <c r="F43" s="385" t="s">
        <v>10760</v>
      </c>
      <c r="G43" s="505">
        <v>45903</v>
      </c>
      <c r="H43" s="386" t="s">
        <v>9317</v>
      </c>
      <c r="I43" s="510">
        <v>45903</v>
      </c>
      <c r="J43" s="42">
        <v>45902</v>
      </c>
      <c r="K43" s="249"/>
      <c r="L43" s="36"/>
      <c r="M43" s="36"/>
      <c r="N43" s="36"/>
      <c r="O43" s="36"/>
    </row>
    <row r="44" spans="2:15" s="1" customFormat="1" ht="13" customHeight="1" x14ac:dyDescent="0.25">
      <c r="B44" s="24"/>
      <c r="C44" s="85" t="s">
        <v>477</v>
      </c>
      <c r="D44" s="385" t="s">
        <v>9292</v>
      </c>
      <c r="E44" s="504">
        <v>45903</v>
      </c>
      <c r="F44" s="385" t="s">
        <v>9417</v>
      </c>
      <c r="G44" s="505">
        <v>45903</v>
      </c>
      <c r="H44" s="386" t="s">
        <v>9199</v>
      </c>
      <c r="I44" s="504">
        <v>45903</v>
      </c>
      <c r="J44" s="42">
        <v>45902</v>
      </c>
      <c r="K44" s="161"/>
      <c r="L44" s="36"/>
      <c r="M44" s="36"/>
      <c r="N44" s="36"/>
      <c r="O44" s="36"/>
    </row>
    <row r="45" spans="2:15" s="1" customFormat="1" ht="13.5" customHeight="1" x14ac:dyDescent="0.25">
      <c r="B45" s="24"/>
      <c r="C45" s="85" t="s">
        <v>26</v>
      </c>
      <c r="D45" s="385" t="s">
        <v>9843</v>
      </c>
      <c r="E45" s="504">
        <v>45904</v>
      </c>
      <c r="F45" s="385" t="s">
        <v>9245</v>
      </c>
      <c r="G45" s="505">
        <v>45904</v>
      </c>
      <c r="H45" s="386" t="s">
        <v>9409</v>
      </c>
      <c r="I45" s="505">
        <v>45904</v>
      </c>
      <c r="J45" s="42">
        <f>J46</f>
        <v>45903</v>
      </c>
      <c r="K45" s="332"/>
      <c r="L45" s="36"/>
      <c r="M45" s="36"/>
      <c r="N45" s="36"/>
      <c r="O45" s="36"/>
    </row>
    <row r="46" spans="2:15" s="1" customFormat="1" ht="13.5" customHeight="1" x14ac:dyDescent="0.25">
      <c r="B46" s="24"/>
      <c r="C46" s="108" t="s">
        <v>479</v>
      </c>
      <c r="D46" s="410" t="s">
        <v>9214</v>
      </c>
      <c r="E46" s="510">
        <v>45904</v>
      </c>
      <c r="F46" s="410" t="s">
        <v>10599</v>
      </c>
      <c r="G46" s="522">
        <v>45904</v>
      </c>
      <c r="H46" s="386" t="s">
        <v>9715</v>
      </c>
      <c r="I46" s="510">
        <v>45904</v>
      </c>
      <c r="J46" s="42">
        <f>J42+1</f>
        <v>45903</v>
      </c>
      <c r="K46" s="272"/>
      <c r="L46" s="36"/>
      <c r="M46" s="36"/>
      <c r="N46" s="36"/>
      <c r="O46" s="36"/>
    </row>
    <row r="47" spans="2:15" s="1" customFormat="1" ht="13.5" customHeight="1" x14ac:dyDescent="0.25">
      <c r="B47" s="24"/>
      <c r="C47" s="85" t="s">
        <v>476</v>
      </c>
      <c r="D47" s="385" t="s">
        <v>9803</v>
      </c>
      <c r="E47" s="510">
        <v>45905</v>
      </c>
      <c r="F47" s="395" t="s">
        <v>9306</v>
      </c>
      <c r="G47" s="522">
        <v>45905</v>
      </c>
      <c r="H47" s="386" t="s">
        <v>9187</v>
      </c>
      <c r="I47" s="510">
        <v>45905</v>
      </c>
      <c r="J47" s="42">
        <f>J46+1</f>
        <v>45904</v>
      </c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9507</v>
      </c>
      <c r="E49" s="510">
        <v>45907</v>
      </c>
      <c r="F49" s="385" t="s">
        <v>9961</v>
      </c>
      <c r="G49" s="522">
        <v>45909</v>
      </c>
      <c r="H49" s="443" t="s">
        <v>9422</v>
      </c>
      <c r="I49" s="530">
        <v>45909</v>
      </c>
      <c r="J49" s="604">
        <f>J47+5</f>
        <v>45909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9415</v>
      </c>
      <c r="E50" s="531">
        <v>45910</v>
      </c>
      <c r="F50" s="379" t="s">
        <v>10572</v>
      </c>
      <c r="G50" s="503">
        <v>45910</v>
      </c>
      <c r="H50" s="380" t="s">
        <v>9916</v>
      </c>
      <c r="I50" s="503">
        <v>45911</v>
      </c>
      <c r="J50" s="131">
        <f>J49+1</f>
        <v>45910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JPY148.42-</v>
      </c>
      <c r="C51" s="50" t="s">
        <v>9</v>
      </c>
      <c r="D51" s="375" t="s">
        <v>10797</v>
      </c>
      <c r="E51" s="484">
        <v>45911</v>
      </c>
      <c r="F51" s="375" t="s">
        <v>10801</v>
      </c>
      <c r="G51" s="483">
        <v>45912</v>
      </c>
      <c r="H51" s="372" t="s">
        <v>10802</v>
      </c>
      <c r="I51" s="483">
        <v>45913</v>
      </c>
      <c r="J51" s="42">
        <f>J50+3</f>
        <v>45913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JPY20.91 -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18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8" t="s">
        <v>0</v>
      </c>
      <c r="C1" s="658"/>
      <c r="D1" s="9"/>
      <c r="E1" s="9"/>
      <c r="F1" s="9"/>
      <c r="G1" s="9"/>
      <c r="H1" s="9"/>
      <c r="I1" s="659">
        <v>45904.4375</v>
      </c>
      <c r="J1" s="659"/>
      <c r="K1" s="14"/>
      <c r="L1" s="15"/>
      <c r="M1" s="15"/>
      <c r="N1" s="16"/>
      <c r="O1" s="12"/>
    </row>
    <row r="2" spans="2:15" s="1" customFormat="1" ht="13.5" customHeight="1" x14ac:dyDescent="0.25">
      <c r="B2" s="660" t="s">
        <v>2026</v>
      </c>
      <c r="C2" s="66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1" t="s">
        <v>12</v>
      </c>
      <c r="E4" s="662"/>
      <c r="F4" s="661" t="s">
        <v>13</v>
      </c>
      <c r="G4" s="662"/>
      <c r="H4" s="663" t="s">
        <v>2</v>
      </c>
      <c r="I4" s="66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10737</v>
      </c>
      <c r="E5" s="502">
        <v>45894</v>
      </c>
      <c r="F5" s="390" t="s">
        <v>10736</v>
      </c>
      <c r="G5" s="502">
        <v>45895</v>
      </c>
      <c r="H5" s="390" t="s">
        <v>9623</v>
      </c>
      <c r="I5" s="539">
        <v>45895</v>
      </c>
      <c r="J5" s="33">
        <v>45895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10725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9119</v>
      </c>
      <c r="E8" s="504">
        <v>45897</v>
      </c>
      <c r="F8" s="385" t="s">
        <v>10738</v>
      </c>
      <c r="G8" s="505">
        <v>45897</v>
      </c>
      <c r="H8" s="386" t="s">
        <v>9125</v>
      </c>
      <c r="I8" s="504">
        <v>45897</v>
      </c>
      <c r="J8" s="42">
        <f>J5+2</f>
        <v>45897</v>
      </c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85" t="s">
        <v>5</v>
      </c>
      <c r="D9" s="385" t="s">
        <v>9086</v>
      </c>
      <c r="E9" s="510">
        <v>45897</v>
      </c>
      <c r="F9" s="385" t="s">
        <v>10751</v>
      </c>
      <c r="G9" s="522">
        <v>45898</v>
      </c>
      <c r="H9" s="386" t="s">
        <v>9196</v>
      </c>
      <c r="I9" s="510">
        <v>45898</v>
      </c>
      <c r="J9" s="42">
        <f>J10</f>
        <v>45898</v>
      </c>
      <c r="K9" s="271"/>
      <c r="L9" s="36"/>
      <c r="M9" s="36"/>
      <c r="N9" s="36"/>
      <c r="O9" s="36"/>
    </row>
    <row r="10" spans="2:15" s="1" customFormat="1" ht="13.5" customHeight="1" x14ac:dyDescent="0.25">
      <c r="B10" s="537"/>
      <c r="C10" s="95" t="s">
        <v>8</v>
      </c>
      <c r="D10" s="385" t="s">
        <v>9417</v>
      </c>
      <c r="E10" s="510">
        <v>45897</v>
      </c>
      <c r="F10" s="385" t="s">
        <v>9466</v>
      </c>
      <c r="G10" s="522">
        <v>45898</v>
      </c>
      <c r="H10" s="386" t="s">
        <v>9337</v>
      </c>
      <c r="I10" s="510">
        <v>45898</v>
      </c>
      <c r="J10" s="42">
        <f>J5+3</f>
        <v>45898</v>
      </c>
      <c r="K10" s="249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9184</v>
      </c>
      <c r="E11" s="510">
        <v>45898</v>
      </c>
      <c r="F11" s="385" t="s">
        <v>9298</v>
      </c>
      <c r="G11" s="522">
        <v>45899</v>
      </c>
      <c r="H11" s="386" t="s">
        <v>9445</v>
      </c>
      <c r="I11" s="510">
        <v>45899</v>
      </c>
      <c r="J11" s="42">
        <f>J9+1</f>
        <v>45899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9173</v>
      </c>
      <c r="E12" s="510">
        <v>45899</v>
      </c>
      <c r="F12" s="385" t="s">
        <v>9271</v>
      </c>
      <c r="G12" s="522">
        <v>45899</v>
      </c>
      <c r="H12" s="386" t="s">
        <v>3512</v>
      </c>
      <c r="I12" s="510">
        <v>45899</v>
      </c>
      <c r="J12" s="42">
        <f>J9+1</f>
        <v>45899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10724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10730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10731</v>
      </c>
      <c r="C17" s="55" t="s">
        <v>481</v>
      </c>
      <c r="D17" s="513" t="s">
        <v>10754</v>
      </c>
      <c r="E17" s="514">
        <v>45901</v>
      </c>
      <c r="F17" s="513" t="s">
        <v>10755</v>
      </c>
      <c r="G17" s="515">
        <v>45902</v>
      </c>
      <c r="H17" s="384" t="s">
        <v>10756</v>
      </c>
      <c r="I17" s="516">
        <v>45902</v>
      </c>
      <c r="J17" s="34">
        <f>J11+3</f>
        <v>45902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61" t="s">
        <v>12</v>
      </c>
      <c r="E19" s="662"/>
      <c r="F19" s="661" t="s">
        <v>13</v>
      </c>
      <c r="G19" s="662"/>
      <c r="H19" s="663" t="s">
        <v>2</v>
      </c>
      <c r="I19" s="664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3.4" customHeight="1" x14ac:dyDescent="0.25">
      <c r="B21" s="21"/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/>
      <c r="D23" s="375"/>
      <c r="E23" s="484"/>
      <c r="F23" s="375"/>
      <c r="G23" s="484"/>
      <c r="H23" s="375"/>
      <c r="I23" s="484"/>
      <c r="J23" s="42"/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49"/>
      <c r="D24" s="467"/>
      <c r="E24" s="484"/>
      <c r="F24" s="375"/>
      <c r="G24" s="484"/>
      <c r="H24" s="375"/>
      <c r="I24" s="484"/>
      <c r="J24" s="42"/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49"/>
      <c r="D26" s="467"/>
      <c r="E26" s="484"/>
      <c r="F26" s="467"/>
      <c r="G26" s="484"/>
      <c r="H26" s="467"/>
      <c r="I26" s="484"/>
      <c r="J26" s="42"/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50"/>
      <c r="D27" s="375"/>
      <c r="E27" s="484"/>
      <c r="F27" s="375"/>
      <c r="G27" s="484"/>
      <c r="H27" s="375"/>
      <c r="I27" s="484"/>
      <c r="J27" s="42"/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JPY148.50-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JPY20.83 -</v>
      </c>
      <c r="C32" s="44"/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61" t="s">
        <v>12</v>
      </c>
      <c r="E34" s="662"/>
      <c r="F34" s="661" t="s">
        <v>13</v>
      </c>
      <c r="G34" s="662"/>
      <c r="H34" s="663" t="s">
        <v>2</v>
      </c>
      <c r="I34" s="664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10004</v>
      </c>
      <c r="E36" s="501">
        <v>45888</v>
      </c>
      <c r="F36" s="379" t="s">
        <v>9287</v>
      </c>
      <c r="G36" s="503">
        <v>45888</v>
      </c>
      <c r="H36" s="380" t="s">
        <v>9599</v>
      </c>
      <c r="I36" s="501">
        <v>45888</v>
      </c>
      <c r="J36" s="42">
        <v>45888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9853</v>
      </c>
      <c r="C37" s="104" t="s">
        <v>540</v>
      </c>
      <c r="D37" s="385" t="s">
        <v>9287</v>
      </c>
      <c r="E37" s="504">
        <v>45889</v>
      </c>
      <c r="F37" s="385" t="s">
        <v>10726</v>
      </c>
      <c r="G37" s="505">
        <v>45889</v>
      </c>
      <c r="H37" s="386" t="s">
        <v>10727</v>
      </c>
      <c r="I37" s="504">
        <v>45889</v>
      </c>
      <c r="J37" s="42">
        <f>J36+2</f>
        <v>45890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9936</v>
      </c>
      <c r="E38" s="504">
        <v>45890</v>
      </c>
      <c r="F38" s="385" t="s">
        <v>10679</v>
      </c>
      <c r="G38" s="505">
        <v>45890</v>
      </c>
      <c r="H38" s="386" t="s">
        <v>9836</v>
      </c>
      <c r="I38" s="504">
        <v>45891</v>
      </c>
      <c r="J38" s="42">
        <f>J37+2</f>
        <v>45892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85" t="s">
        <v>14</v>
      </c>
      <c r="D39" s="395" t="s">
        <v>10729</v>
      </c>
      <c r="E39" s="509">
        <v>45892</v>
      </c>
      <c r="F39" s="544" t="s">
        <v>9559</v>
      </c>
      <c r="G39" s="536">
        <v>45892</v>
      </c>
      <c r="H39" s="545" t="s">
        <v>10646</v>
      </c>
      <c r="I39" s="546">
        <v>45892</v>
      </c>
      <c r="J39" s="42">
        <v>45892</v>
      </c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9166</v>
      </c>
      <c r="E41" s="504">
        <v>45894</v>
      </c>
      <c r="F41" s="385" t="s">
        <v>9409</v>
      </c>
      <c r="G41" s="505">
        <v>45894</v>
      </c>
      <c r="H41" s="386" t="s">
        <v>9884</v>
      </c>
      <c r="I41" s="504">
        <v>45894</v>
      </c>
      <c r="J41" s="42">
        <f>J38+1</f>
        <v>45893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9245</v>
      </c>
      <c r="E42" s="504">
        <v>45895</v>
      </c>
      <c r="F42" s="385" t="s">
        <v>9128</v>
      </c>
      <c r="G42" s="505">
        <v>45895</v>
      </c>
      <c r="H42" s="386" t="s">
        <v>9714</v>
      </c>
      <c r="I42" s="504">
        <v>45895</v>
      </c>
      <c r="J42" s="42">
        <v>45895</v>
      </c>
      <c r="K42" s="161"/>
      <c r="L42" s="36"/>
      <c r="M42" s="36"/>
      <c r="N42" s="36"/>
      <c r="O42" s="36"/>
    </row>
    <row r="43" spans="2:15" s="1" customFormat="1" ht="13.4" customHeight="1" x14ac:dyDescent="0.25">
      <c r="B43" s="24"/>
      <c r="C43" s="85" t="s">
        <v>1313</v>
      </c>
      <c r="D43" s="385" t="s">
        <v>9226</v>
      </c>
      <c r="E43" s="504">
        <v>45895</v>
      </c>
      <c r="F43" s="385" t="s">
        <v>9101</v>
      </c>
      <c r="G43" s="505">
        <v>45895</v>
      </c>
      <c r="H43" s="386" t="s">
        <v>9544</v>
      </c>
      <c r="I43" s="504">
        <v>45895</v>
      </c>
      <c r="J43" s="42">
        <v>45895</v>
      </c>
      <c r="K43" s="249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9544</v>
      </c>
      <c r="E44" s="504">
        <v>45895</v>
      </c>
      <c r="F44" s="385" t="s">
        <v>10623</v>
      </c>
      <c r="G44" s="505">
        <v>45896</v>
      </c>
      <c r="H44" s="386" t="s">
        <v>10734</v>
      </c>
      <c r="I44" s="510">
        <v>45896</v>
      </c>
      <c r="J44" s="42">
        <v>45895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85" t="s">
        <v>26</v>
      </c>
      <c r="D45" s="385" t="s">
        <v>9171</v>
      </c>
      <c r="E45" s="504">
        <v>45896</v>
      </c>
      <c r="F45" s="385" t="s">
        <v>9231</v>
      </c>
      <c r="G45" s="505">
        <v>45897</v>
      </c>
      <c r="H45" s="386" t="s">
        <v>9838</v>
      </c>
      <c r="I45" s="505">
        <v>45897</v>
      </c>
      <c r="J45" s="42">
        <f>J46</f>
        <v>45896</v>
      </c>
      <c r="K45" s="332"/>
      <c r="L45" s="36"/>
      <c r="M45" s="36"/>
      <c r="N45" s="36"/>
      <c r="O45" s="36"/>
    </row>
    <row r="46" spans="2:15" s="1" customFormat="1" ht="13.5" customHeight="1" x14ac:dyDescent="0.25">
      <c r="B46" s="24"/>
      <c r="C46" s="108" t="s">
        <v>479</v>
      </c>
      <c r="D46" s="410" t="s">
        <v>9413</v>
      </c>
      <c r="E46" s="510">
        <v>45897</v>
      </c>
      <c r="F46" s="410" t="s">
        <v>10723</v>
      </c>
      <c r="G46" s="522">
        <v>45897</v>
      </c>
      <c r="H46" s="386" t="s">
        <v>9211</v>
      </c>
      <c r="I46" s="510">
        <v>45897</v>
      </c>
      <c r="J46" s="42">
        <f>J43+1</f>
        <v>45896</v>
      </c>
      <c r="K46" s="272"/>
      <c r="L46" s="36"/>
      <c r="M46" s="36"/>
      <c r="N46" s="36"/>
      <c r="O46" s="36"/>
    </row>
    <row r="47" spans="2:15" s="1" customFormat="1" ht="13.5" customHeight="1" x14ac:dyDescent="0.25">
      <c r="B47" s="24"/>
      <c r="C47" s="85" t="s">
        <v>476</v>
      </c>
      <c r="D47" s="385" t="s">
        <v>9707</v>
      </c>
      <c r="E47" s="510">
        <v>45898</v>
      </c>
      <c r="F47" s="395" t="s">
        <v>9646</v>
      </c>
      <c r="G47" s="522">
        <v>45898</v>
      </c>
      <c r="H47" s="386" t="s">
        <v>9500</v>
      </c>
      <c r="I47" s="510">
        <v>45898</v>
      </c>
      <c r="J47" s="42">
        <f>J46+1</f>
        <v>45897</v>
      </c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9246</v>
      </c>
      <c r="E49" s="510">
        <v>45901</v>
      </c>
      <c r="F49" s="385" t="s">
        <v>9207</v>
      </c>
      <c r="G49" s="522">
        <v>45902</v>
      </c>
      <c r="H49" s="443" t="s">
        <v>10757</v>
      </c>
      <c r="I49" s="530">
        <v>45902</v>
      </c>
      <c r="J49" s="604">
        <f>J47+5</f>
        <v>45902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9698</v>
      </c>
      <c r="E50" s="531">
        <v>45903</v>
      </c>
      <c r="F50" s="379" t="s">
        <v>9725</v>
      </c>
      <c r="G50" s="503">
        <v>45903</v>
      </c>
      <c r="H50" s="380" t="s">
        <v>9795</v>
      </c>
      <c r="I50" s="503">
        <v>45903</v>
      </c>
      <c r="J50" s="131">
        <f>J49+1</f>
        <v>45903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JPY148.50-</v>
      </c>
      <c r="C51" s="50" t="s">
        <v>9</v>
      </c>
      <c r="D51" s="375" t="s">
        <v>10761</v>
      </c>
      <c r="E51" s="484">
        <v>45904</v>
      </c>
      <c r="F51" s="375" t="s">
        <v>10762</v>
      </c>
      <c r="G51" s="483">
        <v>45905</v>
      </c>
      <c r="H51" s="372" t="s">
        <v>10763</v>
      </c>
      <c r="I51" s="483">
        <v>45905</v>
      </c>
      <c r="J51" s="42">
        <f>J50+3</f>
        <v>45906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JPY20.83 -</v>
      </c>
      <c r="C52" s="45" t="s">
        <v>14</v>
      </c>
      <c r="D52" s="383"/>
      <c r="E52" s="555"/>
      <c r="F52" s="383"/>
      <c r="G52" s="516"/>
      <c r="H52" s="384"/>
      <c r="I52" s="516"/>
      <c r="J52" s="76">
        <f>J51</f>
        <v>45906</v>
      </c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19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8" t="s">
        <v>0</v>
      </c>
      <c r="C1" s="658"/>
      <c r="D1" s="9"/>
      <c r="E1" s="9"/>
      <c r="F1" s="9"/>
      <c r="G1" s="9"/>
      <c r="H1" s="9"/>
      <c r="I1" s="659">
        <v>45897.354166666664</v>
      </c>
      <c r="J1" s="659"/>
      <c r="K1" s="14"/>
      <c r="L1" s="15"/>
      <c r="M1" s="15"/>
      <c r="N1" s="16"/>
      <c r="O1" s="12"/>
    </row>
    <row r="2" spans="2:15" s="1" customFormat="1" ht="13.5" customHeight="1" x14ac:dyDescent="0.25">
      <c r="B2" s="660" t="s">
        <v>1967</v>
      </c>
      <c r="C2" s="66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1" t="s">
        <v>12</v>
      </c>
      <c r="E4" s="662"/>
      <c r="F4" s="661" t="s">
        <v>13</v>
      </c>
      <c r="G4" s="662"/>
      <c r="H4" s="663" t="s">
        <v>2</v>
      </c>
      <c r="I4" s="66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10710</v>
      </c>
      <c r="E5" s="502">
        <v>45885</v>
      </c>
      <c r="F5" s="390" t="s">
        <v>10716</v>
      </c>
      <c r="G5" s="502">
        <v>45887</v>
      </c>
      <c r="H5" s="390" t="s">
        <v>9815</v>
      </c>
      <c r="I5" s="539">
        <v>45887</v>
      </c>
      <c r="J5" s="33">
        <v>45888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10701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9181</v>
      </c>
      <c r="E8" s="504">
        <v>45890</v>
      </c>
      <c r="F8" s="385" t="s">
        <v>10621</v>
      </c>
      <c r="G8" s="505">
        <v>45890</v>
      </c>
      <c r="H8" s="386" t="s">
        <v>9521</v>
      </c>
      <c r="I8" s="504">
        <v>45890</v>
      </c>
      <c r="J8" s="42">
        <f>J5+2</f>
        <v>45890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8</v>
      </c>
      <c r="D9" s="385" t="s">
        <v>9556</v>
      </c>
      <c r="E9" s="510">
        <v>45890</v>
      </c>
      <c r="F9" s="385" t="s">
        <v>9169</v>
      </c>
      <c r="G9" s="522">
        <v>45891</v>
      </c>
      <c r="H9" s="386" t="s">
        <v>10045</v>
      </c>
      <c r="I9" s="510">
        <v>45891</v>
      </c>
      <c r="J9" s="42">
        <f>J5+3</f>
        <v>45891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5</v>
      </c>
      <c r="D10" s="385" t="s">
        <v>9286</v>
      </c>
      <c r="E10" s="510">
        <v>45891</v>
      </c>
      <c r="F10" s="385" t="s">
        <v>9376</v>
      </c>
      <c r="G10" s="522">
        <v>45891</v>
      </c>
      <c r="H10" s="386" t="s">
        <v>9624</v>
      </c>
      <c r="I10" s="510">
        <v>45891</v>
      </c>
      <c r="J10" s="42">
        <f>J9</f>
        <v>45891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9134</v>
      </c>
      <c r="E11" s="510">
        <v>45891</v>
      </c>
      <c r="F11" s="385" t="s">
        <v>9333</v>
      </c>
      <c r="G11" s="522">
        <v>45892</v>
      </c>
      <c r="H11" s="386" t="s">
        <v>9457</v>
      </c>
      <c r="I11" s="510">
        <v>45892</v>
      </c>
      <c r="J11" s="42">
        <f>J10+1</f>
        <v>45892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9101</v>
      </c>
      <c r="E12" s="510">
        <v>45892</v>
      </c>
      <c r="F12" s="385" t="s">
        <v>9985</v>
      </c>
      <c r="G12" s="522">
        <v>45892</v>
      </c>
      <c r="H12" s="386" t="s">
        <v>9651</v>
      </c>
      <c r="I12" s="510">
        <v>45892</v>
      </c>
      <c r="J12" s="42">
        <f>J10+1</f>
        <v>45892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10711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10712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10713</v>
      </c>
      <c r="C17" s="55" t="s">
        <v>481</v>
      </c>
      <c r="D17" s="513" t="s">
        <v>10733</v>
      </c>
      <c r="E17" s="514">
        <v>45894</v>
      </c>
      <c r="F17" s="513"/>
      <c r="G17" s="515"/>
      <c r="H17" s="384"/>
      <c r="I17" s="516"/>
      <c r="J17" s="34">
        <f>J11+3</f>
        <v>45895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61" t="s">
        <v>12</v>
      </c>
      <c r="E19" s="662"/>
      <c r="F19" s="661" t="s">
        <v>13</v>
      </c>
      <c r="G19" s="662"/>
      <c r="H19" s="663" t="s">
        <v>2</v>
      </c>
      <c r="I19" s="664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3.4" customHeight="1" x14ac:dyDescent="0.25">
      <c r="B21" s="21"/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/>
      <c r="D23" s="375"/>
      <c r="E23" s="484"/>
      <c r="F23" s="375"/>
      <c r="G23" s="484"/>
      <c r="H23" s="375"/>
      <c r="I23" s="484"/>
      <c r="J23" s="42"/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49"/>
      <c r="D24" s="467"/>
      <c r="E24" s="484"/>
      <c r="F24" s="375"/>
      <c r="G24" s="484"/>
      <c r="H24" s="375"/>
      <c r="I24" s="484"/>
      <c r="J24" s="42"/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49"/>
      <c r="D26" s="467"/>
      <c r="E26" s="484"/>
      <c r="F26" s="467"/>
      <c r="G26" s="484"/>
      <c r="H26" s="467"/>
      <c r="I26" s="484"/>
      <c r="J26" s="42"/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50"/>
      <c r="D27" s="375"/>
      <c r="E27" s="484"/>
      <c r="F27" s="375"/>
      <c r="G27" s="484"/>
      <c r="H27" s="375"/>
      <c r="I27" s="484"/>
      <c r="J27" s="42"/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JPY147.69-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JPY20.73 -</v>
      </c>
      <c r="C32" s="44"/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61" t="s">
        <v>12</v>
      </c>
      <c r="E34" s="662"/>
      <c r="F34" s="661" t="s">
        <v>13</v>
      </c>
      <c r="G34" s="662"/>
      <c r="H34" s="663" t="s">
        <v>2</v>
      </c>
      <c r="I34" s="664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10707</v>
      </c>
      <c r="E36" s="501">
        <v>45879</v>
      </c>
      <c r="F36" s="379" t="s">
        <v>10708</v>
      </c>
      <c r="G36" s="503">
        <v>45881</v>
      </c>
      <c r="H36" s="380" t="s">
        <v>9499</v>
      </c>
      <c r="I36" s="501">
        <v>45881</v>
      </c>
      <c r="J36" s="42">
        <v>45881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10410</v>
      </c>
      <c r="C37" s="104" t="s">
        <v>540</v>
      </c>
      <c r="D37" s="385" t="s">
        <v>9856</v>
      </c>
      <c r="E37" s="504">
        <v>45882</v>
      </c>
      <c r="F37" s="385" t="s">
        <v>9979</v>
      </c>
      <c r="G37" s="505">
        <v>45882</v>
      </c>
      <c r="H37" s="386" t="s">
        <v>10709</v>
      </c>
      <c r="I37" s="504">
        <v>45882</v>
      </c>
      <c r="J37" s="42">
        <f>J36+2</f>
        <v>45883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9339</v>
      </c>
      <c r="E38" s="504">
        <v>45883</v>
      </c>
      <c r="F38" s="385" t="s">
        <v>10715</v>
      </c>
      <c r="G38" s="505">
        <v>45884</v>
      </c>
      <c r="H38" s="386" t="s">
        <v>9187</v>
      </c>
      <c r="I38" s="504">
        <v>45884</v>
      </c>
      <c r="J38" s="42">
        <f>J37+2</f>
        <v>45885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85" t="s">
        <v>14</v>
      </c>
      <c r="D39" s="395" t="s">
        <v>9119</v>
      </c>
      <c r="E39" s="509">
        <v>45885</v>
      </c>
      <c r="F39" s="544" t="s">
        <v>10714</v>
      </c>
      <c r="G39" s="536">
        <v>45885</v>
      </c>
      <c r="H39" s="545" t="s">
        <v>10646</v>
      </c>
      <c r="I39" s="546">
        <v>45885</v>
      </c>
      <c r="J39" s="42">
        <v>45885</v>
      </c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9201</v>
      </c>
      <c r="E41" s="504">
        <v>45887</v>
      </c>
      <c r="F41" s="385" t="s">
        <v>9838</v>
      </c>
      <c r="G41" s="505">
        <v>45887</v>
      </c>
      <c r="H41" s="386" t="s">
        <v>9812</v>
      </c>
      <c r="I41" s="504">
        <v>45887</v>
      </c>
      <c r="J41" s="42">
        <f>J38+1</f>
        <v>45886</v>
      </c>
      <c r="K41" s="249"/>
      <c r="L41" s="36"/>
      <c r="M41" s="36"/>
      <c r="N41" s="36"/>
      <c r="O41" s="36"/>
    </row>
    <row r="42" spans="2:15" s="1" customFormat="1" ht="13.4" customHeight="1" x14ac:dyDescent="0.25">
      <c r="B42" s="24"/>
      <c r="C42" s="85" t="s">
        <v>1313</v>
      </c>
      <c r="D42" s="385" t="s">
        <v>9790</v>
      </c>
      <c r="E42" s="504">
        <v>45888</v>
      </c>
      <c r="F42" s="385" t="s">
        <v>9759</v>
      </c>
      <c r="G42" s="505">
        <v>45888</v>
      </c>
      <c r="H42" s="386" t="s">
        <v>9920</v>
      </c>
      <c r="I42" s="504">
        <v>45888</v>
      </c>
      <c r="J42" s="42">
        <v>45888</v>
      </c>
      <c r="K42" s="249"/>
      <c r="L42" s="36"/>
      <c r="M42" s="36"/>
      <c r="N42" s="36"/>
      <c r="O42" s="36"/>
    </row>
    <row r="43" spans="2:15" s="1" customFormat="1" ht="13" customHeight="1" x14ac:dyDescent="0.25">
      <c r="B43" s="24"/>
      <c r="C43" s="85" t="s">
        <v>477</v>
      </c>
      <c r="D43" s="385" t="s">
        <v>9292</v>
      </c>
      <c r="E43" s="504">
        <v>45888</v>
      </c>
      <c r="F43" s="385" t="s">
        <v>9417</v>
      </c>
      <c r="G43" s="505">
        <v>45888</v>
      </c>
      <c r="H43" s="386" t="s">
        <v>9211</v>
      </c>
      <c r="I43" s="504">
        <v>45888</v>
      </c>
      <c r="J43" s="42">
        <v>45888</v>
      </c>
      <c r="K43" s="161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9786</v>
      </c>
      <c r="E44" s="504">
        <v>45888</v>
      </c>
      <c r="F44" s="385" t="s">
        <v>9128</v>
      </c>
      <c r="G44" s="505">
        <v>45889</v>
      </c>
      <c r="H44" s="386" t="s">
        <v>9157</v>
      </c>
      <c r="I44" s="510">
        <v>45889</v>
      </c>
      <c r="J44" s="42">
        <v>45888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85" t="s">
        <v>26</v>
      </c>
      <c r="D45" s="385" t="s">
        <v>4674</v>
      </c>
      <c r="E45" s="504">
        <v>45889</v>
      </c>
      <c r="F45" s="385" t="s">
        <v>9886</v>
      </c>
      <c r="G45" s="505">
        <v>45890</v>
      </c>
      <c r="H45" s="386" t="s">
        <v>10052</v>
      </c>
      <c r="I45" s="505">
        <v>45890</v>
      </c>
      <c r="J45" s="42">
        <f>J46</f>
        <v>45889</v>
      </c>
      <c r="K45" s="332"/>
      <c r="L45" s="36"/>
      <c r="M45" s="36"/>
      <c r="N45" s="36"/>
      <c r="O45" s="36"/>
    </row>
    <row r="46" spans="2:15" s="1" customFormat="1" ht="13.5" customHeight="1" x14ac:dyDescent="0.25">
      <c r="B46" s="24"/>
      <c r="C46" s="108" t="s">
        <v>479</v>
      </c>
      <c r="D46" s="410" t="s">
        <v>10728</v>
      </c>
      <c r="E46" s="510">
        <v>45890</v>
      </c>
      <c r="F46" s="410" t="s">
        <v>9611</v>
      </c>
      <c r="G46" s="522">
        <v>45890</v>
      </c>
      <c r="H46" s="386" t="s">
        <v>10008</v>
      </c>
      <c r="I46" s="510">
        <v>45890</v>
      </c>
      <c r="J46" s="42">
        <f>J42+1</f>
        <v>45889</v>
      </c>
      <c r="K46" s="272"/>
      <c r="L46" s="36"/>
      <c r="M46" s="36"/>
      <c r="N46" s="36"/>
      <c r="O46" s="36"/>
    </row>
    <row r="47" spans="2:15" s="1" customFormat="1" ht="13.5" customHeight="1" x14ac:dyDescent="0.25">
      <c r="B47" s="24"/>
      <c r="C47" s="85" t="s">
        <v>476</v>
      </c>
      <c r="D47" s="385" t="s">
        <v>9798</v>
      </c>
      <c r="E47" s="510">
        <v>45891</v>
      </c>
      <c r="F47" s="395" t="s">
        <v>10528</v>
      </c>
      <c r="G47" s="522">
        <v>45891</v>
      </c>
      <c r="H47" s="386" t="s">
        <v>10045</v>
      </c>
      <c r="I47" s="510">
        <v>45891</v>
      </c>
      <c r="J47" s="42">
        <f>J46+1</f>
        <v>45890</v>
      </c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10704</v>
      </c>
      <c r="D49" s="385" t="s">
        <v>9352</v>
      </c>
      <c r="E49" s="510">
        <v>45893</v>
      </c>
      <c r="F49" s="385" t="s">
        <v>9591</v>
      </c>
      <c r="G49" s="522">
        <v>45864</v>
      </c>
      <c r="H49" s="443" t="s">
        <v>10735</v>
      </c>
      <c r="I49" s="530">
        <v>45895</v>
      </c>
      <c r="J49" s="604">
        <f>J47+5</f>
        <v>45895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10705</v>
      </c>
      <c r="D50" s="414" t="s">
        <v>10741</v>
      </c>
      <c r="E50" s="531">
        <v>45896</v>
      </c>
      <c r="F50" s="379" t="s">
        <v>9375</v>
      </c>
      <c r="G50" s="503">
        <v>45896</v>
      </c>
      <c r="H50" s="380" t="s">
        <v>10424</v>
      </c>
      <c r="I50" s="503">
        <v>45896</v>
      </c>
      <c r="J50" s="131">
        <f>J49+1</f>
        <v>45896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JPY147.69-</v>
      </c>
      <c r="C51" s="50" t="s">
        <v>10706</v>
      </c>
      <c r="D51" s="375" t="s">
        <v>10739</v>
      </c>
      <c r="E51" s="484">
        <v>45897</v>
      </c>
      <c r="F51" s="375" t="s">
        <v>10742</v>
      </c>
      <c r="G51" s="483">
        <v>45898</v>
      </c>
      <c r="H51" s="372" t="s">
        <v>10740</v>
      </c>
      <c r="I51" s="483">
        <v>45898</v>
      </c>
      <c r="J51" s="42">
        <f>J50+3</f>
        <v>45899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JPY20.73 -</v>
      </c>
      <c r="C52" s="45" t="s">
        <v>10703</v>
      </c>
      <c r="D52" s="383" t="s">
        <v>10743</v>
      </c>
      <c r="E52" s="555">
        <v>45899</v>
      </c>
      <c r="F52" s="383"/>
      <c r="G52" s="516"/>
      <c r="H52" s="384"/>
      <c r="I52" s="516"/>
      <c r="J52" s="76">
        <f>J51</f>
        <v>45899</v>
      </c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1A00-000000000000}">
      <formula1>$B$53:$B$55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X7702"/>
  <sheetViews>
    <sheetView view="pageBreakPreview" zoomScale="80" zoomScaleNormal="100" zoomScaleSheetLayoutView="80" workbookViewId="0">
      <selection activeCell="H18" sqref="H18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8" t="s">
        <v>0</v>
      </c>
      <c r="C1" s="658"/>
      <c r="D1" s="9"/>
      <c r="E1" s="9"/>
      <c r="F1" s="9"/>
      <c r="G1" s="9"/>
      <c r="H1" s="9"/>
      <c r="I1" s="659">
        <v>46083.354166666664</v>
      </c>
      <c r="J1" s="659"/>
      <c r="K1" s="14"/>
      <c r="L1" s="15"/>
      <c r="M1" s="15"/>
      <c r="N1" s="16"/>
      <c r="O1" s="12"/>
    </row>
    <row r="2" spans="2:15" s="1" customFormat="1" ht="13.5" customHeight="1" x14ac:dyDescent="0.25">
      <c r="B2" s="660" t="s">
        <v>474</v>
      </c>
      <c r="C2" s="66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1" t="s">
        <v>12</v>
      </c>
      <c r="E4" s="662"/>
      <c r="F4" s="661" t="s">
        <v>13</v>
      </c>
      <c r="G4" s="662"/>
      <c r="H4" s="663" t="s">
        <v>2</v>
      </c>
      <c r="I4" s="66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390" t="s">
        <v>11314</v>
      </c>
      <c r="E5" s="502">
        <v>46075</v>
      </c>
      <c r="F5" s="390" t="s">
        <v>9292</v>
      </c>
      <c r="G5" s="502">
        <v>46075</v>
      </c>
      <c r="H5" s="390" t="s">
        <v>9090</v>
      </c>
      <c r="I5" s="539">
        <v>46076</v>
      </c>
      <c r="J5" s="33">
        <v>46070</v>
      </c>
      <c r="K5" s="262"/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5" customHeight="1" x14ac:dyDescent="0.25">
      <c r="B7" s="26" t="s">
        <v>11280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5" customHeight="1" x14ac:dyDescent="0.25">
      <c r="B8" s="537"/>
      <c r="C8" s="85" t="s">
        <v>6</v>
      </c>
      <c r="D8" s="385" t="s">
        <v>11325</v>
      </c>
      <c r="E8" s="510">
        <v>46078</v>
      </c>
      <c r="F8" s="385" t="s">
        <v>11326</v>
      </c>
      <c r="G8" s="522">
        <v>46078</v>
      </c>
      <c r="H8" s="386" t="s">
        <v>9156</v>
      </c>
      <c r="I8" s="522">
        <v>46078</v>
      </c>
      <c r="J8" s="42">
        <f>J9</f>
        <v>46074</v>
      </c>
      <c r="K8" s="161"/>
      <c r="L8" s="36"/>
      <c r="M8" s="36"/>
      <c r="N8" s="36"/>
      <c r="O8" s="36"/>
    </row>
    <row r="9" spans="2:15" s="1" customFormat="1" ht="15" customHeight="1" x14ac:dyDescent="0.25">
      <c r="B9" s="26"/>
      <c r="C9" s="85" t="s">
        <v>26</v>
      </c>
      <c r="D9" s="385" t="s">
        <v>9173</v>
      </c>
      <c r="E9" s="510">
        <v>46078</v>
      </c>
      <c r="F9" s="385" t="s">
        <v>9562</v>
      </c>
      <c r="G9" s="505">
        <v>46078</v>
      </c>
      <c r="H9" s="386" t="s">
        <v>9487</v>
      </c>
      <c r="I9" s="522">
        <v>46078</v>
      </c>
      <c r="J9" s="42">
        <f>J13+1</f>
        <v>46074</v>
      </c>
      <c r="K9" s="271"/>
      <c r="L9" s="36"/>
      <c r="M9" s="36"/>
      <c r="N9" s="36"/>
      <c r="O9" s="36"/>
    </row>
    <row r="10" spans="2:15" s="1" customFormat="1" ht="15" customHeight="1" x14ac:dyDescent="0.25">
      <c r="B10" s="26"/>
      <c r="C10" s="85" t="s">
        <v>10</v>
      </c>
      <c r="D10" s="385" t="s">
        <v>11188</v>
      </c>
      <c r="E10" s="504">
        <v>46079</v>
      </c>
      <c r="F10" s="385" t="s">
        <v>9886</v>
      </c>
      <c r="G10" s="505">
        <v>46079</v>
      </c>
      <c r="H10" s="386" t="s">
        <v>9736</v>
      </c>
      <c r="I10" s="504">
        <v>46079</v>
      </c>
      <c r="J10" s="42">
        <f>J5+2</f>
        <v>46072</v>
      </c>
      <c r="K10" s="271" t="s">
        <v>11315</v>
      </c>
      <c r="L10" s="36"/>
      <c r="M10" s="36"/>
      <c r="N10" s="36"/>
      <c r="O10" s="36"/>
    </row>
    <row r="11" spans="2:15" s="1" customFormat="1" ht="15" customHeight="1" x14ac:dyDescent="0.25">
      <c r="B11" s="26"/>
      <c r="C11" s="210" t="s">
        <v>8</v>
      </c>
      <c r="D11" s="632" t="s">
        <v>10719</v>
      </c>
      <c r="E11" s="653">
        <v>46080</v>
      </c>
      <c r="F11" s="632" t="s">
        <v>11340</v>
      </c>
      <c r="G11" s="653">
        <v>46080</v>
      </c>
      <c r="H11" s="638" t="s">
        <v>9259</v>
      </c>
      <c r="I11" s="653">
        <v>46080</v>
      </c>
      <c r="J11" s="42">
        <f>J10+1</f>
        <v>46073</v>
      </c>
      <c r="K11" s="249"/>
      <c r="L11" s="36"/>
      <c r="M11" s="36"/>
      <c r="N11" s="36"/>
      <c r="O11" s="36"/>
    </row>
    <row r="12" spans="2:15" s="1" customFormat="1" ht="15" customHeight="1" x14ac:dyDescent="0.25">
      <c r="B12" s="537"/>
      <c r="C12" s="143" t="s">
        <v>5</v>
      </c>
      <c r="D12" s="632" t="s">
        <v>10045</v>
      </c>
      <c r="E12" s="653">
        <v>46080</v>
      </c>
      <c r="F12" s="632" t="s">
        <v>9329</v>
      </c>
      <c r="G12" s="637">
        <v>46080</v>
      </c>
      <c r="H12" s="638" t="s">
        <v>9552</v>
      </c>
      <c r="I12" s="653">
        <v>46080</v>
      </c>
      <c r="J12" s="42">
        <f>J11</f>
        <v>46073</v>
      </c>
      <c r="K12" s="271"/>
      <c r="L12" s="36"/>
      <c r="M12" s="36"/>
      <c r="N12" s="36"/>
      <c r="O12" s="36"/>
    </row>
    <row r="13" spans="2:15" s="1" customFormat="1" ht="15" customHeight="1" x14ac:dyDescent="0.25">
      <c r="B13" s="537"/>
      <c r="C13" s="143" t="s">
        <v>7</v>
      </c>
      <c r="D13" s="632" t="s">
        <v>9881</v>
      </c>
      <c r="E13" s="654">
        <v>46080</v>
      </c>
      <c r="F13" s="632" t="s">
        <v>11328</v>
      </c>
      <c r="G13" s="653">
        <v>46080</v>
      </c>
      <c r="H13" s="638" t="s">
        <v>11329</v>
      </c>
      <c r="I13" s="631">
        <v>46080</v>
      </c>
      <c r="J13" s="42">
        <f>J12</f>
        <v>46073</v>
      </c>
      <c r="K13" s="271"/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143" t="s">
        <v>244</v>
      </c>
      <c r="D14" s="632" t="s">
        <v>11335</v>
      </c>
      <c r="E14" s="654">
        <v>46080</v>
      </c>
      <c r="F14" s="632" t="s">
        <v>11336</v>
      </c>
      <c r="G14" s="637">
        <v>46081</v>
      </c>
      <c r="H14" s="638" t="s">
        <v>11337</v>
      </c>
      <c r="I14" s="631">
        <v>46081</v>
      </c>
      <c r="J14" s="42">
        <f>J8</f>
        <v>46074</v>
      </c>
      <c r="K14" s="271"/>
      <c r="L14" s="36"/>
      <c r="M14" s="36"/>
      <c r="N14" s="36"/>
      <c r="O14" s="36"/>
    </row>
    <row r="15" spans="2:15" s="1" customFormat="1" ht="26.5" customHeight="1" x14ac:dyDescent="0.25">
      <c r="B15" s="610" t="s">
        <v>11282</v>
      </c>
      <c r="C15" s="210" t="s">
        <v>11333</v>
      </c>
      <c r="D15" s="630" t="s">
        <v>9352</v>
      </c>
      <c r="E15" s="655">
        <v>46081</v>
      </c>
      <c r="F15" s="632" t="s">
        <v>9520</v>
      </c>
      <c r="G15" s="637">
        <v>46081</v>
      </c>
      <c r="H15" s="656" t="s">
        <v>3512</v>
      </c>
      <c r="I15" s="657">
        <v>46081</v>
      </c>
      <c r="J15" s="42"/>
      <c r="K15" s="161" t="s">
        <v>11334</v>
      </c>
      <c r="L15" s="36"/>
      <c r="M15" s="36"/>
      <c r="N15" s="36"/>
      <c r="O15" s="36"/>
    </row>
    <row r="16" spans="2:15" s="1" customFormat="1" ht="15" customHeight="1" x14ac:dyDescent="0.25">
      <c r="B16" s="396" t="s">
        <v>11283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5" customHeight="1" x14ac:dyDescent="0.25">
      <c r="B17" s="400" t="s">
        <v>11284</v>
      </c>
      <c r="C17" s="55" t="s">
        <v>481</v>
      </c>
      <c r="D17" s="513" t="s">
        <v>11341</v>
      </c>
      <c r="E17" s="514">
        <v>46083</v>
      </c>
      <c r="F17" s="513"/>
      <c r="G17" s="515"/>
      <c r="H17" s="384"/>
      <c r="I17" s="516"/>
      <c r="J17" s="34">
        <f>J9+3</f>
        <v>46077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61" t="s">
        <v>12</v>
      </c>
      <c r="E19" s="662"/>
      <c r="F19" s="661" t="s">
        <v>13</v>
      </c>
      <c r="G19" s="662"/>
      <c r="H19" s="663" t="s">
        <v>2</v>
      </c>
      <c r="I19" s="664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652" t="s">
        <v>19</v>
      </c>
      <c r="C20" s="81" t="s">
        <v>14</v>
      </c>
      <c r="D20" s="395" t="s">
        <v>9119</v>
      </c>
      <c r="E20" s="509">
        <v>46069</v>
      </c>
      <c r="F20" s="506" t="s">
        <v>9680</v>
      </c>
      <c r="G20" s="539">
        <v>46069</v>
      </c>
      <c r="H20" s="391" t="s">
        <v>9689</v>
      </c>
      <c r="I20" s="507">
        <v>46070</v>
      </c>
      <c r="J20" s="33">
        <v>46067</v>
      </c>
      <c r="K20" s="262"/>
      <c r="L20" s="36"/>
      <c r="M20" s="36"/>
      <c r="N20" s="36"/>
      <c r="O20" s="36"/>
    </row>
    <row r="21" spans="2:15" s="1" customFormat="1" ht="15" customHeight="1" x14ac:dyDescent="0.25">
      <c r="B21" s="21" t="s">
        <v>11266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5" customHeight="1" x14ac:dyDescent="0.25">
      <c r="B22" s="26" t="s">
        <v>11281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5" customHeight="1" x14ac:dyDescent="0.25">
      <c r="B23" s="648" t="s">
        <v>11292</v>
      </c>
      <c r="C23" s="89" t="s">
        <v>6</v>
      </c>
      <c r="D23" s="410" t="s">
        <v>9131</v>
      </c>
      <c r="E23" s="504">
        <v>46072</v>
      </c>
      <c r="F23" s="410" t="s">
        <v>9235</v>
      </c>
      <c r="G23" s="504">
        <v>46072</v>
      </c>
      <c r="H23" s="410" t="s">
        <v>9500</v>
      </c>
      <c r="I23" s="504">
        <v>46072</v>
      </c>
      <c r="J23" s="42">
        <f>J25+1</f>
        <v>46072</v>
      </c>
      <c r="K23" s="271"/>
      <c r="L23" s="36"/>
      <c r="M23" s="36"/>
      <c r="N23" s="36"/>
      <c r="O23" s="36"/>
    </row>
    <row r="24" spans="2:15" s="1" customFormat="1" ht="15" customHeight="1" x14ac:dyDescent="0.25">
      <c r="B24" s="26"/>
      <c r="C24" s="85" t="s">
        <v>26</v>
      </c>
      <c r="D24" s="385" t="s">
        <v>9212</v>
      </c>
      <c r="E24" s="510">
        <v>46072</v>
      </c>
      <c r="F24" s="385" t="s">
        <v>9459</v>
      </c>
      <c r="G24" s="522">
        <v>46072</v>
      </c>
      <c r="H24" s="386" t="s">
        <v>9543</v>
      </c>
      <c r="I24" s="510">
        <v>46072</v>
      </c>
      <c r="J24" s="42">
        <f>J23</f>
        <v>46072</v>
      </c>
      <c r="K24" s="161"/>
      <c r="L24" s="36"/>
      <c r="M24" s="36"/>
      <c r="N24" s="36"/>
      <c r="O24" s="36"/>
    </row>
    <row r="25" spans="2:15" s="1" customFormat="1" ht="15" customHeight="1" x14ac:dyDescent="0.25">
      <c r="B25" s="26"/>
      <c r="C25" s="85" t="s">
        <v>244</v>
      </c>
      <c r="D25" s="385" t="s">
        <v>9239</v>
      </c>
      <c r="E25" s="504">
        <v>46073</v>
      </c>
      <c r="F25" s="385" t="s">
        <v>11296</v>
      </c>
      <c r="G25" s="504">
        <v>46042</v>
      </c>
      <c r="H25" s="385" t="s">
        <v>11297</v>
      </c>
      <c r="I25" s="504">
        <v>46073</v>
      </c>
      <c r="J25" s="42">
        <f>J28+1</f>
        <v>46071</v>
      </c>
      <c r="K25" s="248"/>
      <c r="L25" s="36"/>
      <c r="M25" s="36"/>
      <c r="N25" s="36"/>
      <c r="O25" s="36"/>
    </row>
    <row r="26" spans="2:15" s="1" customFormat="1" ht="15" customHeight="1" x14ac:dyDescent="0.25">
      <c r="B26" s="440"/>
      <c r="C26" s="89" t="s">
        <v>5</v>
      </c>
      <c r="D26" s="385" t="s">
        <v>11298</v>
      </c>
      <c r="E26" s="504">
        <v>46073</v>
      </c>
      <c r="F26" s="385" t="s">
        <v>11299</v>
      </c>
      <c r="G26" s="504">
        <v>46073</v>
      </c>
      <c r="H26" s="385" t="s">
        <v>9286</v>
      </c>
      <c r="I26" s="504">
        <v>46073</v>
      </c>
      <c r="J26" s="42">
        <f>J20+3</f>
        <v>46070</v>
      </c>
      <c r="K26" s="249"/>
      <c r="L26" s="36"/>
      <c r="M26" s="36"/>
      <c r="N26" s="36"/>
      <c r="O26" s="36"/>
    </row>
    <row r="27" spans="2:15" s="1" customFormat="1" ht="15" customHeight="1" x14ac:dyDescent="0.25">
      <c r="B27" s="245"/>
      <c r="C27" s="89" t="s">
        <v>8</v>
      </c>
      <c r="D27" s="410" t="s">
        <v>9352</v>
      </c>
      <c r="E27" s="504">
        <v>46073</v>
      </c>
      <c r="F27" s="385" t="s">
        <v>11301</v>
      </c>
      <c r="G27" s="504">
        <v>46074</v>
      </c>
      <c r="H27" s="385" t="s">
        <v>11302</v>
      </c>
      <c r="I27" s="504">
        <v>46074</v>
      </c>
      <c r="J27" s="42">
        <f>J26</f>
        <v>46070</v>
      </c>
      <c r="K27" s="248"/>
      <c r="L27" s="36"/>
      <c r="M27" s="36"/>
      <c r="N27" s="36"/>
      <c r="O27" s="36"/>
    </row>
    <row r="28" spans="2:15" s="1" customFormat="1" ht="15" customHeight="1" x14ac:dyDescent="0.25">
      <c r="B28" s="245"/>
      <c r="C28" s="95" t="s">
        <v>7</v>
      </c>
      <c r="D28" s="410" t="s">
        <v>11303</v>
      </c>
      <c r="E28" s="504">
        <v>46074</v>
      </c>
      <c r="F28" s="410" t="s">
        <v>11300</v>
      </c>
      <c r="G28" s="504">
        <v>46074</v>
      </c>
      <c r="H28" s="410" t="s">
        <v>11304</v>
      </c>
      <c r="I28" s="504">
        <v>46074</v>
      </c>
      <c r="J28" s="42">
        <f>J27</f>
        <v>46070</v>
      </c>
      <c r="K28" s="164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5" customHeight="1" x14ac:dyDescent="0.25">
      <c r="B31" s="245" t="str">
        <f>$B$16</f>
        <v>USD: JPY154.33-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5" customHeight="1" x14ac:dyDescent="0.25">
      <c r="B32" s="44" t="str">
        <f>$B$17</f>
        <v>RMB: JPY22.51-</v>
      </c>
      <c r="C32" s="44" t="s">
        <v>14</v>
      </c>
      <c r="D32" s="376" t="s">
        <v>11313</v>
      </c>
      <c r="E32" s="600">
        <v>46077</v>
      </c>
      <c r="F32" s="518"/>
      <c r="G32" s="519"/>
      <c r="H32" s="376"/>
      <c r="I32" s="519"/>
      <c r="J32" s="34">
        <f>J24+2</f>
        <v>46074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61" t="s">
        <v>12</v>
      </c>
      <c r="E34" s="662"/>
      <c r="F34" s="661" t="s">
        <v>13</v>
      </c>
      <c r="G34" s="662"/>
      <c r="H34" s="663" t="s">
        <v>2</v>
      </c>
      <c r="I34" s="664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5" customHeight="1" x14ac:dyDescent="0.25">
      <c r="B36" s="172" t="s">
        <v>36</v>
      </c>
      <c r="C36" s="50" t="s">
        <v>16</v>
      </c>
      <c r="D36" s="371"/>
      <c r="E36" s="494"/>
      <c r="F36" s="495"/>
      <c r="G36" s="488"/>
      <c r="H36" s="493"/>
      <c r="I36" s="492"/>
      <c r="J36" s="42"/>
      <c r="K36" s="161"/>
      <c r="L36" s="36"/>
      <c r="M36" s="36"/>
      <c r="N36" s="36"/>
      <c r="O36" s="36"/>
    </row>
    <row r="37" spans="2:15" s="1" customFormat="1" ht="15" customHeight="1" x14ac:dyDescent="0.25">
      <c r="B37" s="173"/>
      <c r="C37" s="136" t="s">
        <v>539</v>
      </c>
      <c r="D37" s="551"/>
      <c r="E37" s="609"/>
      <c r="F37" s="551"/>
      <c r="G37" s="552"/>
      <c r="H37" s="382"/>
      <c r="I37" s="609"/>
      <c r="J37" s="42"/>
      <c r="K37" s="170"/>
      <c r="L37" s="36"/>
      <c r="M37" s="36"/>
      <c r="N37" s="36"/>
      <c r="O37" s="36"/>
    </row>
    <row r="38" spans="2:15" s="1" customFormat="1" ht="15" customHeight="1" x14ac:dyDescent="0.25">
      <c r="B38" s="26"/>
      <c r="C38" s="651" t="s">
        <v>9</v>
      </c>
      <c r="D38" s="375"/>
      <c r="E38" s="484"/>
      <c r="F38" s="375"/>
      <c r="G38" s="483"/>
      <c r="H38" s="372"/>
      <c r="I38" s="484"/>
      <c r="J38" s="42"/>
      <c r="K38" s="249"/>
      <c r="L38" s="36"/>
      <c r="M38" s="36"/>
      <c r="N38" s="36"/>
      <c r="O38" s="36"/>
    </row>
    <row r="39" spans="2:15" s="1" customFormat="1" ht="15" customHeight="1" x14ac:dyDescent="0.25">
      <c r="B39" s="26"/>
      <c r="C39" s="50" t="s">
        <v>14</v>
      </c>
      <c r="D39" s="375"/>
      <c r="E39" s="484"/>
      <c r="F39" s="375"/>
      <c r="G39" s="483"/>
      <c r="H39" s="372"/>
      <c r="I39" s="484"/>
      <c r="J39" s="42"/>
      <c r="K39" s="170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5"/>
      <c r="E40" s="484"/>
      <c r="F40" s="375"/>
      <c r="G40" s="483"/>
      <c r="H40" s="372"/>
      <c r="I40" s="484"/>
      <c r="J40" s="42"/>
      <c r="K40" s="272"/>
      <c r="L40" s="36"/>
      <c r="M40" s="36"/>
      <c r="N40" s="36"/>
      <c r="O40" s="36"/>
    </row>
    <row r="41" spans="2:15" s="1" customFormat="1" ht="15" customHeight="1" x14ac:dyDescent="0.25">
      <c r="B41" s="245"/>
      <c r="C41" s="50" t="s">
        <v>7862</v>
      </c>
      <c r="D41" s="375"/>
      <c r="E41" s="484"/>
      <c r="F41" s="375"/>
      <c r="G41" s="483"/>
      <c r="H41" s="372"/>
      <c r="I41" s="484"/>
      <c r="J41" s="42"/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50" t="s">
        <v>5</v>
      </c>
      <c r="D42" s="375"/>
      <c r="E42" s="484"/>
      <c r="F42" s="375"/>
      <c r="G42" s="483"/>
      <c r="H42" s="372"/>
      <c r="I42" s="487"/>
      <c r="J42" s="42"/>
      <c r="K42" s="249"/>
      <c r="L42" s="36"/>
      <c r="M42" s="36"/>
      <c r="N42" s="36"/>
      <c r="O42" s="36"/>
    </row>
    <row r="43" spans="2:15" s="1" customFormat="1" ht="15" customHeight="1" x14ac:dyDescent="0.25">
      <c r="B43" s="24"/>
      <c r="C43" s="50" t="s">
        <v>8</v>
      </c>
      <c r="D43" s="375"/>
      <c r="E43" s="484"/>
      <c r="F43" s="375"/>
      <c r="G43" s="483"/>
      <c r="H43" s="372"/>
      <c r="I43" s="484"/>
      <c r="J43" s="42"/>
      <c r="K43" s="398"/>
      <c r="L43" s="36"/>
      <c r="M43" s="36"/>
      <c r="N43" s="36"/>
      <c r="O43" s="36"/>
    </row>
    <row r="44" spans="2:15" s="1" customFormat="1" ht="15" customHeight="1" x14ac:dyDescent="0.25">
      <c r="B44" s="24"/>
      <c r="C44" s="50" t="s">
        <v>7</v>
      </c>
      <c r="D44" s="375"/>
      <c r="E44" s="484"/>
      <c r="F44" s="375"/>
      <c r="G44" s="483"/>
      <c r="H44" s="372"/>
      <c r="I44" s="484"/>
      <c r="J44" s="42"/>
      <c r="K44" s="161"/>
      <c r="L44" s="36"/>
      <c r="M44" s="36"/>
      <c r="N44" s="36"/>
      <c r="O44" s="36"/>
    </row>
    <row r="45" spans="2:15" s="1" customFormat="1" ht="15" customHeight="1" x14ac:dyDescent="0.25">
      <c r="B45" s="24"/>
      <c r="C45" s="50" t="s">
        <v>6</v>
      </c>
      <c r="D45" s="375"/>
      <c r="E45" s="484"/>
      <c r="F45" s="375"/>
      <c r="G45" s="483"/>
      <c r="H45" s="372"/>
      <c r="I45" s="484"/>
      <c r="J45" s="42"/>
      <c r="K45" s="249"/>
      <c r="L45" s="36"/>
      <c r="M45" s="36"/>
      <c r="N45" s="36"/>
      <c r="O45" s="36"/>
    </row>
    <row r="46" spans="2:15" s="1" customFormat="1" ht="15" customHeight="1" x14ac:dyDescent="0.25">
      <c r="B46" s="24"/>
      <c r="C46" s="647" t="s">
        <v>26</v>
      </c>
      <c r="D46" s="467"/>
      <c r="E46" s="487"/>
      <c r="F46" s="467"/>
      <c r="G46" s="486"/>
      <c r="H46" s="372"/>
      <c r="I46" s="487"/>
      <c r="J46" s="42"/>
      <c r="K46" s="272"/>
      <c r="L46" s="36"/>
      <c r="M46" s="36"/>
      <c r="N46" s="36"/>
      <c r="O46" s="36"/>
    </row>
    <row r="47" spans="2:15" s="1" customFormat="1" ht="15" customHeight="1" x14ac:dyDescent="0.25">
      <c r="B47" s="24"/>
      <c r="C47" s="50" t="s">
        <v>476</v>
      </c>
      <c r="D47" s="375"/>
      <c r="E47" s="487"/>
      <c r="F47" s="371"/>
      <c r="G47" s="486"/>
      <c r="H47" s="372"/>
      <c r="I47" s="487"/>
      <c r="J47" s="42"/>
      <c r="K47" s="271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5" customHeight="1" x14ac:dyDescent="0.25">
      <c r="B50" s="24"/>
      <c r="C50" s="1" t="s">
        <v>24</v>
      </c>
      <c r="D50" s="375"/>
      <c r="E50" s="487"/>
      <c r="F50" s="375"/>
      <c r="G50" s="486"/>
      <c r="H50" s="375"/>
      <c r="I50" s="486"/>
      <c r="J50" s="604"/>
      <c r="K50" s="249"/>
      <c r="L50" s="36"/>
      <c r="M50" s="36"/>
      <c r="N50" s="36"/>
      <c r="O50" s="36"/>
      <c r="Z50" s="117"/>
    </row>
    <row r="51" spans="2:26" s="1" customFormat="1" ht="15" customHeight="1" x14ac:dyDescent="0.25">
      <c r="B51" s="648"/>
      <c r="C51" s="136" t="s">
        <v>16</v>
      </c>
      <c r="D51" s="553"/>
      <c r="E51" s="554"/>
      <c r="F51" s="551"/>
      <c r="G51" s="552"/>
      <c r="H51" s="382"/>
      <c r="I51" s="552"/>
      <c r="J51" s="131"/>
      <c r="K51" s="161"/>
      <c r="L51" s="36"/>
      <c r="M51" s="36"/>
      <c r="N51" s="36"/>
      <c r="O51" s="36"/>
    </row>
    <row r="52" spans="2:26" s="1" customFormat="1" ht="15" customHeight="1" x14ac:dyDescent="0.25">
      <c r="B52" s="649"/>
      <c r="C52" s="50" t="s">
        <v>9</v>
      </c>
      <c r="D52" s="375"/>
      <c r="E52" s="484"/>
      <c r="F52" s="375"/>
      <c r="G52" s="483"/>
      <c r="H52" s="372"/>
      <c r="I52" s="483"/>
      <c r="J52" s="42"/>
      <c r="K52" s="161"/>
      <c r="L52" s="36"/>
      <c r="M52" s="36"/>
      <c r="N52" s="36"/>
      <c r="O52" s="36"/>
    </row>
    <row r="53" spans="2:26" s="1" customFormat="1" ht="15" customHeight="1" x14ac:dyDescent="0.25">
      <c r="B53" s="650"/>
      <c r="C53" s="45" t="s">
        <v>14</v>
      </c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 t="s">
        <v>23</v>
      </c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1" t="s">
        <v>11241</v>
      </c>
      <c r="H60" s="2"/>
      <c r="I60" s="2"/>
      <c r="J60" s="3"/>
    </row>
    <row r="61" spans="2:26" s="1" customFormat="1" ht="13.5" customHeight="1" x14ac:dyDescent="0.25">
      <c r="B61" s="1" t="s">
        <v>23</v>
      </c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000-000000000000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8" t="s">
        <v>0</v>
      </c>
      <c r="C1" s="658"/>
      <c r="D1" s="9"/>
      <c r="E1" s="9"/>
      <c r="F1" s="9"/>
      <c r="G1" s="9"/>
      <c r="H1" s="9"/>
      <c r="I1" s="659">
        <v>45889.520833333336</v>
      </c>
      <c r="J1" s="659"/>
      <c r="K1" s="14"/>
      <c r="L1" s="15"/>
      <c r="M1" s="15"/>
      <c r="N1" s="16"/>
      <c r="O1" s="12"/>
    </row>
    <row r="2" spans="2:15" s="1" customFormat="1" ht="13.5" customHeight="1" x14ac:dyDescent="0.25">
      <c r="B2" s="660" t="s">
        <v>1900</v>
      </c>
      <c r="C2" s="66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1" t="s">
        <v>12</v>
      </c>
      <c r="E4" s="662"/>
      <c r="F4" s="661" t="s">
        <v>13</v>
      </c>
      <c r="G4" s="662"/>
      <c r="H4" s="663" t="s">
        <v>2</v>
      </c>
      <c r="I4" s="66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9119</v>
      </c>
      <c r="E5" s="502">
        <v>45881</v>
      </c>
      <c r="F5" s="390" t="s">
        <v>9620</v>
      </c>
      <c r="G5" s="502">
        <v>45882</v>
      </c>
      <c r="H5" s="390" t="s">
        <v>10377</v>
      </c>
      <c r="I5" s="539">
        <v>45882</v>
      </c>
      <c r="J5" s="33">
        <v>45881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25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173" t="s">
        <v>4152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537"/>
      <c r="C8" s="95" t="s">
        <v>8</v>
      </c>
      <c r="D8" s="385" t="s">
        <v>9520</v>
      </c>
      <c r="E8" s="510">
        <v>45884</v>
      </c>
      <c r="F8" s="385" t="s">
        <v>9332</v>
      </c>
      <c r="G8" s="522">
        <v>45884</v>
      </c>
      <c r="H8" s="386" t="s">
        <v>9272</v>
      </c>
      <c r="I8" s="510">
        <v>45884</v>
      </c>
      <c r="J8" s="42">
        <f>J5+3</f>
        <v>45884</v>
      </c>
      <c r="K8" s="249"/>
      <c r="L8" s="36"/>
      <c r="M8" s="36"/>
      <c r="N8" s="36"/>
      <c r="O8" s="36"/>
    </row>
    <row r="9" spans="2:15" s="1" customFormat="1" ht="13.5" customHeight="1" x14ac:dyDescent="0.25">
      <c r="B9" s="26"/>
      <c r="C9" s="85" t="s">
        <v>5</v>
      </c>
      <c r="D9" s="385" t="s">
        <v>10698</v>
      </c>
      <c r="E9" s="510">
        <v>45884</v>
      </c>
      <c r="F9" s="385" t="s">
        <v>9239</v>
      </c>
      <c r="G9" s="522">
        <v>45885</v>
      </c>
      <c r="H9" s="386" t="s">
        <v>9166</v>
      </c>
      <c r="I9" s="510">
        <v>45885</v>
      </c>
      <c r="J9" s="42">
        <f>J8</f>
        <v>45884</v>
      </c>
      <c r="K9" s="271" t="s">
        <v>10691</v>
      </c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9119</v>
      </c>
      <c r="E10" s="510">
        <v>45885</v>
      </c>
      <c r="F10" s="385" t="s">
        <v>9413</v>
      </c>
      <c r="G10" s="522">
        <v>45885</v>
      </c>
      <c r="H10" s="386" t="s">
        <v>9292</v>
      </c>
      <c r="I10" s="510">
        <v>45885</v>
      </c>
      <c r="J10" s="42">
        <f>J9+1</f>
        <v>45885</v>
      </c>
      <c r="K10" s="271"/>
      <c r="L10" s="36"/>
      <c r="M10" s="36"/>
      <c r="N10" s="36"/>
      <c r="O10" s="36"/>
    </row>
    <row r="11" spans="2:15" s="1" customFormat="1" ht="13" customHeight="1" x14ac:dyDescent="0.25">
      <c r="B11" s="26"/>
      <c r="C11" s="85" t="s">
        <v>6</v>
      </c>
      <c r="D11" s="385" t="s">
        <v>9369</v>
      </c>
      <c r="E11" s="510">
        <v>45885</v>
      </c>
      <c r="F11" s="385" t="s">
        <v>9983</v>
      </c>
      <c r="G11" s="522">
        <v>45886</v>
      </c>
      <c r="H11" s="386" t="s">
        <v>9159</v>
      </c>
      <c r="I11" s="510">
        <v>45886</v>
      </c>
      <c r="J11" s="42">
        <f>J9+1</f>
        <v>45885</v>
      </c>
      <c r="K11" s="271" t="s">
        <v>10689</v>
      </c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10717</v>
      </c>
      <c r="E12" s="504">
        <v>45887</v>
      </c>
      <c r="F12" s="385" t="s">
        <v>9129</v>
      </c>
      <c r="G12" s="505">
        <v>45887</v>
      </c>
      <c r="H12" s="386" t="s">
        <v>9442</v>
      </c>
      <c r="I12" s="504">
        <v>45887</v>
      </c>
      <c r="J12" s="42">
        <f>J5+2</f>
        <v>45883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10661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10681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10683</v>
      </c>
      <c r="C17" s="55" t="s">
        <v>481</v>
      </c>
      <c r="D17" s="513" t="s">
        <v>10718</v>
      </c>
      <c r="E17" s="514">
        <v>45889</v>
      </c>
      <c r="F17" s="513"/>
      <c r="G17" s="515"/>
      <c r="H17" s="384"/>
      <c r="I17" s="516"/>
      <c r="J17" s="34">
        <f>J10+3</f>
        <v>45888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61" t="s">
        <v>12</v>
      </c>
      <c r="E19" s="662"/>
      <c r="F19" s="661" t="s">
        <v>13</v>
      </c>
      <c r="G19" s="662"/>
      <c r="H19" s="663" t="s">
        <v>2</v>
      </c>
      <c r="I19" s="664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481</v>
      </c>
      <c r="D20" s="395" t="s">
        <v>9098</v>
      </c>
      <c r="E20" s="509">
        <v>45877</v>
      </c>
      <c r="F20" s="506" t="s">
        <v>10418</v>
      </c>
      <c r="G20" s="539">
        <v>45878</v>
      </c>
      <c r="H20" s="391" t="s">
        <v>9821</v>
      </c>
      <c r="I20" s="507">
        <v>45878</v>
      </c>
      <c r="J20" s="33">
        <v>45878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 t="s">
        <v>50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10633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89" t="s">
        <v>42</v>
      </c>
      <c r="D23" s="385" t="s">
        <v>9239</v>
      </c>
      <c r="E23" s="504">
        <v>45881</v>
      </c>
      <c r="F23" s="385" t="s">
        <v>9169</v>
      </c>
      <c r="G23" s="504">
        <v>45881</v>
      </c>
      <c r="H23" s="385" t="s">
        <v>9644</v>
      </c>
      <c r="I23" s="504">
        <v>45881</v>
      </c>
      <c r="J23" s="42">
        <f>J24</f>
        <v>45881</v>
      </c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477</v>
      </c>
      <c r="D24" s="410" t="s">
        <v>9119</v>
      </c>
      <c r="E24" s="504">
        <v>45881</v>
      </c>
      <c r="F24" s="385" t="s">
        <v>9413</v>
      </c>
      <c r="G24" s="504">
        <v>45881</v>
      </c>
      <c r="H24" s="385" t="s">
        <v>10045</v>
      </c>
      <c r="I24" s="504">
        <v>45881</v>
      </c>
      <c r="J24" s="42">
        <f>J20+3</f>
        <v>45881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95" t="s">
        <v>7</v>
      </c>
      <c r="D25" s="410" t="s">
        <v>10694</v>
      </c>
      <c r="E25" s="504">
        <v>45881</v>
      </c>
      <c r="F25" s="410" t="s">
        <v>9654</v>
      </c>
      <c r="G25" s="504">
        <v>45881</v>
      </c>
      <c r="H25" s="410" t="s">
        <v>9199</v>
      </c>
      <c r="I25" s="504">
        <v>45881</v>
      </c>
      <c r="J25" s="42">
        <f>J23</f>
        <v>45881</v>
      </c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6</v>
      </c>
      <c r="D26" s="410" t="s">
        <v>9790</v>
      </c>
      <c r="E26" s="504">
        <v>45882</v>
      </c>
      <c r="F26" s="410" t="s">
        <v>10623</v>
      </c>
      <c r="G26" s="504">
        <v>45882</v>
      </c>
      <c r="H26" s="410" t="s">
        <v>9885</v>
      </c>
      <c r="I26" s="504">
        <v>45882</v>
      </c>
      <c r="J26" s="42">
        <f>J24+1</f>
        <v>45882</v>
      </c>
      <c r="K26" s="247" t="s">
        <v>10689</v>
      </c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26</v>
      </c>
      <c r="D27" s="385" t="s">
        <v>9101</v>
      </c>
      <c r="E27" s="504">
        <v>45882</v>
      </c>
      <c r="F27" s="385" t="s">
        <v>9940</v>
      </c>
      <c r="G27" s="504">
        <v>45882</v>
      </c>
      <c r="H27" s="385" t="s">
        <v>9778</v>
      </c>
      <c r="I27" s="504">
        <v>45882</v>
      </c>
      <c r="J27" s="42">
        <f>J26</f>
        <v>45882</v>
      </c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85" t="s">
        <v>244</v>
      </c>
      <c r="D28" s="385" t="s">
        <v>9399</v>
      </c>
      <c r="E28" s="510">
        <v>45883</v>
      </c>
      <c r="F28" s="385" t="s">
        <v>9207</v>
      </c>
      <c r="G28" s="522">
        <v>45883</v>
      </c>
      <c r="H28" s="386" t="s">
        <v>9268</v>
      </c>
      <c r="I28" s="510">
        <v>45883</v>
      </c>
      <c r="J28" s="42">
        <v>45882</v>
      </c>
      <c r="K28" s="161"/>
      <c r="L28" s="36"/>
      <c r="M28" s="36"/>
      <c r="N28" s="36"/>
      <c r="O28" s="36"/>
    </row>
    <row r="29" spans="2:15" s="1" customFormat="1" ht="13.5" customHeight="1" x14ac:dyDescent="0.25">
      <c r="B29" s="603" t="s">
        <v>10684</v>
      </c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 t="s">
        <v>10678</v>
      </c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">
        <v>10675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">
        <v>10676</v>
      </c>
      <c r="C32" s="93" t="s">
        <v>481</v>
      </c>
      <c r="D32" s="401" t="s">
        <v>10710</v>
      </c>
      <c r="E32" s="601">
        <v>45885</v>
      </c>
      <c r="F32" s="402" t="s">
        <v>9681</v>
      </c>
      <c r="G32" s="527">
        <v>45887</v>
      </c>
      <c r="H32" s="401" t="s">
        <v>9815</v>
      </c>
      <c r="I32" s="527">
        <v>45887</v>
      </c>
      <c r="J32" s="34">
        <f>J20+10</f>
        <v>45888</v>
      </c>
      <c r="K32" s="257"/>
      <c r="L32" s="36"/>
      <c r="M32" s="36"/>
      <c r="N32" s="36"/>
      <c r="O32" s="36"/>
    </row>
    <row r="33" spans="2:26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26" s="1" customFormat="1" ht="13.5" customHeight="1" x14ac:dyDescent="0.25">
      <c r="B34" s="27" t="s">
        <v>18</v>
      </c>
      <c r="C34" s="28" t="s">
        <v>11</v>
      </c>
      <c r="D34" s="661" t="s">
        <v>12</v>
      </c>
      <c r="E34" s="662"/>
      <c r="F34" s="661" t="s">
        <v>13</v>
      </c>
      <c r="G34" s="662"/>
      <c r="H34" s="663" t="s">
        <v>2</v>
      </c>
      <c r="I34" s="664"/>
      <c r="J34" s="32" t="s">
        <v>3</v>
      </c>
      <c r="K34" s="29" t="s">
        <v>4</v>
      </c>
      <c r="L34" s="8"/>
      <c r="M34" s="8"/>
      <c r="N34" s="8"/>
      <c r="O34" s="8"/>
    </row>
    <row r="35" spans="2:26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26" s="1" customFormat="1" ht="13.5" customHeight="1" x14ac:dyDescent="0.25">
      <c r="B36" s="71" t="s">
        <v>6374</v>
      </c>
      <c r="C36" s="133" t="s">
        <v>539</v>
      </c>
      <c r="D36" s="379" t="s">
        <v>9373</v>
      </c>
      <c r="E36" s="501">
        <v>45872</v>
      </c>
      <c r="F36" s="379" t="s">
        <v>9285</v>
      </c>
      <c r="G36" s="503">
        <v>45874</v>
      </c>
      <c r="H36" s="380" t="s">
        <v>10679</v>
      </c>
      <c r="I36" s="501">
        <v>45874</v>
      </c>
      <c r="J36" s="42">
        <v>45874</v>
      </c>
      <c r="K36" s="161"/>
      <c r="L36" s="36"/>
      <c r="M36" s="36"/>
      <c r="N36" s="36"/>
      <c r="O36" s="36"/>
    </row>
    <row r="37" spans="2:26" s="1" customFormat="1" ht="14.5" customHeight="1" x14ac:dyDescent="0.25">
      <c r="B37" s="26" t="s">
        <v>9609</v>
      </c>
      <c r="C37" s="104" t="s">
        <v>540</v>
      </c>
      <c r="D37" s="385" t="s">
        <v>10670</v>
      </c>
      <c r="E37" s="504">
        <v>45875</v>
      </c>
      <c r="F37" s="385" t="s">
        <v>9339</v>
      </c>
      <c r="G37" s="505">
        <v>45875</v>
      </c>
      <c r="H37" s="386" t="s">
        <v>10672</v>
      </c>
      <c r="I37" s="504">
        <v>45876</v>
      </c>
      <c r="J37" s="42">
        <f>J36+2</f>
        <v>45876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6"/>
      <c r="C38" s="85" t="s">
        <v>541</v>
      </c>
      <c r="D38" s="385" t="s">
        <v>9660</v>
      </c>
      <c r="E38" s="504">
        <v>45877</v>
      </c>
      <c r="F38" s="385" t="s">
        <v>9090</v>
      </c>
      <c r="G38" s="505">
        <v>45878</v>
      </c>
      <c r="H38" s="386" t="s">
        <v>9238</v>
      </c>
      <c r="I38" s="504">
        <v>45879</v>
      </c>
      <c r="J38" s="42">
        <f>J37+2</f>
        <v>45878</v>
      </c>
      <c r="K38" s="170"/>
      <c r="L38" s="36"/>
      <c r="M38" s="36"/>
      <c r="N38" s="36"/>
      <c r="O38" s="36"/>
    </row>
    <row r="39" spans="2:26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26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26" s="1" customFormat="1" ht="13.5" customHeight="1" x14ac:dyDescent="0.25">
      <c r="B41" s="245"/>
      <c r="C41" s="85" t="s">
        <v>7862</v>
      </c>
      <c r="D41" s="385" t="s">
        <v>9079</v>
      </c>
      <c r="E41" s="504">
        <v>45881</v>
      </c>
      <c r="F41" s="385" t="s">
        <v>10641</v>
      </c>
      <c r="G41" s="505">
        <v>45881</v>
      </c>
      <c r="H41" s="386" t="s">
        <v>9160</v>
      </c>
      <c r="I41" s="504">
        <v>45881</v>
      </c>
      <c r="J41" s="42">
        <f>J38+1</f>
        <v>45879</v>
      </c>
      <c r="K41" s="249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42</v>
      </c>
      <c r="D42" s="385" t="s">
        <v>9682</v>
      </c>
      <c r="E42" s="504">
        <v>45882</v>
      </c>
      <c r="F42" s="385" t="s">
        <v>9236</v>
      </c>
      <c r="G42" s="505">
        <v>45882</v>
      </c>
      <c r="H42" s="386" t="s">
        <v>9429</v>
      </c>
      <c r="I42" s="510">
        <v>45882</v>
      </c>
      <c r="J42" s="42">
        <f>J43+1</f>
        <v>45881</v>
      </c>
      <c r="K42" s="249"/>
      <c r="L42" s="36"/>
      <c r="M42" s="36"/>
      <c r="N42" s="36"/>
      <c r="O42" s="36"/>
    </row>
    <row r="43" spans="2:26" s="1" customFormat="1" ht="13" customHeight="1" x14ac:dyDescent="0.25">
      <c r="B43" s="24"/>
      <c r="C43" s="85" t="s">
        <v>477</v>
      </c>
      <c r="D43" s="385" t="s">
        <v>9154</v>
      </c>
      <c r="E43" s="504">
        <v>45882</v>
      </c>
      <c r="F43" s="385" t="s">
        <v>9740</v>
      </c>
      <c r="G43" s="505">
        <v>45883</v>
      </c>
      <c r="H43" s="386" t="s">
        <v>9084</v>
      </c>
      <c r="I43" s="504">
        <v>45883</v>
      </c>
      <c r="J43" s="42">
        <f>J41+1</f>
        <v>45880</v>
      </c>
      <c r="K43" s="161"/>
      <c r="L43" s="36"/>
      <c r="M43" s="36"/>
      <c r="N43" s="36"/>
      <c r="O43" s="36"/>
    </row>
    <row r="44" spans="2:26" s="1" customFormat="1" ht="13.4" customHeight="1" x14ac:dyDescent="0.25">
      <c r="B44" s="24"/>
      <c r="C44" s="85" t="s">
        <v>1313</v>
      </c>
      <c r="D44" s="385" t="s">
        <v>9185</v>
      </c>
      <c r="E44" s="504">
        <v>45882</v>
      </c>
      <c r="F44" s="385" t="s">
        <v>9336</v>
      </c>
      <c r="G44" s="505">
        <v>45883</v>
      </c>
      <c r="H44" s="386" t="s">
        <v>9548</v>
      </c>
      <c r="I44" s="504">
        <v>45883</v>
      </c>
      <c r="J44" s="42">
        <f>J42</f>
        <v>45881</v>
      </c>
      <c r="K44" s="249"/>
      <c r="L44" s="36"/>
      <c r="M44" s="36"/>
      <c r="N44" s="36"/>
      <c r="O44" s="36"/>
    </row>
    <row r="45" spans="2:26" s="1" customFormat="1" ht="13.5" customHeight="1" x14ac:dyDescent="0.25">
      <c r="B45" s="24"/>
      <c r="C45" s="108" t="s">
        <v>479</v>
      </c>
      <c r="D45" s="410" t="s">
        <v>9320</v>
      </c>
      <c r="E45" s="510">
        <v>45884</v>
      </c>
      <c r="F45" s="410" t="s">
        <v>9195</v>
      </c>
      <c r="G45" s="522">
        <v>45885</v>
      </c>
      <c r="H45" s="386" t="s">
        <v>9807</v>
      </c>
      <c r="I45" s="510">
        <v>45885</v>
      </c>
      <c r="J45" s="42">
        <f>J44+1</f>
        <v>45882</v>
      </c>
      <c r="K45" s="272" t="s">
        <v>10690</v>
      </c>
      <c r="L45" s="36"/>
      <c r="M45" s="36"/>
      <c r="N45" s="36"/>
      <c r="O45" s="36"/>
    </row>
    <row r="46" spans="2:26" s="1" customFormat="1" ht="13.5" customHeight="1" x14ac:dyDescent="0.25">
      <c r="B46" s="24"/>
      <c r="C46" s="50" t="s">
        <v>476</v>
      </c>
      <c r="D46" s="375"/>
      <c r="E46" s="487"/>
      <c r="F46" s="371"/>
      <c r="G46" s="486"/>
      <c r="H46" s="372"/>
      <c r="I46" s="487"/>
      <c r="J46" s="42">
        <f>J45+1</f>
        <v>45883</v>
      </c>
      <c r="K46" s="271" t="s">
        <v>10688</v>
      </c>
      <c r="L46" s="36"/>
      <c r="M46" s="36"/>
      <c r="N46" s="36"/>
      <c r="O46" s="36"/>
    </row>
    <row r="47" spans="2:26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332"/>
      <c r="L47" s="36"/>
      <c r="M47" s="36"/>
      <c r="N47" s="36"/>
      <c r="O47" s="36"/>
    </row>
    <row r="48" spans="2:26" s="1" customFormat="1" ht="13.4" customHeight="1" x14ac:dyDescent="0.25">
      <c r="B48" s="24"/>
      <c r="C48" s="133" t="s">
        <v>539</v>
      </c>
      <c r="D48" s="414" t="s">
        <v>10719</v>
      </c>
      <c r="E48" s="531">
        <v>45888</v>
      </c>
      <c r="F48" s="379" t="s">
        <v>9119</v>
      </c>
      <c r="G48" s="503">
        <v>45888</v>
      </c>
      <c r="H48" s="380" t="s">
        <v>9290</v>
      </c>
      <c r="I48" s="503">
        <v>45888</v>
      </c>
      <c r="J48" s="131">
        <f>J44+7</f>
        <v>45888</v>
      </c>
      <c r="K48" s="249"/>
      <c r="L48" s="36"/>
      <c r="M48" s="36"/>
      <c r="N48" s="36"/>
      <c r="O48" s="36"/>
      <c r="Z48" s="117"/>
    </row>
    <row r="49" spans="2:15" s="1" customFormat="1" ht="22.5" customHeight="1" x14ac:dyDescent="0.25">
      <c r="B49" s="459" t="s">
        <v>10677</v>
      </c>
      <c r="C49" s="85" t="s">
        <v>540</v>
      </c>
      <c r="D49" s="385" t="s">
        <v>10720</v>
      </c>
      <c r="E49" s="504">
        <v>45889</v>
      </c>
      <c r="F49" s="385" t="s">
        <v>10723</v>
      </c>
      <c r="G49" s="505">
        <v>45889</v>
      </c>
      <c r="H49" s="386" t="s">
        <v>10001</v>
      </c>
      <c r="I49" s="505">
        <v>45889</v>
      </c>
      <c r="J49" s="42">
        <f>J48+2</f>
        <v>45890</v>
      </c>
      <c r="K49" s="161"/>
      <c r="L49" s="36"/>
      <c r="M49" s="36"/>
      <c r="N49" s="36"/>
      <c r="O49" s="36"/>
    </row>
    <row r="50" spans="2:15" s="1" customFormat="1" ht="13.5" customHeight="1" x14ac:dyDescent="0.25">
      <c r="B50" s="396" t="s">
        <v>10680</v>
      </c>
      <c r="C50" s="85" t="s">
        <v>541</v>
      </c>
      <c r="D50" s="385" t="s">
        <v>10722</v>
      </c>
      <c r="E50" s="504">
        <v>45890</v>
      </c>
      <c r="F50" s="385" t="s">
        <v>9279</v>
      </c>
      <c r="G50" s="505">
        <v>45890</v>
      </c>
      <c r="H50" s="386" t="s">
        <v>9239</v>
      </c>
      <c r="I50" s="505">
        <v>45891</v>
      </c>
      <c r="J50" s="42">
        <f>J49+2</f>
        <v>45892</v>
      </c>
      <c r="K50" s="161"/>
      <c r="L50" s="36"/>
      <c r="M50" s="36"/>
      <c r="N50" s="36"/>
      <c r="O50" s="36"/>
    </row>
    <row r="51" spans="2:15" s="1" customFormat="1" ht="13.5" customHeight="1" x14ac:dyDescent="0.25">
      <c r="B51" s="44" t="s">
        <v>10682</v>
      </c>
      <c r="C51" s="132" t="s">
        <v>10721</v>
      </c>
      <c r="D51" s="518" t="s">
        <v>10732</v>
      </c>
      <c r="E51" s="517">
        <v>45892</v>
      </c>
      <c r="F51" s="518"/>
      <c r="G51" s="519"/>
      <c r="H51" s="376"/>
      <c r="I51" s="519"/>
      <c r="J51" s="34">
        <f>J50</f>
        <v>45892</v>
      </c>
      <c r="K51" s="162"/>
      <c r="L51" s="36"/>
      <c r="M51" s="36"/>
      <c r="N51" s="36"/>
      <c r="O51" s="36"/>
    </row>
    <row r="52" spans="2:15" s="1" customFormat="1" ht="13.5" customHeight="1" x14ac:dyDescent="0.3">
      <c r="B52" s="62"/>
      <c r="C52" s="4"/>
      <c r="D52" s="4"/>
      <c r="E52" s="4"/>
      <c r="F52" s="4"/>
      <c r="G52" s="4"/>
      <c r="H52" s="5"/>
      <c r="I52" s="5"/>
      <c r="J52" s="7"/>
      <c r="K52" s="39"/>
      <c r="L52" s="36"/>
      <c r="M52" s="36"/>
      <c r="N52" s="36"/>
      <c r="O52" s="36"/>
    </row>
    <row r="53" spans="2:15" s="1" customFormat="1" ht="13.5" customHeight="1" x14ac:dyDescent="0.25">
      <c r="B53" s="63" t="s">
        <v>5430</v>
      </c>
      <c r="K53" s="330" t="s">
        <v>5504</v>
      </c>
      <c r="L53" s="36"/>
      <c r="M53" s="36"/>
      <c r="N53" s="36"/>
      <c r="O53" s="36"/>
    </row>
    <row r="54" spans="2:15" s="1" customFormat="1" ht="13.5" customHeight="1" x14ac:dyDescent="0.25">
      <c r="B54" s="72" t="s">
        <v>6374</v>
      </c>
      <c r="L54" s="36"/>
      <c r="M54" s="36"/>
      <c r="N54" s="36"/>
      <c r="O54" s="36"/>
    </row>
    <row r="55" spans="2:15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15" s="1" customFormat="1" ht="13.5" customHeight="1" x14ac:dyDescent="0.25">
      <c r="B56" s="63"/>
      <c r="L56" s="36"/>
      <c r="M56" s="36"/>
      <c r="N56" s="36"/>
      <c r="O56" s="36"/>
    </row>
    <row r="57" spans="2:15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15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15" s="1" customFormat="1" ht="13.5" customHeight="1" x14ac:dyDescent="0.25">
      <c r="B59" s="63"/>
      <c r="H59" s="2"/>
      <c r="I59" s="2"/>
      <c r="J59" s="3"/>
    </row>
    <row r="60" spans="2:15" s="1" customFormat="1" ht="13.5" customHeight="1" x14ac:dyDescent="0.25">
      <c r="B60" s="63"/>
      <c r="H60" s="2"/>
      <c r="I60" s="2"/>
      <c r="J60" s="3"/>
    </row>
    <row r="61" spans="2:15" s="1" customFormat="1" ht="13.5" customHeight="1" x14ac:dyDescent="0.25">
      <c r="B61" s="63"/>
      <c r="H61" s="2"/>
      <c r="I61" s="2"/>
      <c r="J61" s="3"/>
    </row>
    <row r="62" spans="2:15" s="1" customFormat="1" ht="13.5" customHeight="1" x14ac:dyDescent="0.25">
      <c r="B62" s="63"/>
      <c r="H62" s="2"/>
      <c r="I62" s="2"/>
      <c r="J62" s="3"/>
    </row>
    <row r="63" spans="2:15" s="1" customFormat="1" ht="13.5" customHeight="1" x14ac:dyDescent="0.25">
      <c r="B63" s="63"/>
      <c r="H63" s="2"/>
      <c r="I63" s="2"/>
      <c r="J63" s="3"/>
    </row>
    <row r="64" spans="2:15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1B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8" t="s">
        <v>0</v>
      </c>
      <c r="C1" s="658"/>
      <c r="D1" s="9"/>
      <c r="E1" s="9"/>
      <c r="F1" s="9"/>
      <c r="G1" s="9"/>
      <c r="H1" s="9"/>
      <c r="I1" s="659">
        <v>45883.354166666664</v>
      </c>
      <c r="J1" s="659"/>
      <c r="K1" s="14"/>
      <c r="L1" s="15"/>
      <c r="M1" s="15"/>
      <c r="N1" s="16"/>
      <c r="O1" s="12"/>
    </row>
    <row r="2" spans="2:15" s="1" customFormat="1" ht="13.5" customHeight="1" x14ac:dyDescent="0.25">
      <c r="B2" s="660" t="s">
        <v>1847</v>
      </c>
      <c r="C2" s="66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1" t="s">
        <v>12</v>
      </c>
      <c r="E4" s="662"/>
      <c r="F4" s="661" t="s">
        <v>13</v>
      </c>
      <c r="G4" s="662"/>
      <c r="H4" s="663" t="s">
        <v>2</v>
      </c>
      <c r="I4" s="66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224" t="s">
        <v>481</v>
      </c>
      <c r="D5" s="377"/>
      <c r="E5" s="497"/>
      <c r="F5" s="377"/>
      <c r="G5" s="497"/>
      <c r="H5" s="377"/>
      <c r="I5" s="496"/>
      <c r="J5" s="33">
        <v>45874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10633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50" t="s">
        <v>10</v>
      </c>
      <c r="D8" s="375"/>
      <c r="E8" s="484"/>
      <c r="F8" s="375"/>
      <c r="G8" s="483"/>
      <c r="H8" s="372"/>
      <c r="I8" s="484"/>
      <c r="J8" s="42">
        <f>J5+2</f>
        <v>45876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227" t="s">
        <v>8</v>
      </c>
      <c r="D9" s="375"/>
      <c r="E9" s="487"/>
      <c r="F9" s="375"/>
      <c r="G9" s="486"/>
      <c r="H9" s="372"/>
      <c r="I9" s="487"/>
      <c r="J9" s="42">
        <f>J5+3</f>
        <v>45877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50" t="s">
        <v>5</v>
      </c>
      <c r="D10" s="375"/>
      <c r="E10" s="487"/>
      <c r="F10" s="375"/>
      <c r="G10" s="486"/>
      <c r="H10" s="372"/>
      <c r="I10" s="487"/>
      <c r="J10" s="42">
        <f>J9</f>
        <v>45877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50" t="s">
        <v>244</v>
      </c>
      <c r="D11" s="375"/>
      <c r="E11" s="487"/>
      <c r="F11" s="375"/>
      <c r="G11" s="486"/>
      <c r="H11" s="372"/>
      <c r="I11" s="487"/>
      <c r="J11" s="42">
        <f>J10+1</f>
        <v>45878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50" t="s">
        <v>6</v>
      </c>
      <c r="D12" s="375"/>
      <c r="E12" s="487"/>
      <c r="F12" s="375"/>
      <c r="G12" s="486"/>
      <c r="H12" s="372"/>
      <c r="I12" s="487"/>
      <c r="J12" s="42">
        <f>J10+1</f>
        <v>45878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245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10632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10643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10644</v>
      </c>
      <c r="C17" s="55" t="s">
        <v>481</v>
      </c>
      <c r="D17" s="513"/>
      <c r="E17" s="514"/>
      <c r="F17" s="513"/>
      <c r="G17" s="515"/>
      <c r="H17" s="384"/>
      <c r="I17" s="516"/>
      <c r="J17" s="34">
        <f>J11+3</f>
        <v>45881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61" t="s">
        <v>12</v>
      </c>
      <c r="E19" s="662"/>
      <c r="F19" s="661" t="s">
        <v>13</v>
      </c>
      <c r="G19" s="662"/>
      <c r="H19" s="663" t="s">
        <v>2</v>
      </c>
      <c r="I19" s="664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481</v>
      </c>
      <c r="D20" s="395" t="s">
        <v>10656</v>
      </c>
      <c r="E20" s="509">
        <v>45873</v>
      </c>
      <c r="F20" s="506" t="s">
        <v>10013</v>
      </c>
      <c r="G20" s="539">
        <v>45874</v>
      </c>
      <c r="H20" s="391" t="s">
        <v>10659</v>
      </c>
      <c r="I20" s="507">
        <v>45874</v>
      </c>
      <c r="J20" s="33">
        <v>45874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25</v>
      </c>
      <c r="C21" s="50"/>
      <c r="D21" s="371"/>
      <c r="E21" s="494"/>
      <c r="F21" s="375"/>
      <c r="G21" s="483"/>
      <c r="H21" s="372"/>
      <c r="I21" s="483"/>
      <c r="J21" s="42" t="s">
        <v>50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4083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10654</v>
      </c>
      <c r="D23" s="385" t="s">
        <v>10662</v>
      </c>
      <c r="E23" s="510">
        <v>45876</v>
      </c>
      <c r="F23" s="385" t="s">
        <v>9160</v>
      </c>
      <c r="G23" s="522">
        <v>45876</v>
      </c>
      <c r="H23" s="386" t="s">
        <v>9779</v>
      </c>
      <c r="I23" s="510">
        <v>45876</v>
      </c>
      <c r="J23" s="42">
        <v>45876</v>
      </c>
      <c r="K23" s="161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477</v>
      </c>
      <c r="D24" s="410" t="s">
        <v>9402</v>
      </c>
      <c r="E24" s="504">
        <v>45877</v>
      </c>
      <c r="F24" s="385" t="s">
        <v>10663</v>
      </c>
      <c r="G24" s="504">
        <v>45877</v>
      </c>
      <c r="H24" s="385" t="s">
        <v>9259</v>
      </c>
      <c r="I24" s="504">
        <v>45877</v>
      </c>
      <c r="J24" s="42">
        <f>J20+3</f>
        <v>45877</v>
      </c>
      <c r="K24" s="248"/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42</v>
      </c>
      <c r="D25" s="385" t="s">
        <v>9187</v>
      </c>
      <c r="E25" s="504">
        <v>45877</v>
      </c>
      <c r="F25" s="385" t="s">
        <v>9167</v>
      </c>
      <c r="G25" s="504">
        <v>45877</v>
      </c>
      <c r="H25" s="385" t="s">
        <v>9520</v>
      </c>
      <c r="I25" s="504">
        <v>45877</v>
      </c>
      <c r="J25" s="42">
        <f>J24</f>
        <v>45877</v>
      </c>
      <c r="K25" s="249"/>
      <c r="L25" s="36"/>
      <c r="M25" s="36"/>
      <c r="N25" s="36"/>
      <c r="O25" s="36"/>
    </row>
    <row r="26" spans="2:15" s="1" customFormat="1" ht="13" customHeight="1" x14ac:dyDescent="0.25">
      <c r="B26" s="245"/>
      <c r="C26" s="95" t="s">
        <v>7</v>
      </c>
      <c r="D26" s="410" t="s">
        <v>10685</v>
      </c>
      <c r="E26" s="504">
        <v>45878</v>
      </c>
      <c r="F26" s="410" t="s">
        <v>9402</v>
      </c>
      <c r="G26" s="504">
        <v>45878</v>
      </c>
      <c r="H26" s="410" t="s">
        <v>9910</v>
      </c>
      <c r="I26" s="504">
        <v>45878</v>
      </c>
      <c r="J26" s="42">
        <f>J25</f>
        <v>45877</v>
      </c>
      <c r="K26" s="164" t="s">
        <v>10666</v>
      </c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6</v>
      </c>
      <c r="D27" s="410" t="s">
        <v>10664</v>
      </c>
      <c r="E27" s="504">
        <v>45878</v>
      </c>
      <c r="F27" s="410" t="s">
        <v>10665</v>
      </c>
      <c r="G27" s="504">
        <v>45878</v>
      </c>
      <c r="H27" s="410" t="s">
        <v>10686</v>
      </c>
      <c r="I27" s="504">
        <v>45878</v>
      </c>
      <c r="J27" s="42">
        <f>J24+1</f>
        <v>45878</v>
      </c>
      <c r="K27" s="247"/>
      <c r="L27" s="36"/>
      <c r="M27" s="36"/>
      <c r="N27" s="36"/>
      <c r="O27" s="36"/>
    </row>
    <row r="28" spans="2:15" s="1" customFormat="1" ht="13.4" customHeight="1" x14ac:dyDescent="0.25">
      <c r="B28" s="26"/>
      <c r="C28" s="85" t="s">
        <v>26</v>
      </c>
      <c r="D28" s="385" t="s">
        <v>9278</v>
      </c>
      <c r="E28" s="504">
        <v>45878</v>
      </c>
      <c r="F28" s="385" t="s">
        <v>10687</v>
      </c>
      <c r="G28" s="504">
        <v>45879</v>
      </c>
      <c r="H28" s="385" t="s">
        <v>9457</v>
      </c>
      <c r="I28" s="504">
        <v>45879</v>
      </c>
      <c r="J28" s="42">
        <f>J27</f>
        <v>45878</v>
      </c>
      <c r="K28" s="248" t="s">
        <v>10667</v>
      </c>
      <c r="L28" s="36"/>
      <c r="M28" s="36"/>
      <c r="N28" s="36"/>
      <c r="O28" s="36"/>
    </row>
    <row r="29" spans="2:15" s="1" customFormat="1" ht="13.5" customHeight="1" x14ac:dyDescent="0.25">
      <c r="B29" s="245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245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JPY150.39-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JPY21.03 -</v>
      </c>
      <c r="C32" s="44" t="s">
        <v>481</v>
      </c>
      <c r="D32" s="376" t="s">
        <v>9193</v>
      </c>
      <c r="E32" s="600">
        <v>45881</v>
      </c>
      <c r="F32" s="518"/>
      <c r="G32" s="519"/>
      <c r="H32" s="376"/>
      <c r="I32" s="519"/>
      <c r="J32" s="34">
        <f>J20+7</f>
        <v>45881</v>
      </c>
      <c r="K32" s="257"/>
      <c r="L32" s="36"/>
      <c r="M32" s="36"/>
      <c r="N32" s="36"/>
      <c r="O32" s="36"/>
    </row>
    <row r="33" spans="2:26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26" s="1" customFormat="1" ht="13.5" customHeight="1" x14ac:dyDescent="0.25">
      <c r="B34" s="27" t="s">
        <v>18</v>
      </c>
      <c r="C34" s="28" t="s">
        <v>11</v>
      </c>
      <c r="D34" s="661" t="s">
        <v>12</v>
      </c>
      <c r="E34" s="662"/>
      <c r="F34" s="661" t="s">
        <v>13</v>
      </c>
      <c r="G34" s="662"/>
      <c r="H34" s="663" t="s">
        <v>2</v>
      </c>
      <c r="I34" s="664"/>
      <c r="J34" s="32" t="s">
        <v>3</v>
      </c>
      <c r="K34" s="29" t="s">
        <v>10336</v>
      </c>
      <c r="L34" s="8"/>
      <c r="M34" s="8"/>
      <c r="N34" s="8"/>
      <c r="O34" s="8"/>
    </row>
    <row r="35" spans="2:26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26" s="1" customFormat="1" ht="13.5" customHeight="1" x14ac:dyDescent="0.25">
      <c r="B36" s="71" t="s">
        <v>6394</v>
      </c>
      <c r="C36" s="133" t="s">
        <v>539</v>
      </c>
      <c r="D36" s="379" t="s">
        <v>10639</v>
      </c>
      <c r="E36" s="501">
        <v>45865</v>
      </c>
      <c r="F36" s="379" t="s">
        <v>10640</v>
      </c>
      <c r="G36" s="503">
        <v>45867</v>
      </c>
      <c r="H36" s="380" t="s">
        <v>9664</v>
      </c>
      <c r="I36" s="501">
        <v>45867</v>
      </c>
      <c r="J36" s="42">
        <v>45867</v>
      </c>
      <c r="K36" s="161"/>
      <c r="L36" s="36"/>
      <c r="M36" s="36"/>
      <c r="N36" s="36"/>
      <c r="O36" s="36"/>
    </row>
    <row r="37" spans="2:26" s="1" customFormat="1" ht="14.5" customHeight="1" x14ac:dyDescent="0.25">
      <c r="B37" s="26" t="s">
        <v>10364</v>
      </c>
      <c r="C37" s="104" t="s">
        <v>540</v>
      </c>
      <c r="D37" s="385" t="s">
        <v>9867</v>
      </c>
      <c r="E37" s="504">
        <v>45868</v>
      </c>
      <c r="F37" s="385" t="s">
        <v>9641</v>
      </c>
      <c r="G37" s="505">
        <v>45868</v>
      </c>
      <c r="H37" s="386" t="s">
        <v>9372</v>
      </c>
      <c r="I37" s="504">
        <v>45869</v>
      </c>
      <c r="J37" s="42">
        <f>J36+2</f>
        <v>45869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6"/>
      <c r="C38" s="85" t="s">
        <v>541</v>
      </c>
      <c r="D38" s="385" t="s">
        <v>9833</v>
      </c>
      <c r="E38" s="504">
        <v>45870</v>
      </c>
      <c r="F38" s="385" t="s">
        <v>10648</v>
      </c>
      <c r="G38" s="505">
        <v>45870</v>
      </c>
      <c r="H38" s="386" t="s">
        <v>10649</v>
      </c>
      <c r="I38" s="504">
        <v>45871</v>
      </c>
      <c r="J38" s="42">
        <f>J37+2</f>
        <v>45871</v>
      </c>
      <c r="K38" s="170"/>
      <c r="L38" s="36"/>
      <c r="M38" s="36"/>
      <c r="N38" s="36"/>
      <c r="O38" s="36"/>
    </row>
    <row r="39" spans="2:26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26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26" s="1" customFormat="1" ht="13.5" customHeight="1" x14ac:dyDescent="0.25">
      <c r="B41" s="245"/>
      <c r="C41" s="85" t="s">
        <v>7862</v>
      </c>
      <c r="D41" s="385" t="s">
        <v>9131</v>
      </c>
      <c r="E41" s="504">
        <v>45872</v>
      </c>
      <c r="F41" s="385" t="s">
        <v>10645</v>
      </c>
      <c r="G41" s="505">
        <v>45873</v>
      </c>
      <c r="H41" s="386" t="s">
        <v>9181</v>
      </c>
      <c r="I41" s="504">
        <v>45873</v>
      </c>
      <c r="J41" s="42">
        <f>J38+1</f>
        <v>45872</v>
      </c>
      <c r="K41" s="249"/>
      <c r="L41" s="36"/>
      <c r="M41" s="36"/>
      <c r="N41" s="36"/>
      <c r="O41" s="36"/>
    </row>
    <row r="42" spans="2:26" s="1" customFormat="1" ht="13.4" customHeight="1" x14ac:dyDescent="0.25">
      <c r="B42" s="24"/>
      <c r="C42" s="85" t="s">
        <v>1313</v>
      </c>
      <c r="D42" s="385" t="s">
        <v>9181</v>
      </c>
      <c r="E42" s="504">
        <v>45874</v>
      </c>
      <c r="F42" s="385" t="s">
        <v>9201</v>
      </c>
      <c r="G42" s="505">
        <v>45874</v>
      </c>
      <c r="H42" s="386" t="s">
        <v>10052</v>
      </c>
      <c r="I42" s="504">
        <v>45874</v>
      </c>
      <c r="J42" s="42">
        <f>J44</f>
        <v>45874</v>
      </c>
      <c r="K42" s="249"/>
      <c r="L42" s="36"/>
      <c r="M42" s="36"/>
      <c r="N42" s="36"/>
      <c r="O42" s="36"/>
    </row>
    <row r="43" spans="2:26" s="1" customFormat="1" ht="13" customHeight="1" x14ac:dyDescent="0.25">
      <c r="B43" s="24"/>
      <c r="C43" s="85" t="s">
        <v>477</v>
      </c>
      <c r="D43" s="385" t="s">
        <v>9238</v>
      </c>
      <c r="E43" s="504">
        <v>45874</v>
      </c>
      <c r="F43" s="385" t="s">
        <v>9283</v>
      </c>
      <c r="G43" s="505">
        <v>45874</v>
      </c>
      <c r="H43" s="386" t="s">
        <v>10653</v>
      </c>
      <c r="I43" s="504">
        <v>45874</v>
      </c>
      <c r="J43" s="42">
        <f>J41+1</f>
        <v>45873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"/>
      <c r="C44" s="85" t="s">
        <v>42</v>
      </c>
      <c r="D44" s="385" t="s">
        <v>9225</v>
      </c>
      <c r="E44" s="504">
        <v>45874</v>
      </c>
      <c r="F44" s="385" t="s">
        <v>9528</v>
      </c>
      <c r="G44" s="505">
        <v>45875</v>
      </c>
      <c r="H44" s="386" t="s">
        <v>9131</v>
      </c>
      <c r="I44" s="510">
        <v>45875</v>
      </c>
      <c r="J44" s="42">
        <f>J43+1</f>
        <v>45874</v>
      </c>
      <c r="K44" s="249"/>
      <c r="L44" s="36"/>
      <c r="M44" s="36"/>
      <c r="N44" s="36"/>
      <c r="O44" s="36"/>
    </row>
    <row r="45" spans="2:26" s="1" customFormat="1" ht="13.5" customHeight="1" x14ac:dyDescent="0.25">
      <c r="B45" s="24"/>
      <c r="C45" s="108" t="s">
        <v>479</v>
      </c>
      <c r="D45" s="410" t="s">
        <v>9925</v>
      </c>
      <c r="E45" s="510">
        <v>45875</v>
      </c>
      <c r="F45" s="410" t="s">
        <v>9117</v>
      </c>
      <c r="G45" s="522">
        <v>45876</v>
      </c>
      <c r="H45" s="386" t="s">
        <v>9232</v>
      </c>
      <c r="I45" s="510">
        <v>45876</v>
      </c>
      <c r="J45" s="42">
        <f>J42+1</f>
        <v>45875</v>
      </c>
      <c r="K45" s="272"/>
      <c r="L45" s="36"/>
      <c r="M45" s="36"/>
      <c r="N45" s="36"/>
      <c r="O45" s="36"/>
    </row>
    <row r="46" spans="2:26" s="1" customFormat="1" ht="13.5" customHeight="1" x14ac:dyDescent="0.25">
      <c r="B46" s="24"/>
      <c r="C46" s="85" t="s">
        <v>476</v>
      </c>
      <c r="D46" s="385" t="s">
        <v>9520</v>
      </c>
      <c r="E46" s="510">
        <v>45877</v>
      </c>
      <c r="F46" s="395" t="s">
        <v>9740</v>
      </c>
      <c r="G46" s="522">
        <v>45877</v>
      </c>
      <c r="H46" s="386" t="s">
        <v>9428</v>
      </c>
      <c r="I46" s="510">
        <v>45877</v>
      </c>
      <c r="J46" s="42">
        <f>J45+1</f>
        <v>45876</v>
      </c>
      <c r="K46" s="332"/>
      <c r="L46" s="36"/>
      <c r="M46" s="36"/>
      <c r="N46" s="36"/>
      <c r="O46" s="36"/>
    </row>
    <row r="47" spans="2:26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332"/>
      <c r="L47" s="36"/>
      <c r="M47" s="36"/>
      <c r="N47" s="36"/>
      <c r="O47" s="36"/>
    </row>
    <row r="48" spans="2:26" s="1" customFormat="1" ht="13.4" customHeight="1" x14ac:dyDescent="0.25">
      <c r="B48" s="24"/>
      <c r="D48" s="375"/>
      <c r="E48" s="487"/>
      <c r="F48" s="375"/>
      <c r="G48" s="486"/>
      <c r="H48" s="5"/>
      <c r="I48" s="485"/>
      <c r="J48" s="49"/>
      <c r="K48" s="249"/>
      <c r="L48" s="36"/>
      <c r="M48" s="36"/>
      <c r="N48" s="36"/>
      <c r="O48" s="36"/>
      <c r="Z48" s="117"/>
    </row>
    <row r="49" spans="2:15" s="1" customFormat="1" ht="13.5" customHeight="1" x14ac:dyDescent="0.25">
      <c r="B49" s="24"/>
      <c r="C49" s="133" t="s">
        <v>539</v>
      </c>
      <c r="D49" s="414" t="s">
        <v>9985</v>
      </c>
      <c r="E49" s="531">
        <v>45879</v>
      </c>
      <c r="F49" s="379" t="s">
        <v>10695</v>
      </c>
      <c r="G49" s="503">
        <v>45881</v>
      </c>
      <c r="H49" s="380" t="s">
        <v>10696</v>
      </c>
      <c r="I49" s="503">
        <v>45881</v>
      </c>
      <c r="J49" s="131">
        <f>J45+6</f>
        <v>45881</v>
      </c>
      <c r="K49" s="161"/>
      <c r="L49" s="36"/>
      <c r="M49" s="36"/>
      <c r="N49" s="36"/>
      <c r="O49" s="36"/>
    </row>
    <row r="50" spans="2:15" s="1" customFormat="1" ht="13.5" customHeight="1" x14ac:dyDescent="0.25">
      <c r="B50" s="245" t="str">
        <f>$B$16</f>
        <v>USD: JPY150.39-</v>
      </c>
      <c r="C50" s="85" t="s">
        <v>540</v>
      </c>
      <c r="D50" s="385" t="s">
        <v>10697</v>
      </c>
      <c r="E50" s="504">
        <v>45882</v>
      </c>
      <c r="F50" s="385" t="s">
        <v>9765</v>
      </c>
      <c r="G50" s="505">
        <v>45882</v>
      </c>
      <c r="H50" s="386" t="s">
        <v>10693</v>
      </c>
      <c r="I50" s="505">
        <v>45882</v>
      </c>
      <c r="J50" s="42">
        <f>J49+1</f>
        <v>45882</v>
      </c>
      <c r="K50" s="161"/>
      <c r="L50" s="36"/>
      <c r="M50" s="36"/>
      <c r="N50" s="36"/>
      <c r="O50" s="36"/>
    </row>
    <row r="51" spans="2:15" s="1" customFormat="1" ht="13.5" customHeight="1" x14ac:dyDescent="0.25">
      <c r="B51" s="44" t="str">
        <f>$B$17</f>
        <v>RMB: JPY21.03 -</v>
      </c>
      <c r="C51" s="45" t="s">
        <v>541</v>
      </c>
      <c r="D51" s="387" t="s">
        <v>10692</v>
      </c>
      <c r="E51" s="532">
        <v>45883</v>
      </c>
      <c r="F51" s="383" t="s">
        <v>10699</v>
      </c>
      <c r="G51" s="516">
        <v>45884</v>
      </c>
      <c r="H51" s="384" t="s">
        <v>10700</v>
      </c>
      <c r="I51" s="516">
        <v>45792</v>
      </c>
      <c r="J51" s="76">
        <f>J50+3</f>
        <v>45885</v>
      </c>
      <c r="K51" s="162"/>
      <c r="L51" s="36"/>
      <c r="M51" s="36"/>
      <c r="N51" s="36"/>
      <c r="O51" s="36"/>
    </row>
    <row r="52" spans="2:15" s="1" customFormat="1" ht="13.5" customHeight="1" x14ac:dyDescent="0.3">
      <c r="B52" s="62"/>
      <c r="C52" s="4"/>
      <c r="D52" s="4"/>
      <c r="E52" s="4"/>
      <c r="F52" s="4"/>
      <c r="G52" s="4"/>
      <c r="H52" s="5"/>
      <c r="I52" s="5"/>
      <c r="J52" s="7"/>
      <c r="K52" s="39"/>
      <c r="L52" s="36"/>
      <c r="M52" s="36"/>
      <c r="N52" s="36"/>
      <c r="O52" s="36"/>
    </row>
    <row r="53" spans="2:15" s="1" customFormat="1" ht="13.5" customHeight="1" x14ac:dyDescent="0.25">
      <c r="B53" s="63" t="s">
        <v>5430</v>
      </c>
      <c r="K53" s="330" t="s">
        <v>5504</v>
      </c>
      <c r="L53" s="36"/>
      <c r="M53" s="36"/>
      <c r="N53" s="36"/>
      <c r="O53" s="36"/>
    </row>
    <row r="54" spans="2:15" s="1" customFormat="1" ht="13.5" customHeight="1" x14ac:dyDescent="0.25">
      <c r="B54" s="72" t="s">
        <v>6374</v>
      </c>
      <c r="L54" s="36"/>
      <c r="M54" s="36"/>
      <c r="N54" s="36"/>
      <c r="O54" s="36"/>
    </row>
    <row r="55" spans="2:15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15" s="1" customFormat="1" ht="13.5" customHeight="1" x14ac:dyDescent="0.25">
      <c r="B56" s="63"/>
      <c r="L56" s="36"/>
      <c r="M56" s="36"/>
      <c r="N56" s="36"/>
      <c r="O56" s="36"/>
    </row>
    <row r="57" spans="2:15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15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15" s="1" customFormat="1" ht="13.5" customHeight="1" x14ac:dyDescent="0.25">
      <c r="B59" s="63"/>
      <c r="H59" s="2"/>
      <c r="I59" s="2"/>
      <c r="J59" s="3"/>
    </row>
    <row r="60" spans="2:15" s="1" customFormat="1" ht="13.5" customHeight="1" x14ac:dyDescent="0.25">
      <c r="B60" s="63"/>
      <c r="H60" s="2"/>
      <c r="I60" s="2"/>
      <c r="J60" s="3"/>
    </row>
    <row r="61" spans="2:15" s="1" customFormat="1" ht="13.5" customHeight="1" x14ac:dyDescent="0.25">
      <c r="B61" s="63"/>
      <c r="H61" s="2"/>
      <c r="I61" s="2"/>
      <c r="J61" s="3"/>
    </row>
    <row r="62" spans="2:15" s="1" customFormat="1" ht="13.5" customHeight="1" x14ac:dyDescent="0.25">
      <c r="B62" s="63"/>
      <c r="H62" s="2"/>
      <c r="I62" s="2"/>
      <c r="J62" s="3"/>
    </row>
    <row r="63" spans="2:15" s="1" customFormat="1" ht="13.5" customHeight="1" x14ac:dyDescent="0.25">
      <c r="B63" s="63"/>
      <c r="H63" s="2"/>
      <c r="I63" s="2"/>
      <c r="J63" s="3"/>
    </row>
    <row r="64" spans="2:15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1C00-000000000000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8" t="s">
        <v>0</v>
      </c>
      <c r="C1" s="658"/>
      <c r="D1" s="9"/>
      <c r="E1" s="9"/>
      <c r="F1" s="9"/>
      <c r="G1" s="9"/>
      <c r="H1" s="9"/>
      <c r="I1" s="659">
        <v>45875.520833333336</v>
      </c>
      <c r="J1" s="659"/>
      <c r="K1" s="14"/>
      <c r="L1" s="15"/>
      <c r="M1" s="15"/>
      <c r="N1" s="16"/>
      <c r="O1" s="12"/>
    </row>
    <row r="2" spans="2:15" s="1" customFormat="1" ht="13.5" customHeight="1" x14ac:dyDescent="0.25">
      <c r="B2" s="660" t="s">
        <v>1777</v>
      </c>
      <c r="C2" s="66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1" t="s">
        <v>12</v>
      </c>
      <c r="E4" s="662"/>
      <c r="F4" s="661" t="s">
        <v>13</v>
      </c>
      <c r="G4" s="662"/>
      <c r="H4" s="663" t="s">
        <v>2</v>
      </c>
      <c r="I4" s="66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9119</v>
      </c>
      <c r="E5" s="502">
        <v>45870</v>
      </c>
      <c r="F5" s="390" t="s">
        <v>9555</v>
      </c>
      <c r="G5" s="502">
        <v>45870</v>
      </c>
      <c r="H5" s="390" t="s">
        <v>10647</v>
      </c>
      <c r="I5" s="539">
        <v>45871</v>
      </c>
      <c r="J5" s="33">
        <v>45867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10606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6"/>
      <c r="C8" s="85" t="s">
        <v>5</v>
      </c>
      <c r="D8" s="385" t="s">
        <v>9131</v>
      </c>
      <c r="E8" s="510">
        <v>45873</v>
      </c>
      <c r="F8" s="385" t="s">
        <v>9689</v>
      </c>
      <c r="G8" s="522">
        <v>45873</v>
      </c>
      <c r="H8" s="386" t="s">
        <v>9940</v>
      </c>
      <c r="I8" s="510">
        <v>45873</v>
      </c>
      <c r="J8" s="42">
        <f>J9</f>
        <v>45870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8</v>
      </c>
      <c r="D9" s="385" t="s">
        <v>9825</v>
      </c>
      <c r="E9" s="510">
        <v>45873</v>
      </c>
      <c r="F9" s="385" t="s">
        <v>9166</v>
      </c>
      <c r="G9" s="522">
        <v>45874</v>
      </c>
      <c r="H9" s="386" t="s">
        <v>9442</v>
      </c>
      <c r="I9" s="510">
        <v>45874</v>
      </c>
      <c r="J9" s="42">
        <f>J5+3</f>
        <v>45870</v>
      </c>
      <c r="K9" s="249"/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9101</v>
      </c>
      <c r="E10" s="510">
        <v>45874</v>
      </c>
      <c r="F10" s="385" t="s">
        <v>9205</v>
      </c>
      <c r="G10" s="522">
        <v>45874</v>
      </c>
      <c r="H10" s="386" t="s">
        <v>9206</v>
      </c>
      <c r="I10" s="510">
        <v>45874</v>
      </c>
      <c r="J10" s="42">
        <f>J8+1</f>
        <v>45871</v>
      </c>
      <c r="K10" s="271"/>
      <c r="L10" s="36"/>
      <c r="M10" s="36"/>
      <c r="N10" s="36"/>
      <c r="O10" s="36"/>
    </row>
    <row r="11" spans="2:15" s="1" customFormat="1" ht="13" customHeight="1" x14ac:dyDescent="0.25">
      <c r="B11" s="26"/>
      <c r="C11" s="85" t="s">
        <v>6</v>
      </c>
      <c r="D11" s="385" t="s">
        <v>9740</v>
      </c>
      <c r="E11" s="510">
        <v>45875</v>
      </c>
      <c r="F11" s="385" t="s">
        <v>9169</v>
      </c>
      <c r="G11" s="522">
        <v>45875</v>
      </c>
      <c r="H11" s="386" t="s">
        <v>9457</v>
      </c>
      <c r="I11" s="510">
        <v>45875</v>
      </c>
      <c r="J11" s="42">
        <f>J8+1</f>
        <v>45871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9520</v>
      </c>
      <c r="E12" s="504">
        <v>45875</v>
      </c>
      <c r="F12" s="385" t="s">
        <v>9284</v>
      </c>
      <c r="G12" s="505">
        <v>45875</v>
      </c>
      <c r="H12" s="386" t="s">
        <v>9294</v>
      </c>
      <c r="I12" s="504">
        <v>45875</v>
      </c>
      <c r="J12" s="42">
        <f>J5+2</f>
        <v>45869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245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10605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10610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10611</v>
      </c>
      <c r="C17" s="55" t="s">
        <v>481</v>
      </c>
      <c r="D17" s="513" t="s">
        <v>10660</v>
      </c>
      <c r="E17" s="514">
        <v>45877</v>
      </c>
      <c r="F17" s="513"/>
      <c r="G17" s="515"/>
      <c r="H17" s="384"/>
      <c r="I17" s="516"/>
      <c r="J17" s="34">
        <f>J10+3</f>
        <v>45874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61" t="s">
        <v>12</v>
      </c>
      <c r="E19" s="662"/>
      <c r="F19" s="661" t="s">
        <v>13</v>
      </c>
      <c r="G19" s="662"/>
      <c r="H19" s="663" t="s">
        <v>2</v>
      </c>
      <c r="I19" s="664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185" t="s">
        <v>481</v>
      </c>
      <c r="D20" s="395" t="s">
        <v>10617</v>
      </c>
      <c r="E20" s="509">
        <v>45865</v>
      </c>
      <c r="F20" s="506" t="s">
        <v>10615</v>
      </c>
      <c r="G20" s="539">
        <v>45865</v>
      </c>
      <c r="H20" s="391" t="s">
        <v>9199</v>
      </c>
      <c r="I20" s="507">
        <v>45865</v>
      </c>
      <c r="J20" s="33">
        <v>45864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25</v>
      </c>
      <c r="C21" s="50"/>
      <c r="D21" s="371"/>
      <c r="E21" s="494"/>
      <c r="F21" s="375"/>
      <c r="G21" s="483"/>
      <c r="H21" s="372"/>
      <c r="I21" s="483"/>
      <c r="J21" s="42" t="s">
        <v>50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4022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89" t="s">
        <v>42</v>
      </c>
      <c r="D23" s="385" t="s">
        <v>10642</v>
      </c>
      <c r="E23" s="504">
        <v>45868</v>
      </c>
      <c r="F23" s="385" t="s">
        <v>9247</v>
      </c>
      <c r="G23" s="504">
        <v>45868</v>
      </c>
      <c r="H23" s="385" t="s">
        <v>10641</v>
      </c>
      <c r="I23" s="504">
        <v>45869</v>
      </c>
      <c r="J23" s="42">
        <f>J24</f>
        <v>45867</v>
      </c>
      <c r="K23" s="249" t="s">
        <v>10630</v>
      </c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477</v>
      </c>
      <c r="D24" s="410" t="s">
        <v>9131</v>
      </c>
      <c r="E24" s="504">
        <v>45869</v>
      </c>
      <c r="F24" s="385" t="s">
        <v>9236</v>
      </c>
      <c r="G24" s="504">
        <v>45869</v>
      </c>
      <c r="H24" s="385" t="s">
        <v>9160</v>
      </c>
      <c r="I24" s="504">
        <v>45869</v>
      </c>
      <c r="J24" s="42">
        <f>J20+3</f>
        <v>45867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95" t="s">
        <v>7</v>
      </c>
      <c r="D25" s="410" t="s">
        <v>9884</v>
      </c>
      <c r="E25" s="504">
        <v>45869</v>
      </c>
      <c r="F25" s="410" t="s">
        <v>10650</v>
      </c>
      <c r="G25" s="504">
        <v>45870</v>
      </c>
      <c r="H25" s="410" t="s">
        <v>9562</v>
      </c>
      <c r="I25" s="504">
        <v>45870</v>
      </c>
      <c r="J25" s="42">
        <f>J23</f>
        <v>45867</v>
      </c>
      <c r="K25" s="164" t="s">
        <v>10631</v>
      </c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6</v>
      </c>
      <c r="D26" s="410" t="s">
        <v>10651</v>
      </c>
      <c r="E26" s="504">
        <v>45871</v>
      </c>
      <c r="F26" s="410" t="s">
        <v>10652</v>
      </c>
      <c r="G26" s="504">
        <v>45871</v>
      </c>
      <c r="H26" s="410" t="s">
        <v>9204</v>
      </c>
      <c r="I26" s="504">
        <v>45871</v>
      </c>
      <c r="J26" s="42">
        <f>J24+1</f>
        <v>45868</v>
      </c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26</v>
      </c>
      <c r="D27" s="385" t="s">
        <v>9520</v>
      </c>
      <c r="E27" s="504">
        <v>45871</v>
      </c>
      <c r="F27" s="385" t="s">
        <v>9284</v>
      </c>
      <c r="G27" s="504">
        <v>45871</v>
      </c>
      <c r="H27" s="385" t="s">
        <v>9779</v>
      </c>
      <c r="I27" s="504">
        <v>45871</v>
      </c>
      <c r="J27" s="42">
        <f>J26</f>
        <v>45868</v>
      </c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245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245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JPY147.50-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JPY20.79 -</v>
      </c>
      <c r="C32" s="93" t="s">
        <v>481</v>
      </c>
      <c r="D32" s="401" t="s">
        <v>9913</v>
      </c>
      <c r="E32" s="601">
        <v>45873</v>
      </c>
      <c r="F32" s="402" t="s">
        <v>10657</v>
      </c>
      <c r="G32" s="527">
        <v>45874</v>
      </c>
      <c r="H32" s="401" t="s">
        <v>10658</v>
      </c>
      <c r="I32" s="527">
        <v>45874</v>
      </c>
      <c r="J32" s="34">
        <f>J20+7</f>
        <v>45871</v>
      </c>
      <c r="K32" s="257"/>
      <c r="L32" s="36"/>
      <c r="M32" s="36"/>
      <c r="N32" s="36"/>
      <c r="O32" s="36"/>
    </row>
    <row r="33" spans="2:26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26" s="1" customFormat="1" ht="13.5" customHeight="1" x14ac:dyDescent="0.25">
      <c r="B34" s="27" t="s">
        <v>18</v>
      </c>
      <c r="C34" s="28" t="s">
        <v>11</v>
      </c>
      <c r="D34" s="661" t="s">
        <v>12</v>
      </c>
      <c r="E34" s="662"/>
      <c r="F34" s="661" t="s">
        <v>13</v>
      </c>
      <c r="G34" s="662"/>
      <c r="H34" s="663" t="s">
        <v>2</v>
      </c>
      <c r="I34" s="664"/>
      <c r="J34" s="32" t="s">
        <v>3</v>
      </c>
      <c r="K34" s="29" t="s">
        <v>10336</v>
      </c>
      <c r="L34" s="8"/>
      <c r="M34" s="8"/>
      <c r="N34" s="8"/>
      <c r="O34" s="8"/>
    </row>
    <row r="35" spans="2:26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26" s="1" customFormat="1" ht="13.5" customHeight="1" x14ac:dyDescent="0.25">
      <c r="B36" s="71" t="s">
        <v>6374</v>
      </c>
      <c r="C36" s="133" t="s">
        <v>539</v>
      </c>
      <c r="D36" s="379" t="s">
        <v>9341</v>
      </c>
      <c r="E36" s="501">
        <v>45858</v>
      </c>
      <c r="F36" s="379" t="s">
        <v>10607</v>
      </c>
      <c r="G36" s="503">
        <v>45860</v>
      </c>
      <c r="H36" s="380" t="s">
        <v>10608</v>
      </c>
      <c r="I36" s="501">
        <v>45861</v>
      </c>
      <c r="J36" s="42">
        <v>45860</v>
      </c>
      <c r="K36" s="161"/>
      <c r="L36" s="36"/>
      <c r="M36" s="36"/>
      <c r="N36" s="36"/>
      <c r="O36" s="36"/>
    </row>
    <row r="37" spans="2:26" s="1" customFormat="1" ht="14.5" customHeight="1" x14ac:dyDescent="0.25">
      <c r="B37" s="26" t="s">
        <v>9608</v>
      </c>
      <c r="C37" s="104" t="s">
        <v>540</v>
      </c>
      <c r="D37" s="385" t="s">
        <v>9898</v>
      </c>
      <c r="E37" s="504">
        <v>45861</v>
      </c>
      <c r="F37" s="385" t="s">
        <v>10609</v>
      </c>
      <c r="G37" s="505">
        <v>45861</v>
      </c>
      <c r="H37" s="386" t="s">
        <v>9372</v>
      </c>
      <c r="I37" s="504">
        <v>45862</v>
      </c>
      <c r="J37" s="42">
        <f>J36+2</f>
        <v>45862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6"/>
      <c r="C38" s="85" t="s">
        <v>541</v>
      </c>
      <c r="D38" s="385" t="s">
        <v>9660</v>
      </c>
      <c r="E38" s="504">
        <v>45863</v>
      </c>
      <c r="F38" s="385" t="s">
        <v>9286</v>
      </c>
      <c r="G38" s="505">
        <v>45863</v>
      </c>
      <c r="H38" s="386" t="s">
        <v>9272</v>
      </c>
      <c r="I38" s="504">
        <v>45863</v>
      </c>
      <c r="J38" s="42">
        <f>J37+2</f>
        <v>45864</v>
      </c>
      <c r="K38" s="170"/>
      <c r="L38" s="36"/>
      <c r="M38" s="36"/>
      <c r="N38" s="36"/>
      <c r="O38" s="36"/>
    </row>
    <row r="39" spans="2:26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26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26" s="1" customFormat="1" ht="13.5" customHeight="1" x14ac:dyDescent="0.25">
      <c r="B41" s="245"/>
      <c r="C41" s="85" t="s">
        <v>7862</v>
      </c>
      <c r="D41" s="385" t="s">
        <v>9119</v>
      </c>
      <c r="E41" s="504">
        <v>45865</v>
      </c>
      <c r="F41" s="385" t="s">
        <v>10618</v>
      </c>
      <c r="G41" s="505">
        <v>45866</v>
      </c>
      <c r="H41" s="386" t="s">
        <v>9408</v>
      </c>
      <c r="I41" s="504">
        <v>45866</v>
      </c>
      <c r="J41" s="42">
        <f>J38+1</f>
        <v>45865</v>
      </c>
      <c r="K41" s="249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42</v>
      </c>
      <c r="D42" s="385" t="s">
        <v>9992</v>
      </c>
      <c r="E42" s="504">
        <v>45867</v>
      </c>
      <c r="F42" s="385" t="s">
        <v>9528</v>
      </c>
      <c r="G42" s="505">
        <v>45867</v>
      </c>
      <c r="H42" s="386" t="s">
        <v>9167</v>
      </c>
      <c r="I42" s="510">
        <v>45867</v>
      </c>
      <c r="J42" s="42">
        <f>J44+1</f>
        <v>45867</v>
      </c>
      <c r="K42" s="249"/>
      <c r="L42" s="36"/>
      <c r="M42" s="36"/>
      <c r="N42" s="36"/>
      <c r="O42" s="36"/>
    </row>
    <row r="43" spans="2:26" s="1" customFormat="1" ht="13.4" customHeight="1" x14ac:dyDescent="0.25">
      <c r="B43" s="24"/>
      <c r="C43" s="85" t="s">
        <v>1313</v>
      </c>
      <c r="D43" s="385" t="s">
        <v>9229</v>
      </c>
      <c r="E43" s="504">
        <v>45867</v>
      </c>
      <c r="F43" s="385" t="s">
        <v>9336</v>
      </c>
      <c r="G43" s="505">
        <v>45867</v>
      </c>
      <c r="H43" s="386" t="s">
        <v>9506</v>
      </c>
      <c r="I43" s="504">
        <v>45867</v>
      </c>
      <c r="J43" s="42">
        <f>J42</f>
        <v>45867</v>
      </c>
      <c r="K43" s="249"/>
      <c r="L43" s="36"/>
      <c r="M43" s="36"/>
      <c r="N43" s="36"/>
      <c r="O43" s="36"/>
    </row>
    <row r="44" spans="2:26" s="1" customFormat="1" ht="13" customHeight="1" x14ac:dyDescent="0.25">
      <c r="B44" s="24"/>
      <c r="C44" s="85" t="s">
        <v>477</v>
      </c>
      <c r="D44" s="385" t="s">
        <v>9199</v>
      </c>
      <c r="E44" s="504">
        <v>45867</v>
      </c>
      <c r="F44" s="385" t="s">
        <v>10628</v>
      </c>
      <c r="G44" s="505">
        <v>45868</v>
      </c>
      <c r="H44" s="386" t="s">
        <v>10629</v>
      </c>
      <c r="I44" s="504">
        <v>45868</v>
      </c>
      <c r="J44" s="42">
        <f>J41+1</f>
        <v>45866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24"/>
      <c r="C45" s="108" t="s">
        <v>479</v>
      </c>
      <c r="D45" s="410" t="s">
        <v>9690</v>
      </c>
      <c r="E45" s="510">
        <v>45868</v>
      </c>
      <c r="F45" s="410" t="s">
        <v>9274</v>
      </c>
      <c r="G45" s="522">
        <v>45869</v>
      </c>
      <c r="H45" s="386" t="s">
        <v>9377</v>
      </c>
      <c r="I45" s="510">
        <v>45869</v>
      </c>
      <c r="J45" s="42">
        <f>J43+1</f>
        <v>45868</v>
      </c>
      <c r="K45" s="272"/>
      <c r="L45" s="36"/>
      <c r="M45" s="36"/>
      <c r="N45" s="36"/>
      <c r="O45" s="36"/>
    </row>
    <row r="46" spans="2:26" s="1" customFormat="1" ht="13.5" customHeight="1" x14ac:dyDescent="0.25">
      <c r="B46" s="24"/>
      <c r="C46" s="85" t="s">
        <v>476</v>
      </c>
      <c r="D46" s="385" t="s">
        <v>10646</v>
      </c>
      <c r="E46" s="510">
        <v>45869</v>
      </c>
      <c r="F46" s="395" t="s">
        <v>10621</v>
      </c>
      <c r="G46" s="522">
        <v>45870</v>
      </c>
      <c r="H46" s="386" t="s">
        <v>9375</v>
      </c>
      <c r="I46" s="510">
        <v>45870</v>
      </c>
      <c r="J46" s="42">
        <f>J45+1</f>
        <v>45869</v>
      </c>
      <c r="K46" s="332"/>
      <c r="L46" s="36"/>
      <c r="M46" s="36"/>
      <c r="N46" s="36"/>
      <c r="O46" s="36"/>
    </row>
    <row r="47" spans="2:26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332"/>
      <c r="L47" s="36"/>
      <c r="M47" s="36"/>
      <c r="N47" s="36"/>
      <c r="O47" s="36"/>
    </row>
    <row r="48" spans="2:26" s="1" customFormat="1" ht="13.4" customHeight="1" x14ac:dyDescent="0.25">
      <c r="B48" s="24"/>
      <c r="D48" s="375"/>
      <c r="E48" s="487"/>
      <c r="F48" s="375"/>
      <c r="G48" s="486"/>
      <c r="H48" s="5"/>
      <c r="I48" s="485"/>
      <c r="J48" s="49"/>
      <c r="K48" s="249"/>
      <c r="L48" s="36"/>
      <c r="M48" s="36"/>
      <c r="N48" s="36"/>
      <c r="O48" s="36"/>
      <c r="Z48" s="117"/>
    </row>
    <row r="49" spans="2:15" s="1" customFormat="1" ht="13.5" customHeight="1" x14ac:dyDescent="0.25">
      <c r="B49" s="24"/>
      <c r="C49" s="133" t="s">
        <v>539</v>
      </c>
      <c r="D49" s="414" t="s">
        <v>9352</v>
      </c>
      <c r="E49" s="531">
        <v>45872</v>
      </c>
      <c r="F49" s="379" t="s">
        <v>9286</v>
      </c>
      <c r="G49" s="503">
        <v>45843</v>
      </c>
      <c r="H49" s="380" t="s">
        <v>10655</v>
      </c>
      <c r="I49" s="503">
        <v>45874</v>
      </c>
      <c r="J49" s="131">
        <f>J45+6</f>
        <v>45874</v>
      </c>
      <c r="K49" s="161"/>
      <c r="L49" s="36"/>
      <c r="M49" s="36"/>
      <c r="N49" s="36"/>
      <c r="O49" s="36"/>
    </row>
    <row r="50" spans="2:15" s="1" customFormat="1" ht="13.5" customHeight="1" x14ac:dyDescent="0.25">
      <c r="B50" s="245" t="str">
        <f>$B$16</f>
        <v>USD: JPY147.50-</v>
      </c>
      <c r="C50" s="85" t="s">
        <v>540</v>
      </c>
      <c r="D50" s="385" t="s">
        <v>9623</v>
      </c>
      <c r="E50" s="504">
        <v>45875</v>
      </c>
      <c r="F50" s="385" t="s">
        <v>10671</v>
      </c>
      <c r="G50" s="505">
        <v>45875</v>
      </c>
      <c r="H50" s="386" t="s">
        <v>10673</v>
      </c>
      <c r="I50" s="505">
        <v>45876</v>
      </c>
      <c r="J50" s="42">
        <f>J49+1</f>
        <v>45875</v>
      </c>
      <c r="K50" s="161"/>
      <c r="L50" s="36"/>
      <c r="M50" s="36"/>
      <c r="N50" s="36"/>
      <c r="O50" s="36"/>
    </row>
    <row r="51" spans="2:15" s="1" customFormat="1" ht="13.5" customHeight="1" x14ac:dyDescent="0.25">
      <c r="B51" s="44" t="str">
        <f>$B$17</f>
        <v>RMB: JPY20.79 -</v>
      </c>
      <c r="C51" s="45" t="s">
        <v>541</v>
      </c>
      <c r="D51" s="387" t="s">
        <v>10674</v>
      </c>
      <c r="E51" s="532">
        <v>45877</v>
      </c>
      <c r="F51" s="383" t="s">
        <v>10668</v>
      </c>
      <c r="G51" s="516">
        <v>45877</v>
      </c>
      <c r="H51" s="384" t="s">
        <v>10669</v>
      </c>
      <c r="I51" s="516">
        <v>45878</v>
      </c>
      <c r="J51" s="76">
        <f>J50+3</f>
        <v>45878</v>
      </c>
      <c r="K51" s="162"/>
      <c r="L51" s="36"/>
      <c r="M51" s="36"/>
      <c r="N51" s="36"/>
      <c r="O51" s="36"/>
    </row>
    <row r="52" spans="2:15" s="1" customFormat="1" ht="13.5" customHeight="1" x14ac:dyDescent="0.3">
      <c r="B52" s="62"/>
      <c r="C52" s="4"/>
      <c r="D52" s="4"/>
      <c r="E52" s="4"/>
      <c r="F52" s="4"/>
      <c r="G52" s="4"/>
      <c r="H52" s="5"/>
      <c r="I52" s="5"/>
      <c r="J52" s="7"/>
      <c r="K52" s="39"/>
      <c r="L52" s="36"/>
      <c r="M52" s="36"/>
      <c r="N52" s="36"/>
      <c r="O52" s="36"/>
    </row>
    <row r="53" spans="2:15" s="1" customFormat="1" ht="13.5" customHeight="1" x14ac:dyDescent="0.25">
      <c r="B53" s="63" t="s">
        <v>5430</v>
      </c>
      <c r="K53" s="330" t="s">
        <v>5504</v>
      </c>
      <c r="L53" s="36"/>
      <c r="M53" s="36"/>
      <c r="N53" s="36"/>
      <c r="O53" s="36"/>
    </row>
    <row r="54" spans="2:15" s="1" customFormat="1" ht="13.5" customHeight="1" x14ac:dyDescent="0.25">
      <c r="B54" s="72" t="s">
        <v>6374</v>
      </c>
      <c r="L54" s="36"/>
      <c r="M54" s="36"/>
      <c r="N54" s="36"/>
      <c r="O54" s="36"/>
    </row>
    <row r="55" spans="2:15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15" s="1" customFormat="1" ht="13.5" customHeight="1" x14ac:dyDescent="0.25">
      <c r="B56" s="63"/>
      <c r="L56" s="36"/>
      <c r="M56" s="36"/>
      <c r="N56" s="36"/>
      <c r="O56" s="36"/>
    </row>
    <row r="57" spans="2:15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15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15" s="1" customFormat="1" ht="13.5" customHeight="1" x14ac:dyDescent="0.25">
      <c r="B59" s="63"/>
      <c r="H59" s="2"/>
      <c r="I59" s="2"/>
      <c r="J59" s="3"/>
    </row>
    <row r="60" spans="2:15" s="1" customFormat="1" ht="13.5" customHeight="1" x14ac:dyDescent="0.25">
      <c r="B60" s="63"/>
      <c r="H60" s="2"/>
      <c r="I60" s="2"/>
      <c r="J60" s="3"/>
    </row>
    <row r="61" spans="2:15" s="1" customFormat="1" ht="13.5" customHeight="1" x14ac:dyDescent="0.25">
      <c r="B61" s="63"/>
      <c r="H61" s="2"/>
      <c r="I61" s="2"/>
      <c r="J61" s="3"/>
    </row>
    <row r="62" spans="2:15" s="1" customFormat="1" ht="13.5" customHeight="1" x14ac:dyDescent="0.25">
      <c r="B62" s="63"/>
      <c r="H62" s="2"/>
      <c r="I62" s="2"/>
      <c r="J62" s="3"/>
    </row>
    <row r="63" spans="2:15" s="1" customFormat="1" ht="13.5" customHeight="1" x14ac:dyDescent="0.25">
      <c r="B63" s="63"/>
      <c r="H63" s="2"/>
      <c r="I63" s="2"/>
      <c r="J63" s="3"/>
    </row>
    <row r="64" spans="2:15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1D00-000000000000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8" t="s">
        <v>0</v>
      </c>
      <c r="C1" s="658"/>
      <c r="D1" s="9"/>
      <c r="E1" s="9"/>
      <c r="F1" s="9"/>
      <c r="G1" s="9"/>
      <c r="H1" s="9"/>
      <c r="I1" s="659">
        <v>45868.354166666664</v>
      </c>
      <c r="J1" s="659"/>
      <c r="K1" s="14"/>
      <c r="L1" s="15"/>
      <c r="M1" s="15"/>
      <c r="N1" s="16"/>
      <c r="O1" s="12"/>
    </row>
    <row r="2" spans="2:15" s="1" customFormat="1" ht="13.5" customHeight="1" x14ac:dyDescent="0.25">
      <c r="B2" s="660" t="s">
        <v>1710</v>
      </c>
      <c r="C2" s="66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1" t="s">
        <v>12</v>
      </c>
      <c r="E4" s="662"/>
      <c r="F4" s="661" t="s">
        <v>13</v>
      </c>
      <c r="G4" s="662"/>
      <c r="H4" s="663" t="s">
        <v>2</v>
      </c>
      <c r="I4" s="66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3" t="s">
        <v>9048</v>
      </c>
      <c r="C5" s="81" t="s">
        <v>481</v>
      </c>
      <c r="D5" s="390" t="s">
        <v>9284</v>
      </c>
      <c r="E5" s="502">
        <v>45857</v>
      </c>
      <c r="F5" s="390" t="s">
        <v>9171</v>
      </c>
      <c r="G5" s="502">
        <v>45859</v>
      </c>
      <c r="H5" s="390" t="s">
        <v>10599</v>
      </c>
      <c r="I5" s="539">
        <v>45860</v>
      </c>
      <c r="J5" s="33">
        <v>45860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10579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10576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10585</v>
      </c>
      <c r="D8" s="385" t="s">
        <v>10598</v>
      </c>
      <c r="E8" s="510">
        <v>45862</v>
      </c>
      <c r="F8" s="385" t="s">
        <v>9215</v>
      </c>
      <c r="G8" s="522">
        <v>45862</v>
      </c>
      <c r="H8" s="386" t="s">
        <v>9332</v>
      </c>
      <c r="I8" s="510">
        <v>45862</v>
      </c>
      <c r="J8" s="42">
        <f>J10+1</f>
        <v>45864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10582</v>
      </c>
      <c r="D9" s="385" t="s">
        <v>9798</v>
      </c>
      <c r="E9" s="510">
        <v>45863</v>
      </c>
      <c r="F9" s="385" t="s">
        <v>9129</v>
      </c>
      <c r="G9" s="522">
        <v>45863</v>
      </c>
      <c r="H9" s="386" t="s">
        <v>9238</v>
      </c>
      <c r="I9" s="510">
        <v>45863</v>
      </c>
      <c r="J9" s="42">
        <f>J5+3</f>
        <v>45863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10581</v>
      </c>
      <c r="D10" s="385" t="s">
        <v>9290</v>
      </c>
      <c r="E10" s="510">
        <v>45863</v>
      </c>
      <c r="F10" s="385" t="s">
        <v>9875</v>
      </c>
      <c r="G10" s="522">
        <v>45863</v>
      </c>
      <c r="H10" s="386" t="s">
        <v>9127</v>
      </c>
      <c r="I10" s="510">
        <v>45863</v>
      </c>
      <c r="J10" s="42">
        <f>J9</f>
        <v>45863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10584</v>
      </c>
      <c r="D11" s="385" t="s">
        <v>10620</v>
      </c>
      <c r="E11" s="510">
        <v>45863</v>
      </c>
      <c r="F11" s="385" t="s">
        <v>10621</v>
      </c>
      <c r="G11" s="522">
        <v>45864</v>
      </c>
      <c r="H11" s="386" t="s">
        <v>10622</v>
      </c>
      <c r="I11" s="510">
        <v>45864</v>
      </c>
      <c r="J11" s="42">
        <f>J12+1</f>
        <v>45864</v>
      </c>
      <c r="K11" s="271"/>
      <c r="L11" s="36"/>
      <c r="M11" s="36"/>
      <c r="N11" s="36"/>
      <c r="O11" s="36"/>
    </row>
    <row r="12" spans="2:15" s="1" customFormat="1" ht="13" customHeight="1" x14ac:dyDescent="0.25">
      <c r="B12" s="537"/>
      <c r="C12" s="85" t="s">
        <v>10583</v>
      </c>
      <c r="D12" s="385" t="s">
        <v>9615</v>
      </c>
      <c r="E12" s="510">
        <v>45864</v>
      </c>
      <c r="F12" s="385" t="s">
        <v>9125</v>
      </c>
      <c r="G12" s="522">
        <v>45864</v>
      </c>
      <c r="H12" s="386" t="s">
        <v>9496</v>
      </c>
      <c r="I12" s="510">
        <v>45864</v>
      </c>
      <c r="J12" s="42">
        <f>J9</f>
        <v>45863</v>
      </c>
      <c r="K12" s="161"/>
      <c r="L12" s="36"/>
      <c r="M12" s="36"/>
      <c r="N12" s="36"/>
      <c r="O12" s="36"/>
    </row>
    <row r="13" spans="2:15" s="1" customFormat="1" ht="13" customHeight="1" x14ac:dyDescent="0.25">
      <c r="B13" s="245"/>
      <c r="C13" s="50" t="s">
        <v>10586</v>
      </c>
      <c r="D13" s="375"/>
      <c r="E13" s="487"/>
      <c r="F13" s="375"/>
      <c r="G13" s="486"/>
      <c r="H13" s="372"/>
      <c r="I13" s="487"/>
      <c r="J13" s="42"/>
      <c r="K13" s="271" t="s">
        <v>9924</v>
      </c>
      <c r="L13" s="36"/>
      <c r="M13" s="36"/>
      <c r="N13" s="36"/>
      <c r="O13" s="36"/>
    </row>
    <row r="14" spans="2:15" s="1" customFormat="1" ht="13" customHeight="1" x14ac:dyDescent="0.25">
      <c r="B14" s="26"/>
      <c r="C14" s="85" t="s">
        <v>10580</v>
      </c>
      <c r="D14" s="385" t="s">
        <v>9129</v>
      </c>
      <c r="E14" s="504">
        <v>45865</v>
      </c>
      <c r="F14" s="385" t="s">
        <v>10623</v>
      </c>
      <c r="G14" s="505">
        <v>45866</v>
      </c>
      <c r="H14" s="386" t="s">
        <v>9413</v>
      </c>
      <c r="I14" s="504">
        <v>45866</v>
      </c>
      <c r="J14" s="42">
        <v>45862</v>
      </c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10574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10590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10591</v>
      </c>
      <c r="C17" s="55" t="s">
        <v>481</v>
      </c>
      <c r="D17" s="513" t="s">
        <v>10624</v>
      </c>
      <c r="E17" s="514">
        <v>45868</v>
      </c>
      <c r="F17" s="513"/>
      <c r="G17" s="515"/>
      <c r="H17" s="384"/>
      <c r="I17" s="516"/>
      <c r="J17" s="34">
        <f>J11+3</f>
        <v>45867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61" t="s">
        <v>12</v>
      </c>
      <c r="E19" s="662"/>
      <c r="F19" s="661" t="s">
        <v>13</v>
      </c>
      <c r="G19" s="662"/>
      <c r="H19" s="663" t="s">
        <v>2</v>
      </c>
      <c r="I19" s="664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9048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25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4022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/>
      <c r="D23" s="467"/>
      <c r="E23" s="491"/>
      <c r="F23" s="375"/>
      <c r="G23" s="491"/>
      <c r="H23" s="375"/>
      <c r="I23" s="491"/>
      <c r="J23" s="42"/>
      <c r="K23" s="248"/>
      <c r="L23" s="36"/>
      <c r="M23" s="36"/>
      <c r="N23" s="36"/>
      <c r="O23" s="36"/>
    </row>
    <row r="24" spans="2:15" s="1" customFormat="1" ht="13.4" customHeight="1" x14ac:dyDescent="0.25">
      <c r="B24" s="245"/>
      <c r="C24" s="49"/>
      <c r="D24" s="375"/>
      <c r="E24" s="484"/>
      <c r="F24" s="375"/>
      <c r="G24" s="484"/>
      <c r="H24" s="375"/>
      <c r="I24" s="484"/>
      <c r="J24" s="42"/>
      <c r="K24" s="249"/>
      <c r="L24" s="36"/>
      <c r="M24" s="36"/>
      <c r="N24" s="36"/>
      <c r="O24" s="36"/>
    </row>
    <row r="25" spans="2:15" s="1" customFormat="1" ht="13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49"/>
      <c r="D26" s="467"/>
      <c r="E26" s="491"/>
      <c r="F26" s="467"/>
      <c r="G26" s="491"/>
      <c r="H26" s="467"/>
      <c r="I26" s="491"/>
      <c r="J26" s="42"/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50"/>
      <c r="D27" s="375"/>
      <c r="E27" s="487"/>
      <c r="F27" s="375"/>
      <c r="G27" s="487"/>
      <c r="H27" s="375"/>
      <c r="I27" s="487"/>
      <c r="J27" s="42"/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245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245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JPY149.51-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JPY20.97 -</v>
      </c>
      <c r="C32" s="44"/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26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26" s="1" customFormat="1" ht="13.5" customHeight="1" x14ac:dyDescent="0.25">
      <c r="B34" s="27" t="s">
        <v>18</v>
      </c>
      <c r="C34" s="28" t="s">
        <v>11</v>
      </c>
      <c r="D34" s="661" t="s">
        <v>12</v>
      </c>
      <c r="E34" s="662"/>
      <c r="F34" s="661" t="s">
        <v>13</v>
      </c>
      <c r="G34" s="662"/>
      <c r="H34" s="663" t="s">
        <v>2</v>
      </c>
      <c r="I34" s="664"/>
      <c r="J34" s="32" t="s">
        <v>3</v>
      </c>
      <c r="K34" s="29" t="s">
        <v>10336</v>
      </c>
      <c r="L34" s="8"/>
      <c r="M34" s="8"/>
      <c r="N34" s="8"/>
      <c r="O34" s="8"/>
    </row>
    <row r="35" spans="2:26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26" s="1" customFormat="1" ht="13.5" customHeight="1" x14ac:dyDescent="0.25">
      <c r="B36" s="71" t="s">
        <v>10575</v>
      </c>
      <c r="C36" s="133" t="s">
        <v>539</v>
      </c>
      <c r="D36" s="379" t="s">
        <v>9373</v>
      </c>
      <c r="E36" s="501">
        <v>45851</v>
      </c>
      <c r="F36" s="379" t="s">
        <v>10587</v>
      </c>
      <c r="G36" s="503">
        <v>45853</v>
      </c>
      <c r="H36" s="380" t="s">
        <v>9612</v>
      </c>
      <c r="I36" s="501">
        <v>45853</v>
      </c>
      <c r="J36" s="42">
        <v>45853</v>
      </c>
      <c r="K36" s="161"/>
      <c r="L36" s="36"/>
      <c r="M36" s="36"/>
      <c r="N36" s="36"/>
      <c r="O36" s="36"/>
    </row>
    <row r="37" spans="2:26" s="1" customFormat="1" ht="14.5" customHeight="1" x14ac:dyDescent="0.25">
      <c r="B37" s="26" t="s">
        <v>10339</v>
      </c>
      <c r="C37" s="104" t="s">
        <v>540</v>
      </c>
      <c r="D37" s="385" t="s">
        <v>10588</v>
      </c>
      <c r="E37" s="504">
        <v>45854</v>
      </c>
      <c r="F37" s="385" t="s">
        <v>9226</v>
      </c>
      <c r="G37" s="505">
        <v>45854</v>
      </c>
      <c r="H37" s="386" t="s">
        <v>10589</v>
      </c>
      <c r="I37" s="504">
        <v>45855</v>
      </c>
      <c r="J37" s="42">
        <f>J36+2</f>
        <v>45855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6"/>
      <c r="C38" s="85" t="s">
        <v>541</v>
      </c>
      <c r="D38" s="385" t="s">
        <v>9512</v>
      </c>
      <c r="E38" s="504">
        <v>45856</v>
      </c>
      <c r="F38" s="385" t="s">
        <v>9603</v>
      </c>
      <c r="G38" s="505">
        <v>45857</v>
      </c>
      <c r="H38" s="386" t="s">
        <v>9838</v>
      </c>
      <c r="I38" s="504">
        <v>45857</v>
      </c>
      <c r="J38" s="42">
        <f>J37+2</f>
        <v>45857</v>
      </c>
      <c r="K38" s="170"/>
      <c r="L38" s="36"/>
      <c r="M38" s="36"/>
      <c r="N38" s="36"/>
      <c r="O38" s="36"/>
    </row>
    <row r="39" spans="2:26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26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26" s="1" customFormat="1" ht="13.5" customHeight="1" x14ac:dyDescent="0.25">
      <c r="B41" s="245"/>
      <c r="C41" s="85" t="s">
        <v>7862</v>
      </c>
      <c r="D41" s="385" t="s">
        <v>9212</v>
      </c>
      <c r="E41" s="504">
        <v>45858</v>
      </c>
      <c r="F41" s="385" t="s">
        <v>10592</v>
      </c>
      <c r="G41" s="505">
        <v>45859</v>
      </c>
      <c r="H41" s="386" t="s">
        <v>10593</v>
      </c>
      <c r="I41" s="504">
        <v>45859</v>
      </c>
      <c r="J41" s="42">
        <f>J38+1</f>
        <v>45858</v>
      </c>
      <c r="K41" s="249"/>
      <c r="L41" s="36"/>
      <c r="M41" s="36"/>
      <c r="N41" s="36"/>
      <c r="O41" s="36"/>
    </row>
    <row r="42" spans="2:26" s="1" customFormat="1" ht="13.4" customHeight="1" x14ac:dyDescent="0.25">
      <c r="B42" s="24"/>
      <c r="C42" s="85" t="s">
        <v>1313</v>
      </c>
      <c r="D42" s="385" t="s">
        <v>9941</v>
      </c>
      <c r="E42" s="504">
        <v>45860</v>
      </c>
      <c r="F42" s="385" t="s">
        <v>9172</v>
      </c>
      <c r="G42" s="505">
        <v>45860</v>
      </c>
      <c r="H42" s="386" t="s">
        <v>9297</v>
      </c>
      <c r="I42" s="504">
        <v>45860</v>
      </c>
      <c r="J42" s="42">
        <f>J44</f>
        <v>45860</v>
      </c>
      <c r="K42" s="249"/>
      <c r="L42" s="36"/>
      <c r="M42" s="36"/>
      <c r="N42" s="36"/>
      <c r="O42" s="36"/>
    </row>
    <row r="43" spans="2:26" s="1" customFormat="1" ht="13" customHeight="1" x14ac:dyDescent="0.25">
      <c r="B43" s="24"/>
      <c r="C43" s="85" t="s">
        <v>477</v>
      </c>
      <c r="D43" s="385" t="s">
        <v>9111</v>
      </c>
      <c r="E43" s="504">
        <v>45860</v>
      </c>
      <c r="F43" s="385" t="s">
        <v>9678</v>
      </c>
      <c r="G43" s="505">
        <v>45860</v>
      </c>
      <c r="H43" s="386" t="s">
        <v>9159</v>
      </c>
      <c r="I43" s="504">
        <v>45860</v>
      </c>
      <c r="J43" s="42">
        <f>J41+1</f>
        <v>45859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"/>
      <c r="C44" s="85" t="s">
        <v>42</v>
      </c>
      <c r="D44" s="385" t="s">
        <v>9225</v>
      </c>
      <c r="E44" s="504">
        <v>45860</v>
      </c>
      <c r="F44" s="385" t="s">
        <v>9128</v>
      </c>
      <c r="G44" s="505">
        <v>45861</v>
      </c>
      <c r="H44" s="386" t="s">
        <v>9317</v>
      </c>
      <c r="I44" s="510">
        <v>45861</v>
      </c>
      <c r="J44" s="42">
        <f>J43+1</f>
        <v>45860</v>
      </c>
      <c r="K44" s="249"/>
      <c r="L44" s="36"/>
      <c r="M44" s="36"/>
      <c r="N44" s="36"/>
      <c r="O44" s="36"/>
    </row>
    <row r="45" spans="2:26" s="1" customFormat="1" ht="13.5" customHeight="1" x14ac:dyDescent="0.25">
      <c r="B45" s="24"/>
      <c r="C45" s="108" t="s">
        <v>479</v>
      </c>
      <c r="D45" s="410" t="s">
        <v>9310</v>
      </c>
      <c r="E45" s="510">
        <v>45861</v>
      </c>
      <c r="F45" s="410" t="s">
        <v>9117</v>
      </c>
      <c r="G45" s="522">
        <v>45862</v>
      </c>
      <c r="H45" s="386" t="s">
        <v>10604</v>
      </c>
      <c r="I45" s="510">
        <v>45862</v>
      </c>
      <c r="J45" s="42">
        <f>J42+1</f>
        <v>45861</v>
      </c>
      <c r="K45" s="272"/>
      <c r="L45" s="36"/>
      <c r="M45" s="36"/>
      <c r="N45" s="36"/>
      <c r="O45" s="36"/>
    </row>
    <row r="46" spans="2:26" s="1" customFormat="1" ht="13.5" customHeight="1" x14ac:dyDescent="0.25">
      <c r="B46" s="24"/>
      <c r="C46" s="85" t="s">
        <v>476</v>
      </c>
      <c r="D46" s="385" t="s">
        <v>9677</v>
      </c>
      <c r="E46" s="510">
        <v>45862</v>
      </c>
      <c r="F46" s="395" t="s">
        <v>9740</v>
      </c>
      <c r="G46" s="522">
        <v>45863</v>
      </c>
      <c r="H46" s="386" t="s">
        <v>10619</v>
      </c>
      <c r="I46" s="510">
        <v>45863</v>
      </c>
      <c r="J46" s="42">
        <f>J45+1</f>
        <v>45862</v>
      </c>
      <c r="K46" s="332"/>
      <c r="L46" s="36"/>
      <c r="M46" s="36"/>
      <c r="N46" s="36"/>
      <c r="O46" s="36"/>
    </row>
    <row r="47" spans="2:26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332"/>
      <c r="L47" s="36"/>
      <c r="M47" s="36"/>
      <c r="N47" s="36"/>
      <c r="O47" s="36"/>
    </row>
    <row r="48" spans="2:26" s="1" customFormat="1" ht="13.4" customHeight="1" x14ac:dyDescent="0.25">
      <c r="B48" s="24"/>
      <c r="D48" s="375"/>
      <c r="E48" s="487"/>
      <c r="F48" s="375"/>
      <c r="G48" s="486"/>
      <c r="H48" s="5"/>
      <c r="I48" s="485"/>
      <c r="J48" s="49"/>
      <c r="K48" s="249"/>
      <c r="L48" s="36"/>
      <c r="M48" s="36"/>
      <c r="N48" s="36"/>
      <c r="O48" s="36"/>
      <c r="Z48" s="117"/>
    </row>
    <row r="49" spans="2:15" s="1" customFormat="1" ht="13.5" customHeight="1" x14ac:dyDescent="0.25">
      <c r="B49" s="24"/>
      <c r="C49" s="133" t="s">
        <v>539</v>
      </c>
      <c r="D49" s="414" t="s">
        <v>10625</v>
      </c>
      <c r="E49" s="531">
        <v>45865</v>
      </c>
      <c r="F49" s="379" t="s">
        <v>10626</v>
      </c>
      <c r="G49" s="503">
        <v>45867</v>
      </c>
      <c r="H49" s="380" t="s">
        <v>10627</v>
      </c>
      <c r="I49" s="503">
        <v>45867</v>
      </c>
      <c r="J49" s="131">
        <f>J45+6</f>
        <v>45867</v>
      </c>
      <c r="K49" s="161"/>
      <c r="L49" s="36"/>
      <c r="M49" s="36"/>
      <c r="N49" s="36"/>
      <c r="O49" s="36"/>
    </row>
    <row r="50" spans="2:15" s="1" customFormat="1" ht="13.5" customHeight="1" x14ac:dyDescent="0.25">
      <c r="B50" s="245" t="str">
        <f>$B$16</f>
        <v>USD: JPY149.51-</v>
      </c>
      <c r="C50" s="85" t="s">
        <v>540</v>
      </c>
      <c r="D50" s="385" t="s">
        <v>9292</v>
      </c>
      <c r="E50" s="504">
        <v>45868</v>
      </c>
      <c r="F50" s="385" t="s">
        <v>10634</v>
      </c>
      <c r="G50" s="505">
        <v>45868</v>
      </c>
      <c r="H50" s="386" t="s">
        <v>10635</v>
      </c>
      <c r="I50" s="505">
        <v>45869</v>
      </c>
      <c r="J50" s="42">
        <f>J49+1</f>
        <v>45868</v>
      </c>
      <c r="K50" s="161"/>
      <c r="L50" s="36"/>
      <c r="M50" s="36"/>
      <c r="N50" s="36"/>
      <c r="O50" s="36"/>
    </row>
    <row r="51" spans="2:15" s="1" customFormat="1" ht="13.5" customHeight="1" x14ac:dyDescent="0.25">
      <c r="B51" s="44" t="str">
        <f>$B$17</f>
        <v>RMB: JPY20.97 -</v>
      </c>
      <c r="C51" s="45" t="s">
        <v>541</v>
      </c>
      <c r="D51" s="387" t="s">
        <v>10638</v>
      </c>
      <c r="E51" s="532">
        <v>45870</v>
      </c>
      <c r="F51" s="383" t="s">
        <v>10636</v>
      </c>
      <c r="G51" s="516">
        <v>45870</v>
      </c>
      <c r="H51" s="384" t="s">
        <v>10637</v>
      </c>
      <c r="I51" s="516">
        <v>45871</v>
      </c>
      <c r="J51" s="76">
        <f>J50+3</f>
        <v>45871</v>
      </c>
      <c r="K51" s="162"/>
      <c r="L51" s="36"/>
      <c r="M51" s="36"/>
      <c r="N51" s="36"/>
      <c r="O51" s="36"/>
    </row>
    <row r="52" spans="2:15" s="1" customFormat="1" ht="13.5" customHeight="1" x14ac:dyDescent="0.3">
      <c r="B52" s="62"/>
      <c r="C52" s="4"/>
      <c r="D52" s="4"/>
      <c r="E52" s="4"/>
      <c r="F52" s="4"/>
      <c r="G52" s="4"/>
      <c r="H52" s="5"/>
      <c r="I52" s="5"/>
      <c r="J52" s="7"/>
      <c r="K52" s="39"/>
      <c r="L52" s="36"/>
      <c r="M52" s="36"/>
      <c r="N52" s="36"/>
      <c r="O52" s="36"/>
    </row>
    <row r="53" spans="2:15" s="1" customFormat="1" ht="13.5" customHeight="1" x14ac:dyDescent="0.25">
      <c r="B53" s="63" t="s">
        <v>5430</v>
      </c>
      <c r="K53" s="330" t="s">
        <v>5504</v>
      </c>
      <c r="L53" s="36"/>
      <c r="M53" s="36"/>
      <c r="N53" s="36"/>
      <c r="O53" s="36"/>
    </row>
    <row r="54" spans="2:15" s="1" customFormat="1" ht="13.5" customHeight="1" x14ac:dyDescent="0.25">
      <c r="B54" s="72" t="s">
        <v>6374</v>
      </c>
      <c r="L54" s="36"/>
      <c r="M54" s="36"/>
      <c r="N54" s="36"/>
      <c r="O54" s="36"/>
    </row>
    <row r="55" spans="2:15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15" s="1" customFormat="1" ht="13.5" customHeight="1" x14ac:dyDescent="0.25">
      <c r="B56" s="63"/>
      <c r="L56" s="36"/>
      <c r="M56" s="36"/>
      <c r="N56" s="36"/>
      <c r="O56" s="36"/>
    </row>
    <row r="57" spans="2:15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15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15" s="1" customFormat="1" ht="13.5" customHeight="1" x14ac:dyDescent="0.25">
      <c r="B59" s="63"/>
      <c r="H59" s="2"/>
      <c r="I59" s="2"/>
      <c r="J59" s="3"/>
    </row>
    <row r="60" spans="2:15" s="1" customFormat="1" ht="13.5" customHeight="1" x14ac:dyDescent="0.25">
      <c r="B60" s="63"/>
      <c r="H60" s="2"/>
      <c r="I60" s="2"/>
      <c r="J60" s="3"/>
    </row>
    <row r="61" spans="2:15" s="1" customFormat="1" ht="13.5" customHeight="1" x14ac:dyDescent="0.25">
      <c r="B61" s="63"/>
      <c r="H61" s="2"/>
      <c r="I61" s="2"/>
      <c r="J61" s="3"/>
    </row>
    <row r="62" spans="2:15" s="1" customFormat="1" ht="13.5" customHeight="1" x14ac:dyDescent="0.25">
      <c r="B62" s="63"/>
      <c r="H62" s="2"/>
      <c r="I62" s="2"/>
      <c r="J62" s="3"/>
    </row>
    <row r="63" spans="2:15" s="1" customFormat="1" ht="13.5" customHeight="1" x14ac:dyDescent="0.25">
      <c r="B63" s="63"/>
      <c r="H63" s="2"/>
      <c r="I63" s="2"/>
      <c r="J63" s="3"/>
    </row>
    <row r="64" spans="2:15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1E00-000000000000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8" t="s">
        <v>0</v>
      </c>
      <c r="C1" s="658"/>
      <c r="D1" s="9"/>
      <c r="E1" s="9"/>
      <c r="F1" s="9"/>
      <c r="G1" s="9"/>
      <c r="H1" s="9"/>
      <c r="I1" s="659">
        <v>45862.354166666664</v>
      </c>
      <c r="J1" s="659"/>
      <c r="K1" s="14"/>
      <c r="L1" s="15"/>
      <c r="M1" s="15"/>
      <c r="N1" s="16"/>
      <c r="O1" s="12"/>
    </row>
    <row r="2" spans="2:15" s="1" customFormat="1" ht="13.5" customHeight="1" x14ac:dyDescent="0.25">
      <c r="B2" s="660" t="s">
        <v>10533</v>
      </c>
      <c r="C2" s="66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1" t="s">
        <v>12</v>
      </c>
      <c r="E4" s="662"/>
      <c r="F4" s="661" t="s">
        <v>13</v>
      </c>
      <c r="G4" s="662"/>
      <c r="H4" s="663" t="s">
        <v>2</v>
      </c>
      <c r="I4" s="66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10571</v>
      </c>
      <c r="E5" s="509">
        <v>45854</v>
      </c>
      <c r="F5" s="506" t="s">
        <v>10597</v>
      </c>
      <c r="G5" s="539">
        <v>45856</v>
      </c>
      <c r="H5" s="391" t="s">
        <v>9213</v>
      </c>
      <c r="I5" s="507">
        <v>45857</v>
      </c>
      <c r="J5" s="33">
        <v>45853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10536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459"/>
      <c r="C8" s="89" t="s">
        <v>6</v>
      </c>
      <c r="D8" s="410" t="s">
        <v>10594</v>
      </c>
      <c r="E8" s="511">
        <v>45859</v>
      </c>
      <c r="F8" s="410" t="s">
        <v>10595</v>
      </c>
      <c r="G8" s="511">
        <v>45859</v>
      </c>
      <c r="H8" s="410" t="s">
        <v>10596</v>
      </c>
      <c r="I8" s="511">
        <v>45859</v>
      </c>
      <c r="J8" s="42">
        <f>J11+1</f>
        <v>45857</v>
      </c>
      <c r="K8" s="16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9162</v>
      </c>
      <c r="E9" s="504">
        <v>45859</v>
      </c>
      <c r="F9" s="385" t="s">
        <v>9201</v>
      </c>
      <c r="G9" s="504">
        <v>45860</v>
      </c>
      <c r="H9" s="385" t="s">
        <v>9180</v>
      </c>
      <c r="I9" s="504">
        <v>45860</v>
      </c>
      <c r="J9" s="42">
        <f>J12+1</f>
        <v>45856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95" t="s">
        <v>244</v>
      </c>
      <c r="D10" s="410" t="s">
        <v>9292</v>
      </c>
      <c r="E10" s="504">
        <v>45860</v>
      </c>
      <c r="F10" s="410" t="s">
        <v>9286</v>
      </c>
      <c r="G10" s="504">
        <v>45860</v>
      </c>
      <c r="H10" s="410" t="s">
        <v>9132</v>
      </c>
      <c r="I10" s="504">
        <v>45860</v>
      </c>
      <c r="J10" s="42">
        <f>J8</f>
        <v>45857</v>
      </c>
      <c r="K10" s="249"/>
      <c r="L10" s="36"/>
      <c r="M10" s="36"/>
      <c r="N10" s="36"/>
      <c r="O10" s="36"/>
    </row>
    <row r="11" spans="2:15" s="1" customFormat="1" ht="13" customHeight="1" x14ac:dyDescent="0.25">
      <c r="B11" s="245"/>
      <c r="C11" s="89" t="s">
        <v>477</v>
      </c>
      <c r="D11" s="410" t="s">
        <v>9540</v>
      </c>
      <c r="E11" s="511">
        <v>45860</v>
      </c>
      <c r="F11" s="385" t="s">
        <v>9169</v>
      </c>
      <c r="G11" s="511">
        <v>45861</v>
      </c>
      <c r="H11" s="385" t="s">
        <v>9131</v>
      </c>
      <c r="I11" s="511">
        <v>45861</v>
      </c>
      <c r="J11" s="42">
        <f>J9</f>
        <v>45856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476</v>
      </c>
      <c r="D12" s="385" t="s">
        <v>10612</v>
      </c>
      <c r="E12" s="510">
        <v>45861</v>
      </c>
      <c r="F12" s="385" t="s">
        <v>10613</v>
      </c>
      <c r="G12" s="510">
        <v>45862</v>
      </c>
      <c r="H12" s="385" t="s">
        <v>9125</v>
      </c>
      <c r="I12" s="510">
        <v>45862</v>
      </c>
      <c r="J12" s="42">
        <f>+J5+2</f>
        <v>45855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10537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10541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10542</v>
      </c>
      <c r="C15" s="55" t="s">
        <v>481</v>
      </c>
      <c r="D15" s="513" t="s">
        <v>10616</v>
      </c>
      <c r="E15" s="514">
        <v>45865</v>
      </c>
      <c r="F15" s="513" t="s">
        <v>9255</v>
      </c>
      <c r="G15" s="515">
        <v>45865</v>
      </c>
      <c r="H15" s="384" t="s">
        <v>10058</v>
      </c>
      <c r="I15" s="516">
        <v>45865</v>
      </c>
      <c r="J15" s="34">
        <f>J10+3</f>
        <v>45860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61" t="s">
        <v>12</v>
      </c>
      <c r="E17" s="662"/>
      <c r="F17" s="661" t="s">
        <v>13</v>
      </c>
      <c r="G17" s="662"/>
      <c r="H17" s="663" t="s">
        <v>2</v>
      </c>
      <c r="I17" s="664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10552</v>
      </c>
      <c r="E18" s="502">
        <v>45850</v>
      </c>
      <c r="F18" s="390" t="s">
        <v>9320</v>
      </c>
      <c r="G18" s="502">
        <v>45851</v>
      </c>
      <c r="H18" s="390" t="s">
        <v>10555</v>
      </c>
      <c r="I18" s="539">
        <v>45851</v>
      </c>
      <c r="J18" s="33">
        <v>45850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10535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7</v>
      </c>
      <c r="D21" s="385" t="s">
        <v>10573</v>
      </c>
      <c r="E21" s="510">
        <v>45853</v>
      </c>
      <c r="F21" s="385" t="s">
        <v>9159</v>
      </c>
      <c r="G21" s="522">
        <v>45853</v>
      </c>
      <c r="H21" s="386" t="s">
        <v>9651</v>
      </c>
      <c r="I21" s="510">
        <v>45853</v>
      </c>
      <c r="J21" s="42">
        <f>J23</f>
        <v>45853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5</v>
      </c>
      <c r="D22" s="385" t="s">
        <v>10567</v>
      </c>
      <c r="E22" s="510">
        <v>45853</v>
      </c>
      <c r="F22" s="385" t="s">
        <v>9169</v>
      </c>
      <c r="G22" s="510">
        <v>45854</v>
      </c>
      <c r="H22" s="386" t="s">
        <v>9232</v>
      </c>
      <c r="I22" s="510">
        <v>45854</v>
      </c>
      <c r="J22" s="42">
        <f>J23</f>
        <v>45853</v>
      </c>
      <c r="K22" s="249"/>
      <c r="L22" s="36"/>
      <c r="M22" s="36"/>
      <c r="N22" s="36"/>
      <c r="O22" s="36"/>
    </row>
    <row r="23" spans="2:15" s="1" customFormat="1" ht="13" customHeight="1" x14ac:dyDescent="0.25">
      <c r="B23" s="537"/>
      <c r="C23" s="95" t="s">
        <v>8</v>
      </c>
      <c r="D23" s="385" t="s">
        <v>9714</v>
      </c>
      <c r="E23" s="510">
        <v>45854</v>
      </c>
      <c r="F23" s="385" t="s">
        <v>10572</v>
      </c>
      <c r="G23" s="510">
        <v>45854</v>
      </c>
      <c r="H23" s="386" t="s">
        <v>9237</v>
      </c>
      <c r="I23" s="510">
        <v>45854</v>
      </c>
      <c r="J23" s="42">
        <f>J18+3</f>
        <v>45853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10569</v>
      </c>
      <c r="E24" s="510">
        <v>45855</v>
      </c>
      <c r="F24" s="385" t="s">
        <v>10570</v>
      </c>
      <c r="G24" s="510">
        <v>45855</v>
      </c>
      <c r="H24" s="386" t="s">
        <v>9413</v>
      </c>
      <c r="I24" s="510">
        <v>45855</v>
      </c>
      <c r="J24" s="42">
        <f>J25</f>
        <v>45854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9196</v>
      </c>
      <c r="E25" s="510">
        <v>45855</v>
      </c>
      <c r="F25" s="385" t="s">
        <v>10577</v>
      </c>
      <c r="G25" s="510">
        <v>45855</v>
      </c>
      <c r="H25" s="386" t="s">
        <v>10568</v>
      </c>
      <c r="I25" s="510">
        <v>45855</v>
      </c>
      <c r="J25" s="42">
        <f>J22+1</f>
        <v>45854</v>
      </c>
      <c r="K25" s="161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JPY146.89-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JPY20.62 -</v>
      </c>
      <c r="C28" s="93" t="s">
        <v>481</v>
      </c>
      <c r="D28" s="401" t="s">
        <v>9913</v>
      </c>
      <c r="E28" s="510">
        <v>45857</v>
      </c>
      <c r="F28" s="402" t="s">
        <v>9659</v>
      </c>
      <c r="G28" s="527">
        <v>45859</v>
      </c>
      <c r="H28" s="401" t="s">
        <v>10614</v>
      </c>
      <c r="I28" s="527">
        <v>45860</v>
      </c>
      <c r="J28" s="34">
        <f>J18+7</f>
        <v>45857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61" t="s">
        <v>12</v>
      </c>
      <c r="E30" s="662"/>
      <c r="F30" s="661" t="s">
        <v>13</v>
      </c>
      <c r="G30" s="662"/>
      <c r="H30" s="663" t="s">
        <v>2</v>
      </c>
      <c r="I30" s="664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6375</v>
      </c>
      <c r="C32" s="133" t="s">
        <v>539</v>
      </c>
      <c r="D32" s="379" t="s">
        <v>10058</v>
      </c>
      <c r="E32" s="501">
        <v>45843</v>
      </c>
      <c r="F32" s="379" t="s">
        <v>10539</v>
      </c>
      <c r="G32" s="503">
        <v>45846</v>
      </c>
      <c r="H32" s="380" t="s">
        <v>9664</v>
      </c>
      <c r="I32" s="501">
        <v>45846</v>
      </c>
      <c r="J32" s="42">
        <v>45846</v>
      </c>
      <c r="K32" s="161"/>
      <c r="L32" s="36"/>
      <c r="M32" s="36"/>
      <c r="N32" s="36"/>
      <c r="O32" s="36"/>
    </row>
    <row r="33" spans="2:26" s="1" customFormat="1" ht="14.5" customHeight="1" x14ac:dyDescent="0.25">
      <c r="B33" s="26" t="s">
        <v>10534</v>
      </c>
      <c r="C33" s="104" t="s">
        <v>540</v>
      </c>
      <c r="D33" s="385" t="s">
        <v>10014</v>
      </c>
      <c r="E33" s="504">
        <v>45847</v>
      </c>
      <c r="F33" s="385" t="s">
        <v>10540</v>
      </c>
      <c r="G33" s="505">
        <v>45847</v>
      </c>
      <c r="H33" s="386" t="s">
        <v>9902</v>
      </c>
      <c r="I33" s="504">
        <v>45848</v>
      </c>
      <c r="J33" s="42">
        <f>J32+2</f>
        <v>45848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10549</v>
      </c>
      <c r="E34" s="504">
        <v>45849</v>
      </c>
      <c r="F34" s="385" t="s">
        <v>10550</v>
      </c>
      <c r="G34" s="505">
        <v>45849</v>
      </c>
      <c r="H34" s="386" t="s">
        <v>10551</v>
      </c>
      <c r="I34" s="504">
        <v>45849</v>
      </c>
      <c r="J34" s="42">
        <f>J33+2</f>
        <v>45850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9413</v>
      </c>
      <c r="E37" s="504">
        <v>45851</v>
      </c>
      <c r="F37" s="385" t="s">
        <v>10556</v>
      </c>
      <c r="G37" s="505">
        <v>45852</v>
      </c>
      <c r="H37" s="386" t="s">
        <v>10557</v>
      </c>
      <c r="I37" s="504">
        <v>45852</v>
      </c>
      <c r="J37" s="42">
        <f>J34+1</f>
        <v>45851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477</v>
      </c>
      <c r="D38" s="385" t="s">
        <v>10558</v>
      </c>
      <c r="E38" s="504">
        <v>45852</v>
      </c>
      <c r="F38" s="385" t="s">
        <v>10559</v>
      </c>
      <c r="G38" s="505">
        <v>45853</v>
      </c>
      <c r="H38" s="386" t="s">
        <v>10560</v>
      </c>
      <c r="I38" s="504">
        <v>45853</v>
      </c>
      <c r="J38" s="42">
        <f>J37+1</f>
        <v>45852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10561</v>
      </c>
      <c r="E39" s="504">
        <v>45853</v>
      </c>
      <c r="F39" s="385" t="s">
        <v>10562</v>
      </c>
      <c r="G39" s="505">
        <v>45853</v>
      </c>
      <c r="H39" s="386" t="s">
        <v>9127</v>
      </c>
      <c r="I39" s="504">
        <v>45853</v>
      </c>
      <c r="J39" s="42">
        <f>J40</f>
        <v>45853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9134</v>
      </c>
      <c r="E40" s="504">
        <v>45853</v>
      </c>
      <c r="F40" s="385" t="s">
        <v>9117</v>
      </c>
      <c r="G40" s="505">
        <v>45854</v>
      </c>
      <c r="H40" s="386" t="s">
        <v>9286</v>
      </c>
      <c r="I40" s="510">
        <v>45854</v>
      </c>
      <c r="J40" s="42">
        <f>J38+1</f>
        <v>45853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10578</v>
      </c>
      <c r="E41" s="510">
        <v>45854</v>
      </c>
      <c r="F41" s="410" t="s">
        <v>9201</v>
      </c>
      <c r="G41" s="510">
        <v>45855</v>
      </c>
      <c r="H41" s="386" t="s">
        <v>9317</v>
      </c>
      <c r="I41" s="510">
        <v>45855</v>
      </c>
      <c r="J41" s="42">
        <f>J39+1</f>
        <v>45854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9549</v>
      </c>
      <c r="E42" s="510">
        <v>45855</v>
      </c>
      <c r="F42" s="544" t="s">
        <v>9231</v>
      </c>
      <c r="G42" s="510">
        <v>45856</v>
      </c>
      <c r="H42" s="386" t="s">
        <v>9185</v>
      </c>
      <c r="I42" s="510">
        <v>45856</v>
      </c>
      <c r="J42" s="42">
        <f>J41+1</f>
        <v>45855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9294</v>
      </c>
      <c r="E45" s="531">
        <v>45858</v>
      </c>
      <c r="F45" s="379" t="s">
        <v>10572</v>
      </c>
      <c r="G45" s="503">
        <v>45860</v>
      </c>
      <c r="H45" s="380" t="s">
        <v>9102</v>
      </c>
      <c r="I45" s="503">
        <v>45861</v>
      </c>
      <c r="J45" s="131">
        <f>J41+6</f>
        <v>45860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JPY146.89-</v>
      </c>
      <c r="C46" s="85" t="s">
        <v>540</v>
      </c>
      <c r="D46" s="385" t="s">
        <v>10600</v>
      </c>
      <c r="E46" s="504">
        <v>45861</v>
      </c>
      <c r="F46" s="385" t="s">
        <v>10601</v>
      </c>
      <c r="G46" s="505">
        <v>45861</v>
      </c>
      <c r="H46" s="386" t="s">
        <v>9351</v>
      </c>
      <c r="I46" s="505">
        <v>45862</v>
      </c>
      <c r="J46" s="42">
        <f>J45+1</f>
        <v>45861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JPY20.62 -</v>
      </c>
      <c r="C47" s="238" t="s">
        <v>541</v>
      </c>
      <c r="D47" s="387" t="s">
        <v>9090</v>
      </c>
      <c r="E47" s="532">
        <v>45863</v>
      </c>
      <c r="F47" s="383" t="s">
        <v>10602</v>
      </c>
      <c r="G47" s="516">
        <v>45863</v>
      </c>
      <c r="H47" s="384" t="s">
        <v>10603</v>
      </c>
      <c r="I47" s="516">
        <v>45864</v>
      </c>
      <c r="J47" s="76">
        <f>J46+3</f>
        <v>45864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1F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8" t="s">
        <v>0</v>
      </c>
      <c r="C1" s="658"/>
      <c r="D1" s="9"/>
      <c r="E1" s="9"/>
      <c r="F1" s="9"/>
      <c r="G1" s="9"/>
      <c r="H1" s="9"/>
      <c r="I1" s="659">
        <v>45853.354166666664</v>
      </c>
      <c r="J1" s="659"/>
      <c r="K1" s="14"/>
      <c r="L1" s="15"/>
      <c r="M1" s="15"/>
      <c r="N1" s="16"/>
      <c r="O1" s="12"/>
    </row>
    <row r="2" spans="2:15" s="1" customFormat="1" ht="13.5" customHeight="1" x14ac:dyDescent="0.25">
      <c r="B2" s="660" t="s">
        <v>1599</v>
      </c>
      <c r="C2" s="66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1" t="s">
        <v>12</v>
      </c>
      <c r="E4" s="662"/>
      <c r="F4" s="661" t="s">
        <v>13</v>
      </c>
      <c r="G4" s="662"/>
      <c r="H4" s="663" t="s">
        <v>2</v>
      </c>
      <c r="I4" s="66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9740</v>
      </c>
      <c r="E5" s="509">
        <v>45847</v>
      </c>
      <c r="F5" s="506" t="s">
        <v>9086</v>
      </c>
      <c r="G5" s="539">
        <v>45847</v>
      </c>
      <c r="H5" s="391" t="s">
        <v>9128</v>
      </c>
      <c r="I5" s="507">
        <v>45848</v>
      </c>
      <c r="J5" s="33">
        <v>45846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3972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459"/>
      <c r="C8" s="89" t="s">
        <v>10548</v>
      </c>
      <c r="D8" s="410" t="s">
        <v>9290</v>
      </c>
      <c r="E8" s="511">
        <v>45850</v>
      </c>
      <c r="F8" s="410" t="s">
        <v>10547</v>
      </c>
      <c r="G8" s="511">
        <v>45850</v>
      </c>
      <c r="H8" s="410" t="s">
        <v>9715</v>
      </c>
      <c r="I8" s="511">
        <v>45850</v>
      </c>
      <c r="J8" s="42">
        <f>J9+1</f>
        <v>45850</v>
      </c>
      <c r="K8" s="161"/>
      <c r="L8" s="36"/>
      <c r="M8" s="36"/>
      <c r="N8" s="36"/>
      <c r="O8" s="36"/>
    </row>
    <row r="9" spans="2:15" s="1" customFormat="1" ht="13" customHeight="1" x14ac:dyDescent="0.25">
      <c r="B9" s="245"/>
      <c r="C9" s="49" t="s">
        <v>477</v>
      </c>
      <c r="D9" s="467"/>
      <c r="E9" s="491"/>
      <c r="F9" s="375"/>
      <c r="G9" s="491"/>
      <c r="H9" s="375"/>
      <c r="I9" s="491"/>
      <c r="J9" s="42">
        <f>J11</f>
        <v>45849</v>
      </c>
      <c r="K9" s="271" t="s">
        <v>10506</v>
      </c>
      <c r="L9" s="36"/>
      <c r="M9" s="36"/>
      <c r="N9" s="36"/>
      <c r="O9" s="36"/>
    </row>
    <row r="10" spans="2:15" s="1" customFormat="1" ht="13.5" customHeight="1" x14ac:dyDescent="0.25">
      <c r="B10" s="245"/>
      <c r="C10" s="95" t="s">
        <v>244</v>
      </c>
      <c r="D10" s="410" t="s">
        <v>9245</v>
      </c>
      <c r="E10" s="504">
        <v>45851</v>
      </c>
      <c r="F10" s="410" t="s">
        <v>10419</v>
      </c>
      <c r="G10" s="504">
        <v>45851</v>
      </c>
      <c r="H10" s="410" t="s">
        <v>9352</v>
      </c>
      <c r="I10" s="504">
        <v>45851</v>
      </c>
      <c r="J10" s="42">
        <f>J8</f>
        <v>45850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42</v>
      </c>
      <c r="D11" s="385" t="s">
        <v>10564</v>
      </c>
      <c r="E11" s="504">
        <v>45851</v>
      </c>
      <c r="F11" s="385" t="s">
        <v>9630</v>
      </c>
      <c r="G11" s="504">
        <v>45852</v>
      </c>
      <c r="H11" s="385" t="s">
        <v>9167</v>
      </c>
      <c r="I11" s="504">
        <v>45852</v>
      </c>
      <c r="J11" s="42">
        <f>J12+1</f>
        <v>45849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476</v>
      </c>
      <c r="D12" s="385" t="s">
        <v>9418</v>
      </c>
      <c r="E12" s="510">
        <v>45852</v>
      </c>
      <c r="F12" s="385" t="s">
        <v>10546</v>
      </c>
      <c r="G12" s="510">
        <v>45853</v>
      </c>
      <c r="H12" s="385" t="s">
        <v>10563</v>
      </c>
      <c r="I12" s="510">
        <v>45853</v>
      </c>
      <c r="J12" s="42">
        <f>+J5+2</f>
        <v>45848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10481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8053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10482</v>
      </c>
      <c r="C15" s="55" t="s">
        <v>481</v>
      </c>
      <c r="D15" s="513" t="s">
        <v>9422</v>
      </c>
      <c r="E15" s="514">
        <v>45854</v>
      </c>
      <c r="F15" s="513"/>
      <c r="G15" s="515"/>
      <c r="H15" s="384"/>
      <c r="I15" s="516"/>
      <c r="J15" s="34">
        <f>J10+3</f>
        <v>45853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61" t="s">
        <v>12</v>
      </c>
      <c r="E17" s="662"/>
      <c r="F17" s="661" t="s">
        <v>13</v>
      </c>
      <c r="G17" s="662"/>
      <c r="H17" s="663" t="s">
        <v>2</v>
      </c>
      <c r="I17" s="664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9119</v>
      </c>
      <c r="E18" s="502">
        <v>45843</v>
      </c>
      <c r="F18" s="390" t="s">
        <v>10501</v>
      </c>
      <c r="G18" s="502">
        <v>45844</v>
      </c>
      <c r="H18" s="390" t="s">
        <v>10502</v>
      </c>
      <c r="I18" s="539">
        <v>45844</v>
      </c>
      <c r="J18" s="33">
        <v>45843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10483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5</v>
      </c>
      <c r="D21" s="385" t="s">
        <v>10511</v>
      </c>
      <c r="E21" s="510">
        <v>45846</v>
      </c>
      <c r="F21" s="385" t="s">
        <v>9821</v>
      </c>
      <c r="G21" s="522">
        <v>45846</v>
      </c>
      <c r="H21" s="386" t="s">
        <v>10512</v>
      </c>
      <c r="I21" s="510">
        <v>45846</v>
      </c>
      <c r="J21" s="42">
        <f>J22</f>
        <v>45846</v>
      </c>
      <c r="K21" s="249"/>
      <c r="L21" s="36"/>
      <c r="M21" s="36"/>
      <c r="N21" s="36"/>
      <c r="O21" s="36"/>
    </row>
    <row r="22" spans="2:15" s="1" customFormat="1" ht="13" customHeight="1" x14ac:dyDescent="0.25">
      <c r="B22" s="537"/>
      <c r="C22" s="95" t="s">
        <v>8</v>
      </c>
      <c r="D22" s="385" t="s">
        <v>10513</v>
      </c>
      <c r="E22" s="510">
        <v>45846</v>
      </c>
      <c r="F22" s="385" t="s">
        <v>10518</v>
      </c>
      <c r="G22" s="505">
        <v>45847</v>
      </c>
      <c r="H22" s="386" t="s">
        <v>9317</v>
      </c>
      <c r="I22" s="505">
        <v>45847</v>
      </c>
      <c r="J22" s="42">
        <f>J18+3</f>
        <v>45846</v>
      </c>
      <c r="K22" s="164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7</v>
      </c>
      <c r="D23" s="385" t="s">
        <v>9552</v>
      </c>
      <c r="E23" s="510">
        <v>45847</v>
      </c>
      <c r="F23" s="385" t="s">
        <v>10523</v>
      </c>
      <c r="G23" s="522">
        <v>45847</v>
      </c>
      <c r="H23" s="386" t="s">
        <v>10524</v>
      </c>
      <c r="I23" s="510">
        <v>45847</v>
      </c>
      <c r="J23" s="42">
        <f>J22</f>
        <v>45846</v>
      </c>
      <c r="K23" s="247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10529</v>
      </c>
      <c r="E24" s="505">
        <v>45848</v>
      </c>
      <c r="F24" s="385" t="s">
        <v>10528</v>
      </c>
      <c r="G24" s="505">
        <v>45848</v>
      </c>
      <c r="H24" s="386" t="s">
        <v>9180</v>
      </c>
      <c r="I24" s="505">
        <v>45848</v>
      </c>
      <c r="J24" s="42">
        <f>J25</f>
        <v>45847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9812</v>
      </c>
      <c r="E25" s="505">
        <v>45848</v>
      </c>
      <c r="F25" s="385" t="s">
        <v>9547</v>
      </c>
      <c r="G25" s="522">
        <v>45848</v>
      </c>
      <c r="H25" s="386" t="s">
        <v>10519</v>
      </c>
      <c r="I25" s="505">
        <v>45848</v>
      </c>
      <c r="J25" s="42">
        <f>J21+1</f>
        <v>45847</v>
      </c>
      <c r="K25" s="161" t="s">
        <v>10504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JPY144.64-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JPY20.36 -</v>
      </c>
      <c r="C28" s="93" t="s">
        <v>481</v>
      </c>
      <c r="D28" s="401" t="s">
        <v>9913</v>
      </c>
      <c r="E28" s="526">
        <v>45850</v>
      </c>
      <c r="F28" s="402" t="s">
        <v>10553</v>
      </c>
      <c r="G28" s="527">
        <v>45851</v>
      </c>
      <c r="H28" s="401" t="s">
        <v>10554</v>
      </c>
      <c r="I28" s="527">
        <v>45851</v>
      </c>
      <c r="J28" s="34">
        <f>J18+7</f>
        <v>45850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61" t="s">
        <v>12</v>
      </c>
      <c r="E30" s="662"/>
      <c r="F30" s="661" t="s">
        <v>13</v>
      </c>
      <c r="G30" s="662"/>
      <c r="H30" s="663" t="s">
        <v>2</v>
      </c>
      <c r="I30" s="664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10484</v>
      </c>
      <c r="E32" s="501">
        <v>45838</v>
      </c>
      <c r="F32" s="379" t="s">
        <v>10485</v>
      </c>
      <c r="G32" s="503">
        <v>45839</v>
      </c>
      <c r="H32" s="380" t="s">
        <v>10486</v>
      </c>
      <c r="I32" s="501">
        <v>45839</v>
      </c>
      <c r="J32" s="42">
        <v>45839</v>
      </c>
      <c r="K32" s="161"/>
      <c r="L32" s="36"/>
      <c r="M32" s="36"/>
      <c r="N32" s="36"/>
      <c r="O32" s="36"/>
    </row>
    <row r="33" spans="2:26" s="1" customFormat="1" ht="14.5" customHeight="1" x14ac:dyDescent="0.25">
      <c r="B33" s="26" t="s">
        <v>9976</v>
      </c>
      <c r="C33" s="104" t="s">
        <v>540</v>
      </c>
      <c r="D33" s="385" t="s">
        <v>10487</v>
      </c>
      <c r="E33" s="504">
        <v>45840</v>
      </c>
      <c r="F33" s="385" t="s">
        <v>10488</v>
      </c>
      <c r="G33" s="505">
        <v>45840</v>
      </c>
      <c r="H33" s="386" t="s">
        <v>10489</v>
      </c>
      <c r="I33" s="504">
        <v>45841</v>
      </c>
      <c r="J33" s="42">
        <f>J32+2</f>
        <v>45841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10490</v>
      </c>
      <c r="E34" s="504">
        <v>45842</v>
      </c>
      <c r="F34" s="385" t="s">
        <v>9184</v>
      </c>
      <c r="G34" s="505">
        <v>45842</v>
      </c>
      <c r="H34" s="386" t="s">
        <v>10051</v>
      </c>
      <c r="I34" s="504">
        <v>45843</v>
      </c>
      <c r="J34" s="42">
        <f>J33+2</f>
        <v>45843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10499</v>
      </c>
      <c r="E37" s="504">
        <v>45844</v>
      </c>
      <c r="F37" s="385" t="s">
        <v>9889</v>
      </c>
      <c r="G37" s="505">
        <v>45845</v>
      </c>
      <c r="H37" s="386" t="s">
        <v>10500</v>
      </c>
      <c r="I37" s="504">
        <v>45845</v>
      </c>
      <c r="J37" s="42">
        <f>J34+1</f>
        <v>45844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477</v>
      </c>
      <c r="D38" s="385" t="s">
        <v>5344</v>
      </c>
      <c r="E38" s="504">
        <v>45845</v>
      </c>
      <c r="F38" s="385" t="s">
        <v>10509</v>
      </c>
      <c r="G38" s="505">
        <v>45846</v>
      </c>
      <c r="H38" s="386" t="s">
        <v>10510</v>
      </c>
      <c r="I38" s="504">
        <v>45846</v>
      </c>
      <c r="J38" s="42">
        <f>J37+1</f>
        <v>45845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9860</v>
      </c>
      <c r="E39" s="504">
        <v>45846</v>
      </c>
      <c r="F39" s="385" t="s">
        <v>9358</v>
      </c>
      <c r="G39" s="505">
        <v>45846</v>
      </c>
      <c r="H39" s="386" t="s">
        <v>10514</v>
      </c>
      <c r="I39" s="504">
        <v>45846</v>
      </c>
      <c r="J39" s="42">
        <f>J40</f>
        <v>45846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10520</v>
      </c>
      <c r="E40" s="504">
        <v>45846</v>
      </c>
      <c r="F40" s="385" t="s">
        <v>10521</v>
      </c>
      <c r="G40" s="505">
        <v>45847</v>
      </c>
      <c r="H40" s="386" t="s">
        <v>10522</v>
      </c>
      <c r="I40" s="504">
        <v>45847</v>
      </c>
      <c r="J40" s="42">
        <f>J38+1</f>
        <v>45846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10538</v>
      </c>
      <c r="E41" s="511">
        <v>45848</v>
      </c>
      <c r="F41" s="410" t="s">
        <v>10527</v>
      </c>
      <c r="G41" s="512">
        <v>45848</v>
      </c>
      <c r="H41" s="386" t="s">
        <v>9187</v>
      </c>
      <c r="I41" s="512">
        <v>45848</v>
      </c>
      <c r="J41" s="42">
        <f>J39+1</f>
        <v>45847</v>
      </c>
      <c r="K41" s="272" t="s">
        <v>10505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10544</v>
      </c>
      <c r="E42" s="512">
        <v>45848</v>
      </c>
      <c r="F42" s="544" t="s">
        <v>9314</v>
      </c>
      <c r="G42" s="512">
        <v>45849</v>
      </c>
      <c r="H42" s="386" t="s">
        <v>10545</v>
      </c>
      <c r="I42" s="512">
        <v>45849</v>
      </c>
      <c r="J42" s="42">
        <f>J41+1</f>
        <v>45848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6" t="s">
        <v>539</v>
      </c>
      <c r="D45" s="414" t="s">
        <v>10543</v>
      </c>
      <c r="E45" s="531">
        <v>45851</v>
      </c>
      <c r="F45" s="551" t="s">
        <v>10565</v>
      </c>
      <c r="G45" s="552">
        <v>45853</v>
      </c>
      <c r="H45" s="382" t="s">
        <v>10566</v>
      </c>
      <c r="I45" s="552">
        <v>45853</v>
      </c>
      <c r="J45" s="131">
        <f>J41+6</f>
        <v>45853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JPY144.64-</v>
      </c>
      <c r="C46" s="50" t="s">
        <v>540</v>
      </c>
      <c r="D46" s="375"/>
      <c r="E46" s="484"/>
      <c r="F46" s="375"/>
      <c r="G46" s="483"/>
      <c r="H46" s="372"/>
      <c r="I46" s="483"/>
      <c r="J46" s="42">
        <f>J45+1</f>
        <v>45854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JPY20.36 -</v>
      </c>
      <c r="C47" s="45" t="s">
        <v>541</v>
      </c>
      <c r="D47" s="383"/>
      <c r="E47" s="555"/>
      <c r="F47" s="383"/>
      <c r="G47" s="516"/>
      <c r="H47" s="384"/>
      <c r="I47" s="516"/>
      <c r="J47" s="76">
        <f>J46+3</f>
        <v>45857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20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8" t="s">
        <v>0</v>
      </c>
      <c r="C1" s="658"/>
      <c r="D1" s="9"/>
      <c r="E1" s="9"/>
      <c r="F1" s="9"/>
      <c r="G1" s="9"/>
      <c r="H1" s="9"/>
      <c r="I1" s="659">
        <v>45848.6875</v>
      </c>
      <c r="J1" s="659"/>
      <c r="K1" s="14"/>
      <c r="L1" s="15"/>
      <c r="M1" s="15"/>
      <c r="N1" s="16"/>
      <c r="O1" s="12"/>
    </row>
    <row r="2" spans="2:15" s="1" customFormat="1" ht="13.5" customHeight="1" x14ac:dyDescent="0.25">
      <c r="B2" s="660" t="s">
        <v>4021</v>
      </c>
      <c r="C2" s="66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1" t="s">
        <v>12</v>
      </c>
      <c r="E4" s="662"/>
      <c r="F4" s="661" t="s">
        <v>13</v>
      </c>
      <c r="G4" s="662"/>
      <c r="H4" s="663" t="s">
        <v>2</v>
      </c>
      <c r="I4" s="66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185" t="s">
        <v>481</v>
      </c>
      <c r="D5" s="595" t="s">
        <v>9223</v>
      </c>
      <c r="E5" s="596">
        <v>45840</v>
      </c>
      <c r="F5" s="597" t="s">
        <v>10474</v>
      </c>
      <c r="G5" s="596">
        <v>45840</v>
      </c>
      <c r="H5" s="598" t="s">
        <v>9961</v>
      </c>
      <c r="I5" s="599">
        <v>45840</v>
      </c>
      <c r="J5" s="33">
        <v>45839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3768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9" t="s">
        <v>477</v>
      </c>
      <c r="D8" s="410" t="s">
        <v>9262</v>
      </c>
      <c r="E8" s="511">
        <v>45842</v>
      </c>
      <c r="F8" s="385" t="s">
        <v>9225</v>
      </c>
      <c r="G8" s="511">
        <v>45842</v>
      </c>
      <c r="H8" s="385" t="s">
        <v>9541</v>
      </c>
      <c r="I8" s="511">
        <v>45842</v>
      </c>
      <c r="J8" s="42">
        <f>J9</f>
        <v>45842</v>
      </c>
      <c r="K8" s="271"/>
      <c r="L8" s="36"/>
      <c r="M8" s="36"/>
      <c r="N8" s="36"/>
      <c r="O8" s="36"/>
    </row>
    <row r="9" spans="2:15" s="1" customFormat="1" ht="13" customHeight="1" x14ac:dyDescent="0.25">
      <c r="B9" s="245"/>
      <c r="C9" s="89" t="s">
        <v>42</v>
      </c>
      <c r="D9" s="385" t="s">
        <v>10491</v>
      </c>
      <c r="E9" s="504">
        <v>45842</v>
      </c>
      <c r="F9" s="385" t="s">
        <v>10492</v>
      </c>
      <c r="G9" s="504">
        <v>45843</v>
      </c>
      <c r="H9" s="385" t="s">
        <v>10493</v>
      </c>
      <c r="I9" s="504">
        <v>45843</v>
      </c>
      <c r="J9" s="42">
        <f>J12+1</f>
        <v>45842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95" t="s">
        <v>244</v>
      </c>
      <c r="D10" s="410" t="s">
        <v>10494</v>
      </c>
      <c r="E10" s="504">
        <v>45843</v>
      </c>
      <c r="F10" s="410" t="s">
        <v>9185</v>
      </c>
      <c r="G10" s="504">
        <v>45843</v>
      </c>
      <c r="H10" s="410" t="s">
        <v>10495</v>
      </c>
      <c r="I10" s="504">
        <v>45843</v>
      </c>
      <c r="J10" s="42">
        <f>J11</f>
        <v>45843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6</v>
      </c>
      <c r="D11" s="410" t="s">
        <v>10496</v>
      </c>
      <c r="E11" s="511">
        <v>45844</v>
      </c>
      <c r="F11" s="410" t="s">
        <v>10497</v>
      </c>
      <c r="G11" s="511">
        <v>45844</v>
      </c>
      <c r="H11" s="410" t="s">
        <v>10498</v>
      </c>
      <c r="I11" s="511">
        <v>45844</v>
      </c>
      <c r="J11" s="42">
        <f>J8+1</f>
        <v>45843</v>
      </c>
      <c r="K11" s="249"/>
      <c r="L11" s="36"/>
      <c r="M11" s="36"/>
      <c r="N11" s="36"/>
      <c r="O11" s="36"/>
    </row>
    <row r="12" spans="2:15" s="1" customFormat="1" ht="13" customHeight="1" x14ac:dyDescent="0.25">
      <c r="B12" s="459"/>
      <c r="C12" s="85" t="s">
        <v>476</v>
      </c>
      <c r="D12" s="385" t="s">
        <v>9759</v>
      </c>
      <c r="E12" s="510">
        <v>45845</v>
      </c>
      <c r="F12" s="385" t="s">
        <v>9128</v>
      </c>
      <c r="G12" s="510">
        <v>45845</v>
      </c>
      <c r="H12" s="385" t="s">
        <v>9772</v>
      </c>
      <c r="I12" s="510">
        <v>45845</v>
      </c>
      <c r="J12" s="42">
        <f>+J5+2</f>
        <v>45841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10438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10476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10477</v>
      </c>
      <c r="C15" s="55" t="s">
        <v>481</v>
      </c>
      <c r="D15" s="513" t="s">
        <v>9181</v>
      </c>
      <c r="E15" s="514">
        <v>45847</v>
      </c>
      <c r="F15" s="513"/>
      <c r="G15" s="515"/>
      <c r="H15" s="384"/>
      <c r="I15" s="516"/>
      <c r="J15" s="34">
        <f>J10+3</f>
        <v>45846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61" t="s">
        <v>12</v>
      </c>
      <c r="E17" s="662"/>
      <c r="F17" s="661" t="s">
        <v>13</v>
      </c>
      <c r="G17" s="662"/>
      <c r="H17" s="663" t="s">
        <v>2</v>
      </c>
      <c r="I17" s="664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10445</v>
      </c>
      <c r="E18" s="502">
        <v>45836</v>
      </c>
      <c r="F18" s="390" t="s">
        <v>10448</v>
      </c>
      <c r="G18" s="502">
        <v>45836</v>
      </c>
      <c r="H18" s="390" t="s">
        <v>10440</v>
      </c>
      <c r="I18" s="539">
        <v>45837</v>
      </c>
      <c r="J18" s="33">
        <v>45836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10439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5</v>
      </c>
      <c r="D21" s="385" t="s">
        <v>9245</v>
      </c>
      <c r="E21" s="510">
        <v>45839</v>
      </c>
      <c r="F21" s="385" t="s">
        <v>10466</v>
      </c>
      <c r="G21" s="510">
        <v>45839</v>
      </c>
      <c r="H21" s="386" t="s">
        <v>10468</v>
      </c>
      <c r="I21" s="510">
        <v>45839</v>
      </c>
      <c r="J21" s="42">
        <f>J23</f>
        <v>45839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7</v>
      </c>
      <c r="D22" s="385" t="s">
        <v>10463</v>
      </c>
      <c r="E22" s="510">
        <v>45839</v>
      </c>
      <c r="F22" s="385" t="s">
        <v>10459</v>
      </c>
      <c r="G22" s="510">
        <v>45839</v>
      </c>
      <c r="H22" s="386" t="s">
        <v>10467</v>
      </c>
      <c r="I22" s="510">
        <v>45839</v>
      </c>
      <c r="J22" s="42">
        <f>J23</f>
        <v>45839</v>
      </c>
      <c r="K22" s="247"/>
      <c r="L22" s="36"/>
      <c r="M22" s="36"/>
      <c r="N22" s="36"/>
      <c r="O22" s="36"/>
    </row>
    <row r="23" spans="2:15" s="1" customFormat="1" ht="13" customHeight="1" x14ac:dyDescent="0.25">
      <c r="B23" s="537"/>
      <c r="C23" s="95" t="s">
        <v>8</v>
      </c>
      <c r="D23" s="385" t="s">
        <v>10461</v>
      </c>
      <c r="E23" s="510">
        <v>45839</v>
      </c>
      <c r="F23" s="385" t="s">
        <v>10466</v>
      </c>
      <c r="G23" s="505">
        <v>45840</v>
      </c>
      <c r="H23" s="386" t="s">
        <v>10468</v>
      </c>
      <c r="I23" s="505">
        <v>45840</v>
      </c>
      <c r="J23" s="42">
        <f>J18+3</f>
        <v>45839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10469</v>
      </c>
      <c r="E24" s="505">
        <v>45840</v>
      </c>
      <c r="F24" s="385" t="s">
        <v>10467</v>
      </c>
      <c r="G24" s="505">
        <v>45840</v>
      </c>
      <c r="H24" s="386" t="s">
        <v>10470</v>
      </c>
      <c r="I24" s="505">
        <v>45840</v>
      </c>
      <c r="J24" s="42">
        <f>J25</f>
        <v>45840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10471</v>
      </c>
      <c r="E25" s="505">
        <v>45840</v>
      </c>
      <c r="F25" s="385" t="s">
        <v>10472</v>
      </c>
      <c r="G25" s="522">
        <v>45841</v>
      </c>
      <c r="H25" s="386" t="s">
        <v>10473</v>
      </c>
      <c r="I25" s="505">
        <v>45841</v>
      </c>
      <c r="J25" s="42">
        <f>J21+1</f>
        <v>45840</v>
      </c>
      <c r="K25" s="161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JPY145.80-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JPY20.49-</v>
      </c>
      <c r="C28" s="93" t="s">
        <v>481</v>
      </c>
      <c r="D28" s="401" t="s">
        <v>9287</v>
      </c>
      <c r="E28" s="526">
        <v>45843</v>
      </c>
      <c r="F28" s="402" t="s">
        <v>10508</v>
      </c>
      <c r="G28" s="527">
        <v>45844</v>
      </c>
      <c r="H28" s="401" t="s">
        <v>10076</v>
      </c>
      <c r="I28" s="527">
        <v>45844</v>
      </c>
      <c r="J28" s="34">
        <f>J18+7</f>
        <v>45843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61" t="s">
        <v>12</v>
      </c>
      <c r="E30" s="662"/>
      <c r="F30" s="661" t="s">
        <v>13</v>
      </c>
      <c r="G30" s="662"/>
      <c r="H30" s="663" t="s">
        <v>2</v>
      </c>
      <c r="I30" s="664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10451</v>
      </c>
      <c r="E32" s="501">
        <v>45831</v>
      </c>
      <c r="F32" s="379" t="s">
        <v>10453</v>
      </c>
      <c r="G32" s="501">
        <v>45832</v>
      </c>
      <c r="H32" s="380" t="s">
        <v>10452</v>
      </c>
      <c r="I32" s="501">
        <v>45832</v>
      </c>
      <c r="J32" s="42">
        <v>45832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9579</v>
      </c>
      <c r="C33" s="104" t="s">
        <v>540</v>
      </c>
      <c r="D33" s="385" t="s">
        <v>10447</v>
      </c>
      <c r="E33" s="504">
        <v>45833</v>
      </c>
      <c r="F33" s="385" t="s">
        <v>10454</v>
      </c>
      <c r="G33" s="504">
        <v>45833</v>
      </c>
      <c r="H33" s="386" t="s">
        <v>10455</v>
      </c>
      <c r="I33" s="504">
        <v>45834</v>
      </c>
      <c r="J33" s="42">
        <f>J32+2</f>
        <v>45834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10456</v>
      </c>
      <c r="E34" s="504">
        <v>45835</v>
      </c>
      <c r="F34" s="385" t="s">
        <v>10457</v>
      </c>
      <c r="G34" s="504">
        <v>45835</v>
      </c>
      <c r="H34" s="386" t="s">
        <v>9878</v>
      </c>
      <c r="I34" s="504">
        <v>45836</v>
      </c>
      <c r="J34" s="42">
        <f>J33+2</f>
        <v>45836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9167</v>
      </c>
      <c r="E37" s="504">
        <v>45837</v>
      </c>
      <c r="F37" s="385" t="s">
        <v>9486</v>
      </c>
      <c r="G37" s="504">
        <v>45837</v>
      </c>
      <c r="H37" s="386" t="s">
        <v>9323</v>
      </c>
      <c r="I37" s="504">
        <v>45837</v>
      </c>
      <c r="J37" s="42">
        <f>J34+1</f>
        <v>45837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477</v>
      </c>
      <c r="D38" s="385" t="s">
        <v>10458</v>
      </c>
      <c r="E38" s="504">
        <v>45838</v>
      </c>
      <c r="F38" s="385" t="s">
        <v>9111</v>
      </c>
      <c r="G38" s="504">
        <v>45838</v>
      </c>
      <c r="H38" s="386" t="s">
        <v>9284</v>
      </c>
      <c r="I38" s="504">
        <v>45838</v>
      </c>
      <c r="J38" s="42">
        <f>J37+1</f>
        <v>45838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10461</v>
      </c>
      <c r="E39" s="504">
        <v>45838</v>
      </c>
      <c r="F39" s="385" t="s">
        <v>10460</v>
      </c>
      <c r="G39" s="504">
        <v>45839</v>
      </c>
      <c r="H39" s="386" t="s">
        <v>10462</v>
      </c>
      <c r="I39" s="504">
        <v>45839</v>
      </c>
      <c r="J39" s="42">
        <f>J40</f>
        <v>45839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10463</v>
      </c>
      <c r="E40" s="504">
        <v>45839</v>
      </c>
      <c r="F40" s="385" t="s">
        <v>10459</v>
      </c>
      <c r="G40" s="504">
        <v>45839</v>
      </c>
      <c r="H40" s="386" t="s">
        <v>10464</v>
      </c>
      <c r="I40" s="504">
        <v>45839</v>
      </c>
      <c r="J40" s="42">
        <f>J38+1</f>
        <v>45839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10465</v>
      </c>
      <c r="E41" s="511">
        <v>45840</v>
      </c>
      <c r="F41" s="410" t="s">
        <v>10475</v>
      </c>
      <c r="G41" s="512">
        <v>45840</v>
      </c>
      <c r="H41" s="386" t="s">
        <v>9173</v>
      </c>
      <c r="I41" s="512">
        <v>45840</v>
      </c>
      <c r="J41" s="42">
        <f>J39+1</f>
        <v>45840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10478</v>
      </c>
      <c r="E42" s="512">
        <v>45841</v>
      </c>
      <c r="F42" s="544" t="s">
        <v>10479</v>
      </c>
      <c r="G42" s="512">
        <v>45841</v>
      </c>
      <c r="H42" s="386" t="s">
        <v>10480</v>
      </c>
      <c r="I42" s="512">
        <v>45841</v>
      </c>
      <c r="J42" s="42">
        <f>J41+1</f>
        <v>45841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10515</v>
      </c>
      <c r="E45" s="531">
        <v>45843</v>
      </c>
      <c r="F45" s="379" t="s">
        <v>10516</v>
      </c>
      <c r="G45" s="503">
        <v>45846</v>
      </c>
      <c r="H45" s="380" t="s">
        <v>10517</v>
      </c>
      <c r="I45" s="503">
        <v>45846</v>
      </c>
      <c r="J45" s="131">
        <f>J41+6</f>
        <v>45846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JPY145.80-</v>
      </c>
      <c r="C46" s="85" t="s">
        <v>540</v>
      </c>
      <c r="D46" s="385" t="s">
        <v>10530</v>
      </c>
      <c r="E46" s="504">
        <v>45847</v>
      </c>
      <c r="F46" s="385" t="s">
        <v>9282</v>
      </c>
      <c r="G46" s="505">
        <v>45847</v>
      </c>
      <c r="H46" s="386" t="s">
        <v>10526</v>
      </c>
      <c r="I46" s="505">
        <v>45848</v>
      </c>
      <c r="J46" s="42">
        <f>J45+1</f>
        <v>45847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JPY20.49-</v>
      </c>
      <c r="C47" s="45" t="s">
        <v>541</v>
      </c>
      <c r="D47" s="383" t="s">
        <v>10525</v>
      </c>
      <c r="E47" s="555">
        <v>45849</v>
      </c>
      <c r="F47" s="383" t="s">
        <v>10531</v>
      </c>
      <c r="G47" s="516">
        <v>45849</v>
      </c>
      <c r="H47" s="384" t="s">
        <v>10532</v>
      </c>
      <c r="I47" s="516">
        <v>45849</v>
      </c>
      <c r="J47" s="76">
        <f>J46+3</f>
        <v>45850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21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8" t="s">
        <v>0</v>
      </c>
      <c r="C1" s="658"/>
      <c r="D1" s="9"/>
      <c r="E1" s="9"/>
      <c r="F1" s="9"/>
      <c r="G1" s="9"/>
      <c r="H1" s="9"/>
      <c r="I1" s="659">
        <v>45834.354166666664</v>
      </c>
      <c r="J1" s="659"/>
      <c r="K1" s="14"/>
      <c r="L1" s="15"/>
      <c r="M1" s="15"/>
      <c r="N1" s="16"/>
      <c r="O1" s="12"/>
    </row>
    <row r="2" spans="2:15" s="1" customFormat="1" ht="13.5" customHeight="1" x14ac:dyDescent="0.25">
      <c r="B2" s="660" t="s">
        <v>1502</v>
      </c>
      <c r="C2" s="66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1" t="s">
        <v>12</v>
      </c>
      <c r="E4" s="662"/>
      <c r="F4" s="661" t="s">
        <v>13</v>
      </c>
      <c r="G4" s="662"/>
      <c r="H4" s="663" t="s">
        <v>2</v>
      </c>
      <c r="I4" s="66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10430</v>
      </c>
      <c r="E5" s="509">
        <v>45833</v>
      </c>
      <c r="F5" s="506" t="s">
        <v>9292</v>
      </c>
      <c r="G5" s="507">
        <v>45833</v>
      </c>
      <c r="H5" s="391" t="s">
        <v>9233</v>
      </c>
      <c r="I5" s="507">
        <v>45834</v>
      </c>
      <c r="J5" s="33">
        <v>45832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3701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476</v>
      </c>
      <c r="D8" s="385" t="s">
        <v>9520</v>
      </c>
      <c r="E8" s="510">
        <v>45835</v>
      </c>
      <c r="F8" s="385" t="s">
        <v>9284</v>
      </c>
      <c r="G8" s="510">
        <v>45835</v>
      </c>
      <c r="H8" s="385" t="s">
        <v>9294</v>
      </c>
      <c r="I8" s="510">
        <v>45835</v>
      </c>
      <c r="J8" s="42">
        <v>45834</v>
      </c>
      <c r="K8" s="271"/>
      <c r="L8" s="36"/>
      <c r="M8" s="36"/>
      <c r="N8" s="36"/>
      <c r="O8" s="36"/>
    </row>
    <row r="9" spans="2:15" s="1" customFormat="1" ht="13" customHeight="1" x14ac:dyDescent="0.25">
      <c r="B9" s="245"/>
      <c r="C9" s="89" t="s">
        <v>477</v>
      </c>
      <c r="D9" s="410" t="s">
        <v>10440</v>
      </c>
      <c r="E9" s="504">
        <v>45836</v>
      </c>
      <c r="F9" s="385" t="s">
        <v>10441</v>
      </c>
      <c r="G9" s="504">
        <v>45836</v>
      </c>
      <c r="H9" s="385" t="s">
        <v>10442</v>
      </c>
      <c r="I9" s="504">
        <v>45836</v>
      </c>
      <c r="J9" s="42">
        <f>J11</f>
        <v>45835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95" t="s">
        <v>244</v>
      </c>
      <c r="D10" s="410" t="s">
        <v>10443</v>
      </c>
      <c r="E10" s="504">
        <v>45836</v>
      </c>
      <c r="F10" s="410" t="s">
        <v>10444</v>
      </c>
      <c r="G10" s="504">
        <v>45836</v>
      </c>
      <c r="H10" s="410" t="s">
        <v>10445</v>
      </c>
      <c r="I10" s="504">
        <v>45836</v>
      </c>
      <c r="J10" s="42">
        <f>J12</f>
        <v>45836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42</v>
      </c>
      <c r="D11" s="385" t="s">
        <v>10446</v>
      </c>
      <c r="E11" s="504">
        <v>45836</v>
      </c>
      <c r="F11" s="385" t="s">
        <v>10447</v>
      </c>
      <c r="G11" s="504">
        <v>45836</v>
      </c>
      <c r="H11" s="385" t="s">
        <v>10448</v>
      </c>
      <c r="I11" s="504">
        <v>45836</v>
      </c>
      <c r="J11" s="42">
        <f>J8+1</f>
        <v>45835</v>
      </c>
      <c r="K11" s="249"/>
      <c r="L11" s="36"/>
      <c r="M11" s="36"/>
      <c r="N11" s="36"/>
      <c r="O11" s="36"/>
    </row>
    <row r="12" spans="2:15" s="1" customFormat="1" ht="13" customHeight="1" x14ac:dyDescent="0.25">
      <c r="B12" s="459"/>
      <c r="C12" s="89" t="s">
        <v>6</v>
      </c>
      <c r="D12" s="410" t="s">
        <v>10449</v>
      </c>
      <c r="E12" s="511">
        <v>45837</v>
      </c>
      <c r="F12" s="410" t="s">
        <v>10441</v>
      </c>
      <c r="G12" s="511">
        <v>45837</v>
      </c>
      <c r="H12" s="410" t="s">
        <v>10450</v>
      </c>
      <c r="I12" s="511">
        <v>45837</v>
      </c>
      <c r="J12" s="42">
        <f>J9+1</f>
        <v>45836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10409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10414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10415</v>
      </c>
      <c r="C15" s="94" t="s">
        <v>481</v>
      </c>
      <c r="D15" s="462" t="s">
        <v>9495</v>
      </c>
      <c r="E15" s="523">
        <v>45840</v>
      </c>
      <c r="F15" s="462" t="s">
        <v>9741</v>
      </c>
      <c r="G15" s="524">
        <v>45840</v>
      </c>
      <c r="H15" s="406" t="s">
        <v>10005</v>
      </c>
      <c r="I15" s="525">
        <v>45840</v>
      </c>
      <c r="J15" s="34">
        <f>J10+3</f>
        <v>45839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61" t="s">
        <v>12</v>
      </c>
      <c r="E17" s="662"/>
      <c r="F17" s="661" t="s">
        <v>13</v>
      </c>
      <c r="G17" s="662"/>
      <c r="H17" s="663" t="s">
        <v>2</v>
      </c>
      <c r="I17" s="664"/>
      <c r="J17" s="32">
        <v>2200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9373</v>
      </c>
      <c r="E18" s="502">
        <v>45829</v>
      </c>
      <c r="F18" s="390" t="s">
        <v>9288</v>
      </c>
      <c r="G18" s="502">
        <v>45830</v>
      </c>
      <c r="H18" s="390" t="s">
        <v>10422</v>
      </c>
      <c r="I18" s="539">
        <v>45830</v>
      </c>
      <c r="J18" s="33">
        <v>45829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10410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5</v>
      </c>
      <c r="D21" s="385" t="s">
        <v>9173</v>
      </c>
      <c r="E21" s="510">
        <v>45832</v>
      </c>
      <c r="F21" s="385" t="s">
        <v>9406</v>
      </c>
      <c r="G21" s="505">
        <v>45832</v>
      </c>
      <c r="H21" s="386" t="s">
        <v>9199</v>
      </c>
      <c r="I21" s="505">
        <v>45832</v>
      </c>
      <c r="J21" s="42">
        <f>J22</f>
        <v>45832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8</v>
      </c>
      <c r="D22" s="385" t="s">
        <v>9184</v>
      </c>
      <c r="E22" s="510">
        <v>45832</v>
      </c>
      <c r="F22" s="385" t="s">
        <v>10425</v>
      </c>
      <c r="G22" s="505">
        <v>45833</v>
      </c>
      <c r="H22" s="386" t="s">
        <v>9084</v>
      </c>
      <c r="I22" s="505">
        <v>45833</v>
      </c>
      <c r="J22" s="42">
        <f>J18+3</f>
        <v>45832</v>
      </c>
      <c r="K22" s="247" t="s">
        <v>10394</v>
      </c>
      <c r="L22" s="36"/>
      <c r="M22" s="36"/>
      <c r="N22" s="36"/>
      <c r="O22" s="36"/>
    </row>
    <row r="23" spans="2:15" s="1" customFormat="1" ht="13" customHeight="1" x14ac:dyDescent="0.25">
      <c r="B23" s="537"/>
      <c r="C23" s="85" t="s">
        <v>7</v>
      </c>
      <c r="D23" s="385" t="s">
        <v>9292</v>
      </c>
      <c r="E23" s="510">
        <v>45833</v>
      </c>
      <c r="F23" s="385" t="s">
        <v>9286</v>
      </c>
      <c r="G23" s="505">
        <v>45833</v>
      </c>
      <c r="H23" s="386" t="s">
        <v>9520</v>
      </c>
      <c r="I23" s="505">
        <v>45833</v>
      </c>
      <c r="J23" s="42">
        <f>J22</f>
        <v>45832</v>
      </c>
      <c r="K23" s="164" t="s">
        <v>10429</v>
      </c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9193</v>
      </c>
      <c r="E24" s="510">
        <v>45834</v>
      </c>
      <c r="F24" s="385" t="s">
        <v>9393</v>
      </c>
      <c r="G24" s="522">
        <v>45834</v>
      </c>
      <c r="H24" s="386" t="s">
        <v>9413</v>
      </c>
      <c r="I24" s="522">
        <v>45834</v>
      </c>
      <c r="J24" s="42">
        <f>J25</f>
        <v>45833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9084</v>
      </c>
      <c r="E25" s="510">
        <v>45834</v>
      </c>
      <c r="F25" s="385" t="s">
        <v>10432</v>
      </c>
      <c r="G25" s="522">
        <v>45834</v>
      </c>
      <c r="H25" s="386" t="s">
        <v>10434</v>
      </c>
      <c r="I25" s="505">
        <v>45834</v>
      </c>
      <c r="J25" s="42">
        <f>J21+1</f>
        <v>45833</v>
      </c>
      <c r="K25" s="161" t="s">
        <v>10428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JPY145.92-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JP20.44-</v>
      </c>
      <c r="C28" s="93" t="s">
        <v>481</v>
      </c>
      <c r="D28" s="401" t="s">
        <v>9867</v>
      </c>
      <c r="E28" s="526">
        <v>45836</v>
      </c>
      <c r="F28" s="402" t="s">
        <v>9738</v>
      </c>
      <c r="G28" s="527">
        <v>45836</v>
      </c>
      <c r="H28" s="401" t="s">
        <v>9449</v>
      </c>
      <c r="I28" s="527">
        <v>45837</v>
      </c>
      <c r="J28" s="34">
        <f>J18+7</f>
        <v>45836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61" t="s">
        <v>12</v>
      </c>
      <c r="E30" s="662"/>
      <c r="F30" s="661" t="s">
        <v>13</v>
      </c>
      <c r="G30" s="662"/>
      <c r="H30" s="663" t="s">
        <v>2</v>
      </c>
      <c r="I30" s="664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9856</v>
      </c>
      <c r="E32" s="501">
        <v>45823</v>
      </c>
      <c r="F32" s="379" t="s">
        <v>9252</v>
      </c>
      <c r="G32" s="503">
        <v>45825</v>
      </c>
      <c r="H32" s="380" t="s">
        <v>9612</v>
      </c>
      <c r="I32" s="503">
        <v>45825</v>
      </c>
      <c r="J32" s="42">
        <v>45825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9975</v>
      </c>
      <c r="C33" s="104" t="s">
        <v>540</v>
      </c>
      <c r="D33" s="385" t="s">
        <v>10411</v>
      </c>
      <c r="E33" s="504">
        <v>45826</v>
      </c>
      <c r="F33" s="385" t="s">
        <v>10412</v>
      </c>
      <c r="G33" s="505">
        <v>45826</v>
      </c>
      <c r="H33" s="386" t="s">
        <v>10413</v>
      </c>
      <c r="I33" s="505">
        <v>45827</v>
      </c>
      <c r="J33" s="42">
        <f>J32+2</f>
        <v>45827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9945</v>
      </c>
      <c r="E34" s="504">
        <v>45828</v>
      </c>
      <c r="F34" s="385" t="s">
        <v>9212</v>
      </c>
      <c r="G34" s="505">
        <v>45828</v>
      </c>
      <c r="H34" s="386" t="s">
        <v>10051</v>
      </c>
      <c r="I34" s="505">
        <v>45829</v>
      </c>
      <c r="J34" s="42">
        <f>J33+2</f>
        <v>45829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9292</v>
      </c>
      <c r="E37" s="504">
        <v>45830</v>
      </c>
      <c r="F37" s="385" t="s">
        <v>9239</v>
      </c>
      <c r="G37" s="505">
        <v>45831</v>
      </c>
      <c r="H37" s="386" t="s">
        <v>9259</v>
      </c>
      <c r="I37" s="505">
        <v>45831</v>
      </c>
      <c r="J37" s="42">
        <f>J34+1</f>
        <v>45830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1313</v>
      </c>
      <c r="D38" s="385" t="s">
        <v>9740</v>
      </c>
      <c r="E38" s="504">
        <v>45832</v>
      </c>
      <c r="F38" s="385" t="s">
        <v>9591</v>
      </c>
      <c r="G38" s="505">
        <v>45832</v>
      </c>
      <c r="H38" s="386" t="s">
        <v>10433</v>
      </c>
      <c r="I38" s="505">
        <v>45832</v>
      </c>
      <c r="J38" s="42">
        <f>J40</f>
        <v>45832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9131</v>
      </c>
      <c r="E39" s="504">
        <v>45832</v>
      </c>
      <c r="F39" s="385" t="s">
        <v>9689</v>
      </c>
      <c r="G39" s="505">
        <v>45832</v>
      </c>
      <c r="H39" s="386" t="s">
        <v>10426</v>
      </c>
      <c r="I39" s="505">
        <v>45832</v>
      </c>
      <c r="J39" s="42">
        <f>J37+1</f>
        <v>45831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10427</v>
      </c>
      <c r="E40" s="504">
        <v>45832</v>
      </c>
      <c r="F40" s="385" t="s">
        <v>9167</v>
      </c>
      <c r="G40" s="505">
        <v>45833</v>
      </c>
      <c r="H40" s="386" t="s">
        <v>9352</v>
      </c>
      <c r="I40" s="505">
        <v>45833</v>
      </c>
      <c r="J40" s="42">
        <f>J39+1</f>
        <v>45832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10431</v>
      </c>
      <c r="E41" s="511">
        <v>45834</v>
      </c>
      <c r="F41" s="410" t="s">
        <v>9180</v>
      </c>
      <c r="G41" s="512">
        <v>45835</v>
      </c>
      <c r="H41" s="386" t="s">
        <v>9284</v>
      </c>
      <c r="I41" s="512">
        <v>45835</v>
      </c>
      <c r="J41" s="42">
        <f>J38+1</f>
        <v>45833</v>
      </c>
      <c r="K41" s="272" t="s">
        <v>10428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10435</v>
      </c>
      <c r="E42" s="512">
        <v>45835</v>
      </c>
      <c r="F42" s="544" t="s">
        <v>10436</v>
      </c>
      <c r="G42" s="512">
        <v>45836</v>
      </c>
      <c r="H42" s="386" t="s">
        <v>10437</v>
      </c>
      <c r="I42" s="512">
        <v>45836</v>
      </c>
      <c r="J42" s="42">
        <f>J41+1</f>
        <v>45834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9913</v>
      </c>
      <c r="E45" s="531">
        <v>45838</v>
      </c>
      <c r="F45" s="379" t="s">
        <v>9450</v>
      </c>
      <c r="G45" s="503">
        <v>45839</v>
      </c>
      <c r="H45" s="380" t="s">
        <v>9930</v>
      </c>
      <c r="I45" s="503">
        <v>45839</v>
      </c>
      <c r="J45" s="131">
        <f>J41+6</f>
        <v>45839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JPY145.92-</v>
      </c>
      <c r="C46" s="85" t="s">
        <v>540</v>
      </c>
      <c r="D46" s="385" t="s">
        <v>9354</v>
      </c>
      <c r="E46" s="504">
        <v>45840</v>
      </c>
      <c r="F46" s="385" t="s">
        <v>10076</v>
      </c>
      <c r="G46" s="505">
        <v>45840</v>
      </c>
      <c r="H46" s="386" t="s">
        <v>10507</v>
      </c>
      <c r="I46" s="505">
        <v>45841</v>
      </c>
      <c r="J46" s="42">
        <f>J45+1</f>
        <v>45840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JP20.44-</v>
      </c>
      <c r="C47" s="238" t="s">
        <v>541</v>
      </c>
      <c r="D47" s="387" t="s">
        <v>9287</v>
      </c>
      <c r="E47" s="532">
        <v>45842</v>
      </c>
      <c r="F47" s="387" t="s">
        <v>10058</v>
      </c>
      <c r="G47" s="525">
        <v>45842</v>
      </c>
      <c r="H47" s="406" t="s">
        <v>10348</v>
      </c>
      <c r="I47" s="525">
        <v>45843</v>
      </c>
      <c r="J47" s="76">
        <f>J46+3</f>
        <v>45843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disablePrompts="1" count="1">
    <dataValidation type="list" allowBlank="1" showInputMessage="1" showErrorMessage="1" sqref="B32" xr:uid="{00000000-0002-0000-22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8" t="s">
        <v>0</v>
      </c>
      <c r="C1" s="658"/>
      <c r="D1" s="9"/>
      <c r="E1" s="9"/>
      <c r="F1" s="9"/>
      <c r="G1" s="9"/>
      <c r="H1" s="9"/>
      <c r="I1" s="659">
        <v>45833.479166666664</v>
      </c>
      <c r="J1" s="659"/>
      <c r="K1" s="14"/>
      <c r="L1" s="15"/>
      <c r="M1" s="15"/>
      <c r="N1" s="16"/>
      <c r="O1" s="12"/>
    </row>
    <row r="2" spans="2:15" s="1" customFormat="1" ht="13.5" customHeight="1" x14ac:dyDescent="0.25">
      <c r="B2" s="660" t="s">
        <v>1434</v>
      </c>
      <c r="C2" s="66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1" t="s">
        <v>12</v>
      </c>
      <c r="E4" s="662"/>
      <c r="F4" s="661" t="s">
        <v>13</v>
      </c>
      <c r="G4" s="662"/>
      <c r="H4" s="663" t="s">
        <v>2</v>
      </c>
      <c r="I4" s="66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10384</v>
      </c>
      <c r="E5" s="509">
        <v>45825</v>
      </c>
      <c r="F5" s="506" t="s">
        <v>10388</v>
      </c>
      <c r="G5" s="507">
        <v>45826</v>
      </c>
      <c r="H5" s="391" t="s">
        <v>10389</v>
      </c>
      <c r="I5" s="507">
        <v>45826</v>
      </c>
      <c r="J5" s="33">
        <v>45825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3641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45"/>
      <c r="C8" s="89" t="s">
        <v>10401</v>
      </c>
      <c r="D8" s="410" t="s">
        <v>9098</v>
      </c>
      <c r="E8" s="511">
        <v>45828</v>
      </c>
      <c r="F8" s="410" t="s">
        <v>9866</v>
      </c>
      <c r="G8" s="511">
        <v>45828</v>
      </c>
      <c r="H8" s="410" t="s">
        <v>9987</v>
      </c>
      <c r="I8" s="512">
        <v>45828</v>
      </c>
      <c r="J8" s="42">
        <f>J9+1</f>
        <v>45829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9194</v>
      </c>
      <c r="E9" s="511">
        <v>45829</v>
      </c>
      <c r="F9" s="385" t="s">
        <v>10418</v>
      </c>
      <c r="G9" s="511">
        <v>45829</v>
      </c>
      <c r="H9" s="385" t="s">
        <v>9773</v>
      </c>
      <c r="I9" s="505">
        <v>45829</v>
      </c>
      <c r="J9" s="42">
        <f>J10</f>
        <v>45828</v>
      </c>
      <c r="K9" s="249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10417</v>
      </c>
      <c r="E10" s="504">
        <v>45829</v>
      </c>
      <c r="F10" s="385" t="s">
        <v>9214</v>
      </c>
      <c r="G10" s="504">
        <v>45829</v>
      </c>
      <c r="H10" s="385" t="s">
        <v>9951</v>
      </c>
      <c r="I10" s="505">
        <v>45829</v>
      </c>
      <c r="J10" s="42">
        <f>J12+1</f>
        <v>45828</v>
      </c>
      <c r="K10" s="271" t="s">
        <v>10362</v>
      </c>
      <c r="L10" s="36"/>
      <c r="M10" s="36"/>
      <c r="N10" s="36"/>
      <c r="O10" s="36"/>
    </row>
    <row r="11" spans="2:15" s="1" customFormat="1" ht="13" customHeight="1" x14ac:dyDescent="0.25">
      <c r="B11" s="459"/>
      <c r="C11" s="95" t="s">
        <v>10400</v>
      </c>
      <c r="D11" s="410" t="s">
        <v>9338</v>
      </c>
      <c r="E11" s="511">
        <v>45829</v>
      </c>
      <c r="F11" s="410" t="s">
        <v>10419</v>
      </c>
      <c r="G11" s="511">
        <v>45830</v>
      </c>
      <c r="H11" s="410" t="s">
        <v>10420</v>
      </c>
      <c r="I11" s="512">
        <v>45830</v>
      </c>
      <c r="J11" s="42">
        <f>J8</f>
        <v>45829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85" t="s">
        <v>9359</v>
      </c>
      <c r="E12" s="510">
        <v>45830</v>
      </c>
      <c r="F12" s="385" t="s">
        <v>10371</v>
      </c>
      <c r="G12" s="510">
        <v>45831</v>
      </c>
      <c r="H12" s="385" t="s">
        <v>9812</v>
      </c>
      <c r="I12" s="522">
        <v>45831</v>
      </c>
      <c r="J12" s="42">
        <v>45827</v>
      </c>
      <c r="K12" s="271" t="s">
        <v>10416</v>
      </c>
      <c r="L12" s="36"/>
      <c r="M12" s="36"/>
      <c r="N12" s="36"/>
      <c r="O12" s="36"/>
    </row>
    <row r="13" spans="2:15" s="1" customFormat="1" ht="21.75" customHeight="1" x14ac:dyDescent="0.25">
      <c r="B13" s="459" t="s">
        <v>10363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10365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10366</v>
      </c>
      <c r="C15" s="55" t="s">
        <v>481</v>
      </c>
      <c r="D15" s="513" t="s">
        <v>9166</v>
      </c>
      <c r="E15" s="514">
        <v>45833</v>
      </c>
      <c r="F15" s="513"/>
      <c r="G15" s="515"/>
      <c r="H15" s="384"/>
      <c r="I15" s="516"/>
      <c r="J15" s="34">
        <f>J11+3</f>
        <v>45832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61" t="s">
        <v>12</v>
      </c>
      <c r="E17" s="662"/>
      <c r="F17" s="661" t="s">
        <v>13</v>
      </c>
      <c r="G17" s="662"/>
      <c r="H17" s="663" t="s">
        <v>2</v>
      </c>
      <c r="I17" s="664"/>
      <c r="J17" s="32">
        <v>2200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9913</v>
      </c>
      <c r="E18" s="502">
        <v>45821</v>
      </c>
      <c r="F18" s="390" t="s">
        <v>9667</v>
      </c>
      <c r="G18" s="502">
        <v>45823</v>
      </c>
      <c r="H18" s="390" t="s">
        <v>10383</v>
      </c>
      <c r="I18" s="539">
        <v>45823</v>
      </c>
      <c r="J18" s="33">
        <v>45822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10364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" customHeight="1" x14ac:dyDescent="0.25">
      <c r="B21" s="537"/>
      <c r="C21" s="85" t="s">
        <v>7</v>
      </c>
      <c r="D21" s="385" t="s">
        <v>10395</v>
      </c>
      <c r="E21" s="510">
        <v>45825</v>
      </c>
      <c r="F21" s="385" t="s">
        <v>10396</v>
      </c>
      <c r="G21" s="505">
        <v>45825</v>
      </c>
      <c r="H21" s="386" t="s">
        <v>9716</v>
      </c>
      <c r="I21" s="505">
        <v>45825</v>
      </c>
      <c r="J21" s="42">
        <f>J23</f>
        <v>45825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5</v>
      </c>
      <c r="D22" s="385" t="s">
        <v>9540</v>
      </c>
      <c r="E22" s="510">
        <v>45825</v>
      </c>
      <c r="F22" s="385" t="s">
        <v>9255</v>
      </c>
      <c r="G22" s="505">
        <v>45826</v>
      </c>
      <c r="H22" s="386" t="s">
        <v>10397</v>
      </c>
      <c r="I22" s="505">
        <v>45826</v>
      </c>
      <c r="J22" s="42">
        <f>J23</f>
        <v>45825</v>
      </c>
      <c r="K22" s="249"/>
      <c r="L22" s="36"/>
      <c r="M22" s="36"/>
      <c r="N22" s="36"/>
      <c r="O22" s="36"/>
    </row>
    <row r="23" spans="2:15" s="1" customFormat="1" ht="13.4" customHeight="1" x14ac:dyDescent="0.25">
      <c r="B23" s="537"/>
      <c r="C23" s="95" t="s">
        <v>8</v>
      </c>
      <c r="D23" s="385" t="s">
        <v>10398</v>
      </c>
      <c r="E23" s="510">
        <v>45826</v>
      </c>
      <c r="F23" s="385" t="s">
        <v>10399</v>
      </c>
      <c r="G23" s="505">
        <v>45826</v>
      </c>
      <c r="H23" s="386" t="s">
        <v>9913</v>
      </c>
      <c r="I23" s="505">
        <v>45826</v>
      </c>
      <c r="J23" s="42">
        <f>J18+3</f>
        <v>45825</v>
      </c>
      <c r="K23" s="247" t="s">
        <v>10394</v>
      </c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10408</v>
      </c>
      <c r="E24" s="510">
        <v>45827</v>
      </c>
      <c r="F24" s="385" t="s">
        <v>9255</v>
      </c>
      <c r="G24" s="522">
        <v>45827</v>
      </c>
      <c r="H24" s="386" t="s">
        <v>9772</v>
      </c>
      <c r="I24" s="522">
        <v>45827</v>
      </c>
      <c r="J24" s="42">
        <f>J25</f>
        <v>45826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9131</v>
      </c>
      <c r="E25" s="510">
        <v>45827</v>
      </c>
      <c r="F25" s="385" t="s">
        <v>9167</v>
      </c>
      <c r="G25" s="522">
        <v>45827</v>
      </c>
      <c r="H25" s="386" t="s">
        <v>9683</v>
      </c>
      <c r="I25" s="505">
        <v>45827</v>
      </c>
      <c r="J25" s="42">
        <f>J22+1</f>
        <v>45826</v>
      </c>
      <c r="K25" s="161" t="s">
        <v>10393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JPY145.12-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JPY20.33-</v>
      </c>
      <c r="C28" s="93" t="s">
        <v>481</v>
      </c>
      <c r="D28" s="401" t="s">
        <v>9352</v>
      </c>
      <c r="E28" s="526">
        <v>45829</v>
      </c>
      <c r="F28" s="402" t="s">
        <v>10421</v>
      </c>
      <c r="G28" s="527">
        <v>45830</v>
      </c>
      <c r="H28" s="401" t="s">
        <v>10423</v>
      </c>
      <c r="I28" s="527">
        <v>45830</v>
      </c>
      <c r="J28" s="34">
        <f>J18+7</f>
        <v>45829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61" t="s">
        <v>12</v>
      </c>
      <c r="E30" s="662"/>
      <c r="F30" s="661" t="s">
        <v>13</v>
      </c>
      <c r="G30" s="662"/>
      <c r="H30" s="663" t="s">
        <v>2</v>
      </c>
      <c r="I30" s="664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10367</v>
      </c>
      <c r="E32" s="501">
        <v>45816</v>
      </c>
      <c r="F32" s="379" t="s">
        <v>9285</v>
      </c>
      <c r="G32" s="503">
        <v>45818</v>
      </c>
      <c r="H32" s="380" t="s">
        <v>9495</v>
      </c>
      <c r="I32" s="503">
        <v>45819</v>
      </c>
      <c r="J32" s="42">
        <v>45818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9578</v>
      </c>
      <c r="C33" s="104" t="s">
        <v>540</v>
      </c>
      <c r="D33" s="385" t="s">
        <v>9252</v>
      </c>
      <c r="E33" s="504">
        <v>45819</v>
      </c>
      <c r="F33" s="385" t="s">
        <v>10368</v>
      </c>
      <c r="G33" s="505">
        <v>45819</v>
      </c>
      <c r="H33" s="386" t="s">
        <v>10369</v>
      </c>
      <c r="I33" s="505">
        <v>45820</v>
      </c>
      <c r="J33" s="42">
        <f>J32+2</f>
        <v>45820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45821</v>
      </c>
      <c r="F34" s="385" t="s">
        <v>10381</v>
      </c>
      <c r="G34" s="505">
        <v>45821</v>
      </c>
      <c r="H34" s="386" t="s">
        <v>10382</v>
      </c>
      <c r="I34" s="505">
        <v>45822</v>
      </c>
      <c r="J34" s="42">
        <f>J33+2</f>
        <v>45822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9246</v>
      </c>
      <c r="E37" s="504">
        <v>45824</v>
      </c>
      <c r="F37" s="385" t="s">
        <v>9213</v>
      </c>
      <c r="G37" s="505">
        <v>45824</v>
      </c>
      <c r="H37" s="386" t="s">
        <v>9812</v>
      </c>
      <c r="I37" s="505">
        <v>45824</v>
      </c>
      <c r="J37" s="42">
        <f>J34+1</f>
        <v>45823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1313</v>
      </c>
      <c r="D38" s="385" t="s">
        <v>10385</v>
      </c>
      <c r="E38" s="504">
        <v>45825</v>
      </c>
      <c r="F38" s="385" t="s">
        <v>9201</v>
      </c>
      <c r="G38" s="505">
        <v>45825</v>
      </c>
      <c r="H38" s="386" t="s">
        <v>9232</v>
      </c>
      <c r="I38" s="505">
        <v>45825</v>
      </c>
      <c r="J38" s="42">
        <f>J40</f>
        <v>45825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9111</v>
      </c>
      <c r="E39" s="504">
        <v>45825</v>
      </c>
      <c r="F39" s="385" t="s">
        <v>9292</v>
      </c>
      <c r="G39" s="505">
        <v>45825</v>
      </c>
      <c r="H39" s="386" t="s">
        <v>10386</v>
      </c>
      <c r="I39" s="505">
        <v>45825</v>
      </c>
      <c r="J39" s="42">
        <f>J37+1</f>
        <v>45824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10387</v>
      </c>
      <c r="E40" s="504">
        <v>45825</v>
      </c>
      <c r="F40" s="385" t="s">
        <v>10391</v>
      </c>
      <c r="G40" s="505">
        <v>45826</v>
      </c>
      <c r="H40" s="386" t="s">
        <v>10392</v>
      </c>
      <c r="I40" s="505">
        <v>45826</v>
      </c>
      <c r="J40" s="42">
        <f>J39+1</f>
        <v>45825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9795</v>
      </c>
      <c r="E41" s="511">
        <v>45826</v>
      </c>
      <c r="F41" s="410" t="s">
        <v>9266</v>
      </c>
      <c r="G41" s="512">
        <v>45828</v>
      </c>
      <c r="H41" s="386" t="s">
        <v>9131</v>
      </c>
      <c r="I41" s="512">
        <v>45828</v>
      </c>
      <c r="J41" s="42">
        <f>J38+1</f>
        <v>45826</v>
      </c>
      <c r="K41" s="272" t="s">
        <v>10402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9549</v>
      </c>
      <c r="E42" s="512">
        <v>45828</v>
      </c>
      <c r="F42" s="544" t="s">
        <v>10424</v>
      </c>
      <c r="G42" s="512">
        <v>45828</v>
      </c>
      <c r="H42" s="386" t="s">
        <v>9643</v>
      </c>
      <c r="I42" s="512">
        <v>45828</v>
      </c>
      <c r="J42" s="42">
        <f>J41+1</f>
        <v>45827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6" t="s">
        <v>539</v>
      </c>
      <c r="D45" s="414" t="s">
        <v>9131</v>
      </c>
      <c r="E45" s="531">
        <v>45831</v>
      </c>
      <c r="F45" s="379" t="s">
        <v>9417</v>
      </c>
      <c r="G45" s="503">
        <v>45832</v>
      </c>
      <c r="H45" s="380" t="s">
        <v>4674</v>
      </c>
      <c r="I45" s="503">
        <v>45832</v>
      </c>
      <c r="J45" s="131">
        <f>J41+6</f>
        <v>45832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JPY145.12-</v>
      </c>
      <c r="C46" s="50" t="s">
        <v>540</v>
      </c>
      <c r="D46" s="375" t="s">
        <v>9098</v>
      </c>
      <c r="E46" s="484">
        <v>45833</v>
      </c>
      <c r="F46" s="375"/>
      <c r="G46" s="483"/>
      <c r="H46" s="372"/>
      <c r="I46" s="483"/>
      <c r="J46" s="42">
        <f>J45+1</f>
        <v>45833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JPY20.33-</v>
      </c>
      <c r="C47" s="45" t="s">
        <v>541</v>
      </c>
      <c r="D47" s="383"/>
      <c r="E47" s="555"/>
      <c r="F47" s="383"/>
      <c r="G47" s="516"/>
      <c r="H47" s="384"/>
      <c r="I47" s="516"/>
      <c r="J47" s="76">
        <f>J46+3</f>
        <v>45836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23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8" t="s">
        <v>0</v>
      </c>
      <c r="C1" s="658"/>
      <c r="D1" s="9"/>
      <c r="E1" s="9"/>
      <c r="F1" s="9"/>
      <c r="G1" s="9"/>
      <c r="H1" s="9"/>
      <c r="I1" s="659">
        <v>45827.6875</v>
      </c>
      <c r="J1" s="659"/>
      <c r="K1" s="14"/>
      <c r="L1" s="15"/>
      <c r="M1" s="15"/>
      <c r="N1" s="16"/>
      <c r="O1" s="12"/>
    </row>
    <row r="2" spans="2:15" s="1" customFormat="1" ht="13.5" customHeight="1" x14ac:dyDescent="0.25">
      <c r="B2" s="660" t="s">
        <v>1382</v>
      </c>
      <c r="C2" s="66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1" t="s">
        <v>12</v>
      </c>
      <c r="E4" s="662"/>
      <c r="F4" s="661" t="s">
        <v>13</v>
      </c>
      <c r="G4" s="662"/>
      <c r="H4" s="663" t="s">
        <v>2</v>
      </c>
      <c r="I4" s="66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9352</v>
      </c>
      <c r="E5" s="509">
        <v>9</v>
      </c>
      <c r="F5" s="506" t="s">
        <v>9506</v>
      </c>
      <c r="G5" s="507">
        <v>45818</v>
      </c>
      <c r="H5" s="391" t="s">
        <v>10353</v>
      </c>
      <c r="I5" s="507">
        <v>45819</v>
      </c>
      <c r="J5" s="33">
        <v>45818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3582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10370</v>
      </c>
      <c r="E8" s="510">
        <v>45820</v>
      </c>
      <c r="F8" s="385" t="s">
        <v>10371</v>
      </c>
      <c r="G8" s="510">
        <v>45821</v>
      </c>
      <c r="H8" s="385" t="s">
        <v>9297</v>
      </c>
      <c r="I8" s="522">
        <v>45821</v>
      </c>
      <c r="J8" s="42">
        <v>45820</v>
      </c>
      <c r="K8" s="271"/>
      <c r="L8" s="36"/>
      <c r="M8" s="36"/>
      <c r="N8" s="36"/>
      <c r="O8" s="36"/>
    </row>
    <row r="9" spans="2:15" s="1" customFormat="1" ht="13" customHeight="1" x14ac:dyDescent="0.25">
      <c r="B9" s="459"/>
      <c r="C9" s="95" t="s">
        <v>479</v>
      </c>
      <c r="D9" s="410" t="s">
        <v>10354</v>
      </c>
      <c r="E9" s="511">
        <v>45821</v>
      </c>
      <c r="F9" s="410" t="s">
        <v>9127</v>
      </c>
      <c r="G9" s="511">
        <v>45821</v>
      </c>
      <c r="H9" s="410" t="s">
        <v>9346</v>
      </c>
      <c r="I9" s="512">
        <v>45821</v>
      </c>
      <c r="J9" s="42">
        <f>J12</f>
        <v>45822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10375</v>
      </c>
      <c r="E10" s="511">
        <v>45822</v>
      </c>
      <c r="F10" s="385" t="s">
        <v>10373</v>
      </c>
      <c r="G10" s="511">
        <v>45822</v>
      </c>
      <c r="H10" s="385" t="s">
        <v>10374</v>
      </c>
      <c r="I10" s="505">
        <v>45822</v>
      </c>
      <c r="J10" s="42">
        <f>J11</f>
        <v>45821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42</v>
      </c>
      <c r="D11" s="385" t="s">
        <v>9375</v>
      </c>
      <c r="E11" s="504">
        <v>45822</v>
      </c>
      <c r="F11" s="385" t="s">
        <v>10376</v>
      </c>
      <c r="G11" s="504">
        <v>45822</v>
      </c>
      <c r="H11" s="385" t="s">
        <v>10377</v>
      </c>
      <c r="I11" s="505">
        <v>45822</v>
      </c>
      <c r="J11" s="42">
        <f>J8+1</f>
        <v>45821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45"/>
      <c r="C12" s="89" t="s">
        <v>478</v>
      </c>
      <c r="D12" s="410" t="s">
        <v>10378</v>
      </c>
      <c r="E12" s="511">
        <v>45822</v>
      </c>
      <c r="F12" s="410" t="s">
        <v>10379</v>
      </c>
      <c r="G12" s="511">
        <v>45823</v>
      </c>
      <c r="H12" s="410" t="s">
        <v>10380</v>
      </c>
      <c r="I12" s="512">
        <v>45823</v>
      </c>
      <c r="J12" s="42">
        <f>J10+1</f>
        <v>45822</v>
      </c>
      <c r="K12" s="249"/>
      <c r="L12" s="36"/>
      <c r="M12" s="36"/>
      <c r="N12" s="36"/>
      <c r="O12" s="36"/>
    </row>
    <row r="13" spans="2:15" s="1" customFormat="1" ht="21.75" customHeight="1" x14ac:dyDescent="0.25">
      <c r="B13" s="459" t="s">
        <v>10338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10345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10346</v>
      </c>
      <c r="C15" s="94" t="s">
        <v>481</v>
      </c>
      <c r="D15" s="462" t="s">
        <v>10058</v>
      </c>
      <c r="E15" s="523">
        <v>45825</v>
      </c>
      <c r="F15" s="462" t="s">
        <v>9741</v>
      </c>
      <c r="G15" s="524">
        <v>45826</v>
      </c>
      <c r="H15" s="406" t="s">
        <v>9252</v>
      </c>
      <c r="I15" s="525">
        <v>45826</v>
      </c>
      <c r="J15" s="34">
        <f>J9+3</f>
        <v>45825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61" t="s">
        <v>12</v>
      </c>
      <c r="E17" s="662"/>
      <c r="F17" s="661" t="s">
        <v>13</v>
      </c>
      <c r="G17" s="662"/>
      <c r="H17" s="663" t="s">
        <v>2</v>
      </c>
      <c r="I17" s="664"/>
      <c r="J17" s="32">
        <v>2200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9603</v>
      </c>
      <c r="E18" s="502">
        <v>45815</v>
      </c>
      <c r="F18" s="390" t="s">
        <v>9480</v>
      </c>
      <c r="G18" s="502">
        <v>45815</v>
      </c>
      <c r="H18" s="390" t="s">
        <v>9422</v>
      </c>
      <c r="I18" s="539">
        <v>45815</v>
      </c>
      <c r="J18" s="33">
        <v>45815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10339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7</v>
      </c>
      <c r="D21" s="385" t="s">
        <v>10350</v>
      </c>
      <c r="E21" s="510">
        <v>45818</v>
      </c>
      <c r="F21" s="385" t="s">
        <v>9444</v>
      </c>
      <c r="G21" s="505">
        <v>45818</v>
      </c>
      <c r="H21" s="386" t="s">
        <v>10351</v>
      </c>
      <c r="I21" s="505">
        <v>45818</v>
      </c>
      <c r="J21" s="42">
        <f>J22</f>
        <v>45818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8</v>
      </c>
      <c r="D22" s="385" t="s">
        <v>9131</v>
      </c>
      <c r="E22" s="510">
        <v>45818</v>
      </c>
      <c r="F22" s="385" t="s">
        <v>9167</v>
      </c>
      <c r="G22" s="505">
        <v>45818</v>
      </c>
      <c r="H22" s="386" t="s">
        <v>9290</v>
      </c>
      <c r="I22" s="505">
        <v>45818</v>
      </c>
      <c r="J22" s="42">
        <f>J18+3</f>
        <v>45818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26"/>
      <c r="C23" s="85" t="s">
        <v>5</v>
      </c>
      <c r="D23" s="385" t="s">
        <v>9352</v>
      </c>
      <c r="E23" s="510">
        <v>45818</v>
      </c>
      <c r="F23" s="385" t="s">
        <v>9097</v>
      </c>
      <c r="G23" s="505">
        <v>45818</v>
      </c>
      <c r="H23" s="386" t="s">
        <v>9211</v>
      </c>
      <c r="I23" s="505">
        <v>45818</v>
      </c>
      <c r="J23" s="42">
        <f>J22</f>
        <v>45818</v>
      </c>
      <c r="K23" s="249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10355</v>
      </c>
      <c r="E24" s="510">
        <v>45819</v>
      </c>
      <c r="F24" s="385" t="s">
        <v>10356</v>
      </c>
      <c r="G24" s="522">
        <v>45819</v>
      </c>
      <c r="H24" s="386" t="s">
        <v>9487</v>
      </c>
      <c r="I24" s="505">
        <v>45819</v>
      </c>
      <c r="J24" s="42">
        <f>J23+1</f>
        <v>45819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9199</v>
      </c>
      <c r="E25" s="510">
        <v>45819</v>
      </c>
      <c r="F25" s="385" t="s">
        <v>10000</v>
      </c>
      <c r="G25" s="522">
        <v>45819</v>
      </c>
      <c r="H25" s="386" t="s">
        <v>10357</v>
      </c>
      <c r="I25" s="522">
        <v>45819</v>
      </c>
      <c r="J25" s="42">
        <f>J24</f>
        <v>45819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JPY143.73-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JPY20.19-</v>
      </c>
      <c r="C28" s="44" t="s">
        <v>481</v>
      </c>
      <c r="D28" s="376" t="s">
        <v>10358</v>
      </c>
      <c r="E28" s="517">
        <v>45821</v>
      </c>
      <c r="F28" s="518"/>
      <c r="G28" s="519"/>
      <c r="H28" s="376"/>
      <c r="I28" s="519"/>
      <c r="J28" s="34">
        <f>J18+7</f>
        <v>45822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61" t="s">
        <v>12</v>
      </c>
      <c r="E30" s="662"/>
      <c r="F30" s="661" t="s">
        <v>13</v>
      </c>
      <c r="G30" s="662"/>
      <c r="H30" s="663" t="s">
        <v>2</v>
      </c>
      <c r="I30" s="664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10340</v>
      </c>
      <c r="E32" s="501">
        <v>45809</v>
      </c>
      <c r="F32" s="379" t="s">
        <v>10341</v>
      </c>
      <c r="G32" s="503">
        <v>45811</v>
      </c>
      <c r="H32" s="380" t="s">
        <v>9341</v>
      </c>
      <c r="I32" s="503">
        <v>45811</v>
      </c>
      <c r="J32" s="42">
        <v>45811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9974</v>
      </c>
      <c r="C33" s="104" t="s">
        <v>540</v>
      </c>
      <c r="D33" s="385" t="s">
        <v>9856</v>
      </c>
      <c r="E33" s="504">
        <v>45812</v>
      </c>
      <c r="F33" s="385" t="s">
        <v>9612</v>
      </c>
      <c r="G33" s="505">
        <v>45812</v>
      </c>
      <c r="H33" s="386" t="s">
        <v>10342</v>
      </c>
      <c r="I33" s="505">
        <v>45813</v>
      </c>
      <c r="J33" s="42">
        <f>J32+2</f>
        <v>45813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45814</v>
      </c>
      <c r="F34" s="385" t="s">
        <v>9931</v>
      </c>
      <c r="G34" s="505">
        <v>45814</v>
      </c>
      <c r="H34" s="386" t="s">
        <v>10348</v>
      </c>
      <c r="I34" s="505">
        <v>45815</v>
      </c>
      <c r="J34" s="42">
        <f>J33+2</f>
        <v>45815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9238</v>
      </c>
      <c r="E37" s="504">
        <v>45816</v>
      </c>
      <c r="F37" s="385" t="s">
        <v>9227</v>
      </c>
      <c r="G37" s="505">
        <v>45817</v>
      </c>
      <c r="H37" s="386" t="s">
        <v>9181</v>
      </c>
      <c r="I37" s="505">
        <v>45817</v>
      </c>
      <c r="J37" s="42">
        <f>J34+1</f>
        <v>45816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9422</v>
      </c>
      <c r="E38" s="504">
        <v>45817</v>
      </c>
      <c r="F38" s="385" t="s">
        <v>9772</v>
      </c>
      <c r="G38" s="505">
        <v>45818</v>
      </c>
      <c r="H38" s="386" t="s">
        <v>9268</v>
      </c>
      <c r="I38" s="505">
        <v>45818</v>
      </c>
      <c r="J38" s="42">
        <f>J40</f>
        <v>45818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9310</v>
      </c>
      <c r="E39" s="504">
        <v>45818</v>
      </c>
      <c r="F39" s="385" t="s">
        <v>9941</v>
      </c>
      <c r="G39" s="505">
        <v>45819</v>
      </c>
      <c r="H39" s="386" t="s">
        <v>9232</v>
      </c>
      <c r="I39" s="505">
        <v>45819</v>
      </c>
      <c r="J39" s="42">
        <f>J37+1</f>
        <v>45817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10352</v>
      </c>
      <c r="E40" s="504">
        <v>45819</v>
      </c>
      <c r="F40" s="385" t="s">
        <v>9517</v>
      </c>
      <c r="G40" s="505">
        <v>45819</v>
      </c>
      <c r="H40" s="386" t="s">
        <v>9683</v>
      </c>
      <c r="I40" s="505">
        <v>45819</v>
      </c>
      <c r="J40" s="42">
        <f>J39+1</f>
        <v>45818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9090</v>
      </c>
      <c r="E41" s="511">
        <v>45820</v>
      </c>
      <c r="F41" s="410" t="s">
        <v>9528</v>
      </c>
      <c r="G41" s="512">
        <v>45820</v>
      </c>
      <c r="H41" s="386" t="s">
        <v>9633</v>
      </c>
      <c r="I41" s="505">
        <v>45820</v>
      </c>
      <c r="J41" s="42">
        <f>J38+1</f>
        <v>45819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9245</v>
      </c>
      <c r="E42" s="504">
        <v>45821</v>
      </c>
      <c r="F42" s="544" t="s">
        <v>9522</v>
      </c>
      <c r="G42" s="530">
        <v>45821</v>
      </c>
      <c r="H42" s="386" t="s">
        <v>9961</v>
      </c>
      <c r="I42" s="505">
        <v>45821</v>
      </c>
      <c r="J42" s="42">
        <f>J41+1</f>
        <v>45820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10372</v>
      </c>
      <c r="E45" s="531">
        <v>45823</v>
      </c>
      <c r="F45" s="379" t="s">
        <v>9098</v>
      </c>
      <c r="G45" s="503">
        <v>45825</v>
      </c>
      <c r="H45" s="380" t="s">
        <v>10390</v>
      </c>
      <c r="I45" s="503">
        <v>45825</v>
      </c>
      <c r="J45" s="131">
        <f>J41+6</f>
        <v>45825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JPY143.73-</v>
      </c>
      <c r="C46" s="85" t="s">
        <v>540</v>
      </c>
      <c r="D46" s="385" t="s">
        <v>10405</v>
      </c>
      <c r="E46" s="504">
        <v>45826</v>
      </c>
      <c r="F46" s="385" t="s">
        <v>10406</v>
      </c>
      <c r="G46" s="505">
        <v>45826</v>
      </c>
      <c r="H46" s="386" t="s">
        <v>10407</v>
      </c>
      <c r="I46" s="505">
        <v>45827</v>
      </c>
      <c r="J46" s="42">
        <f>J45+1</f>
        <v>45826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JPY20.19-</v>
      </c>
      <c r="C47" s="45" t="s">
        <v>541</v>
      </c>
      <c r="D47" s="387" t="s">
        <v>10404</v>
      </c>
      <c r="E47" s="532">
        <v>45828</v>
      </c>
      <c r="F47" s="383" t="s">
        <v>10403</v>
      </c>
      <c r="G47" s="516">
        <v>45828</v>
      </c>
      <c r="H47" s="384" t="s">
        <v>10404</v>
      </c>
      <c r="I47" s="516">
        <v>45829</v>
      </c>
      <c r="J47" s="76">
        <f>J46+3</f>
        <v>45829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24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AX7702"/>
  <sheetViews>
    <sheetView view="pageBreakPreview" topLeftCell="A35" zoomScale="75" zoomScaleNormal="100" zoomScaleSheetLayoutView="75" workbookViewId="0">
      <selection activeCell="F53" sqref="F53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8" t="s">
        <v>0</v>
      </c>
      <c r="C1" s="658"/>
      <c r="D1" s="9"/>
      <c r="E1" s="9"/>
      <c r="F1" s="9"/>
      <c r="G1" s="9"/>
      <c r="H1" s="9"/>
      <c r="I1" s="659">
        <v>46073.354166666664</v>
      </c>
      <c r="J1" s="659"/>
      <c r="K1" s="14"/>
      <c r="L1" s="15"/>
      <c r="M1" s="15"/>
      <c r="N1" s="16"/>
      <c r="O1" s="12"/>
    </row>
    <row r="2" spans="2:15" s="1" customFormat="1" ht="13.5" customHeight="1" x14ac:dyDescent="0.25">
      <c r="B2" s="660" t="s">
        <v>420</v>
      </c>
      <c r="C2" s="66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1" t="s">
        <v>12</v>
      </c>
      <c r="E4" s="662"/>
      <c r="F4" s="661" t="s">
        <v>13</v>
      </c>
      <c r="G4" s="662"/>
      <c r="H4" s="663" t="s">
        <v>2</v>
      </c>
      <c r="I4" s="66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390" t="s">
        <v>11288</v>
      </c>
      <c r="E5" s="502">
        <v>46067</v>
      </c>
      <c r="F5" s="390" t="s">
        <v>9848</v>
      </c>
      <c r="G5" s="502">
        <v>46069</v>
      </c>
      <c r="H5" s="390" t="s">
        <v>9167</v>
      </c>
      <c r="I5" s="539">
        <v>46069</v>
      </c>
      <c r="J5" s="33">
        <v>46063</v>
      </c>
      <c r="K5" s="262"/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5" customHeight="1" x14ac:dyDescent="0.25">
      <c r="B7" s="26" t="s">
        <v>11265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5" customHeight="1" x14ac:dyDescent="0.25">
      <c r="B8" s="26"/>
      <c r="C8" s="85" t="s">
        <v>6</v>
      </c>
      <c r="D8" s="385" t="s">
        <v>11291</v>
      </c>
      <c r="E8" s="510">
        <v>46071</v>
      </c>
      <c r="F8" s="385" t="s">
        <v>9331</v>
      </c>
      <c r="G8" s="505">
        <v>46071</v>
      </c>
      <c r="H8" s="386" t="s">
        <v>9998</v>
      </c>
      <c r="I8" s="522">
        <v>46071</v>
      </c>
      <c r="J8" s="42">
        <f>J12</f>
        <v>46067</v>
      </c>
      <c r="K8" s="271"/>
      <c r="L8" s="36"/>
      <c r="M8" s="36"/>
      <c r="N8" s="36"/>
      <c r="O8" s="36"/>
    </row>
    <row r="9" spans="2:15" s="1" customFormat="1" ht="15" customHeight="1" x14ac:dyDescent="0.25">
      <c r="B9" s="26"/>
      <c r="C9" s="95" t="s">
        <v>8</v>
      </c>
      <c r="D9" s="385" t="s">
        <v>9128</v>
      </c>
      <c r="E9" s="522">
        <v>46072</v>
      </c>
      <c r="F9" s="385" t="s">
        <v>11309</v>
      </c>
      <c r="G9" s="522">
        <v>46072</v>
      </c>
      <c r="H9" s="386" t="s">
        <v>10619</v>
      </c>
      <c r="I9" s="522">
        <v>46072</v>
      </c>
      <c r="J9" s="42">
        <f>J11+1</f>
        <v>46066</v>
      </c>
      <c r="K9" s="249"/>
      <c r="L9" s="36"/>
      <c r="M9" s="36"/>
      <c r="N9" s="36"/>
      <c r="O9" s="36"/>
    </row>
    <row r="10" spans="2:15" s="1" customFormat="1" ht="15" customHeight="1" x14ac:dyDescent="0.25">
      <c r="B10" s="537"/>
      <c r="C10" s="85" t="s">
        <v>5</v>
      </c>
      <c r="D10" s="385" t="s">
        <v>9131</v>
      </c>
      <c r="E10" s="522">
        <v>46072</v>
      </c>
      <c r="F10" s="385" t="s">
        <v>9236</v>
      </c>
      <c r="G10" s="505">
        <v>46072</v>
      </c>
      <c r="H10" s="386" t="s">
        <v>9337</v>
      </c>
      <c r="I10" s="522">
        <v>46072</v>
      </c>
      <c r="J10" s="42">
        <f>J9</f>
        <v>46066</v>
      </c>
      <c r="K10" s="271"/>
      <c r="L10" s="36"/>
      <c r="M10" s="36"/>
      <c r="N10" s="36"/>
      <c r="O10" s="36"/>
    </row>
    <row r="11" spans="2:15" s="1" customFormat="1" ht="15" customHeight="1" x14ac:dyDescent="0.25">
      <c r="B11" s="26"/>
      <c r="C11" s="50" t="s">
        <v>10</v>
      </c>
      <c r="D11" s="385" t="s">
        <v>11294</v>
      </c>
      <c r="E11" s="504">
        <v>46073</v>
      </c>
      <c r="F11" s="385" t="s">
        <v>9166</v>
      </c>
      <c r="G11" s="505">
        <v>46073</v>
      </c>
      <c r="H11" s="372" t="s">
        <v>9199</v>
      </c>
      <c r="I11" s="484">
        <v>46073</v>
      </c>
      <c r="J11" s="42">
        <f>J5+2</f>
        <v>46065</v>
      </c>
      <c r="K11" s="271"/>
      <c r="L11" s="36"/>
      <c r="M11" s="36"/>
      <c r="N11" s="36"/>
      <c r="O11" s="36"/>
    </row>
    <row r="12" spans="2:15" s="1" customFormat="1" ht="15" customHeight="1" x14ac:dyDescent="0.25">
      <c r="B12" s="537"/>
      <c r="C12" s="50" t="s">
        <v>244</v>
      </c>
      <c r="D12" s="375"/>
      <c r="E12" s="487"/>
      <c r="F12" s="375"/>
      <c r="G12" s="486"/>
      <c r="H12" s="372"/>
      <c r="I12" s="484"/>
      <c r="J12" s="42">
        <f>J10+1</f>
        <v>46067</v>
      </c>
      <c r="K12" s="271" t="s">
        <v>11287</v>
      </c>
      <c r="L12" s="36"/>
      <c r="M12" s="36"/>
      <c r="N12" s="36"/>
      <c r="O12" s="36"/>
    </row>
    <row r="13" spans="2:15" s="1" customFormat="1" ht="15" customHeight="1" x14ac:dyDescent="0.25">
      <c r="B13" s="537"/>
      <c r="C13" s="50"/>
      <c r="D13" s="375"/>
      <c r="E13" s="487"/>
      <c r="F13" s="375"/>
      <c r="G13" s="486"/>
      <c r="H13" s="372"/>
      <c r="I13" s="486"/>
      <c r="J13" s="42"/>
      <c r="K13" s="161"/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50"/>
      <c r="D14" s="375"/>
      <c r="E14" s="487"/>
      <c r="F14" s="375"/>
      <c r="G14" s="483"/>
      <c r="H14" s="372"/>
      <c r="I14" s="484"/>
      <c r="J14" s="42"/>
      <c r="K14" s="271"/>
      <c r="L14" s="36"/>
      <c r="M14" s="36"/>
      <c r="N14" s="36"/>
      <c r="O14" s="36"/>
    </row>
    <row r="15" spans="2:15" s="1" customFormat="1" ht="26.5" customHeight="1" x14ac:dyDescent="0.25">
      <c r="B15" s="610" t="s">
        <v>11264</v>
      </c>
      <c r="C15" s="227"/>
      <c r="D15" s="467"/>
      <c r="E15" s="491"/>
      <c r="F15" s="375"/>
      <c r="G15" s="486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5" customHeight="1" x14ac:dyDescent="0.25">
      <c r="B16" s="396" t="s">
        <v>11196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5" customHeight="1" x14ac:dyDescent="0.25">
      <c r="B17" s="400" t="s">
        <v>11271</v>
      </c>
      <c r="C17" s="55" t="s">
        <v>481</v>
      </c>
      <c r="D17" s="513"/>
      <c r="E17" s="514"/>
      <c r="F17" s="513"/>
      <c r="G17" s="515"/>
      <c r="H17" s="384"/>
      <c r="I17" s="516"/>
      <c r="J17" s="34">
        <f>J8+3</f>
        <v>46070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61" t="s">
        <v>12</v>
      </c>
      <c r="E19" s="662"/>
      <c r="F19" s="661" t="s">
        <v>13</v>
      </c>
      <c r="G19" s="662"/>
      <c r="H19" s="663" t="s">
        <v>2</v>
      </c>
      <c r="I19" s="664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652" t="s">
        <v>20</v>
      </c>
      <c r="C20" s="81" t="s">
        <v>24</v>
      </c>
      <c r="D20" s="395" t="s">
        <v>9524</v>
      </c>
      <c r="E20" s="509">
        <v>46057</v>
      </c>
      <c r="F20" s="506" t="s">
        <v>9962</v>
      </c>
      <c r="G20" s="539">
        <v>46058</v>
      </c>
      <c r="H20" s="391" t="s">
        <v>9294</v>
      </c>
      <c r="I20" s="507">
        <v>46058</v>
      </c>
      <c r="J20" s="33">
        <v>46057</v>
      </c>
      <c r="K20" s="262"/>
      <c r="L20" s="36"/>
      <c r="M20" s="36"/>
      <c r="N20" s="36"/>
      <c r="O20" s="36"/>
    </row>
    <row r="21" spans="2:15" s="1" customFormat="1" ht="15" customHeight="1" x14ac:dyDescent="0.25">
      <c r="B21" s="21" t="s">
        <v>11266</v>
      </c>
      <c r="C21" s="85" t="s">
        <v>16</v>
      </c>
      <c r="D21" s="395" t="s">
        <v>9466</v>
      </c>
      <c r="E21" s="509">
        <v>46059</v>
      </c>
      <c r="F21" s="385" t="s">
        <v>11272</v>
      </c>
      <c r="G21" s="505">
        <v>46060</v>
      </c>
      <c r="H21" s="386" t="s">
        <v>9239</v>
      </c>
      <c r="I21" s="505">
        <v>46061</v>
      </c>
      <c r="J21" s="42">
        <f>J20</f>
        <v>46057</v>
      </c>
      <c r="K21" s="247"/>
      <c r="L21" s="36"/>
      <c r="M21" s="36"/>
      <c r="N21" s="36"/>
      <c r="O21" s="36"/>
    </row>
    <row r="22" spans="2:15" s="1" customFormat="1" ht="15" customHeight="1" x14ac:dyDescent="0.25">
      <c r="B22" s="26" t="s">
        <v>11267</v>
      </c>
      <c r="C22" s="85" t="s">
        <v>9</v>
      </c>
      <c r="D22" s="544" t="s">
        <v>9090</v>
      </c>
      <c r="E22" s="569">
        <v>46062</v>
      </c>
      <c r="F22" s="379" t="s">
        <v>9413</v>
      </c>
      <c r="G22" s="504">
        <v>46062</v>
      </c>
      <c r="H22" s="385" t="s">
        <v>9284</v>
      </c>
      <c r="I22" s="505">
        <v>46063</v>
      </c>
      <c r="J22" s="42">
        <f>J21+1</f>
        <v>46058</v>
      </c>
      <c r="K22" s="247"/>
      <c r="L22" s="36"/>
      <c r="M22" s="36"/>
      <c r="N22" s="36"/>
      <c r="O22" s="36"/>
    </row>
    <row r="23" spans="2:15" s="1" customFormat="1" ht="15" customHeight="1" x14ac:dyDescent="0.25">
      <c r="B23" s="440" t="s">
        <v>11268</v>
      </c>
      <c r="C23" s="49"/>
      <c r="D23" s="375"/>
      <c r="E23" s="484"/>
      <c r="F23" s="375"/>
      <c r="G23" s="484"/>
      <c r="H23" s="375"/>
      <c r="I23" s="484"/>
      <c r="J23" s="42"/>
      <c r="K23" s="249"/>
      <c r="L23" s="36"/>
      <c r="M23" s="36"/>
      <c r="N23" s="36"/>
      <c r="O23" s="36"/>
    </row>
    <row r="24" spans="2:15" s="1" customFormat="1" ht="15" customHeight="1" x14ac:dyDescent="0.25">
      <c r="B24" s="245"/>
      <c r="C24" s="49"/>
      <c r="D24" s="467"/>
      <c r="E24" s="484"/>
      <c r="F24" s="375"/>
      <c r="G24" s="484"/>
      <c r="H24" s="375"/>
      <c r="I24" s="484"/>
      <c r="J24" s="42"/>
      <c r="K24" s="248"/>
      <c r="L24" s="36"/>
      <c r="M24" s="36"/>
      <c r="N24" s="36"/>
      <c r="O24" s="36"/>
    </row>
    <row r="25" spans="2:15" s="1" customFormat="1" ht="15" customHeight="1" x14ac:dyDescent="0.25">
      <c r="B25" s="245"/>
      <c r="C25" s="95" t="s">
        <v>17</v>
      </c>
      <c r="D25" s="410" t="s">
        <v>11274</v>
      </c>
      <c r="E25" s="504">
        <v>46065</v>
      </c>
      <c r="F25" s="410" t="s">
        <v>11277</v>
      </c>
      <c r="G25" s="504">
        <v>46065</v>
      </c>
      <c r="H25" s="410" t="s">
        <v>9204</v>
      </c>
      <c r="I25" s="504">
        <v>46065</v>
      </c>
      <c r="J25" s="42">
        <f>J22+2</f>
        <v>46060</v>
      </c>
      <c r="K25" s="164"/>
      <c r="L25" s="36"/>
      <c r="M25" s="36"/>
      <c r="N25" s="36"/>
      <c r="O25" s="36"/>
    </row>
    <row r="26" spans="2:15" s="1" customFormat="1" ht="15" customHeight="1" x14ac:dyDescent="0.25">
      <c r="B26" s="26"/>
      <c r="C26" s="85" t="s">
        <v>10</v>
      </c>
      <c r="D26" s="385" t="s">
        <v>9298</v>
      </c>
      <c r="E26" s="504">
        <v>46066</v>
      </c>
      <c r="F26" s="385" t="s">
        <v>9129</v>
      </c>
      <c r="G26" s="504">
        <v>46066</v>
      </c>
      <c r="H26" s="385" t="s">
        <v>9498</v>
      </c>
      <c r="I26" s="504">
        <v>46066</v>
      </c>
      <c r="J26" s="42">
        <f>J27+1</f>
        <v>46062</v>
      </c>
      <c r="K26" s="248"/>
      <c r="L26" s="36"/>
      <c r="M26" s="36"/>
      <c r="N26" s="36"/>
      <c r="O26" s="36"/>
    </row>
    <row r="27" spans="2:15" s="1" customFormat="1" ht="15" customHeight="1" x14ac:dyDescent="0.25">
      <c r="B27" s="459"/>
      <c r="C27" s="89" t="s">
        <v>6</v>
      </c>
      <c r="D27" s="410" t="s">
        <v>11285</v>
      </c>
      <c r="E27" s="504">
        <v>46066</v>
      </c>
      <c r="F27" s="410" t="s">
        <v>9306</v>
      </c>
      <c r="G27" s="504">
        <v>46067</v>
      </c>
      <c r="H27" s="410" t="s">
        <v>9494</v>
      </c>
      <c r="I27" s="504">
        <v>46067</v>
      </c>
      <c r="J27" s="42">
        <f>J25+1</f>
        <v>46061</v>
      </c>
      <c r="K27" s="271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5" customHeight="1" x14ac:dyDescent="0.25">
      <c r="B31" s="245" t="str">
        <f>$B$16</f>
        <v>USD: JPY157.85-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5" customHeight="1" x14ac:dyDescent="0.25">
      <c r="B32" s="44" t="str">
        <f>$B$17</f>
        <v>RMB: JPY22.90-</v>
      </c>
      <c r="C32" s="44" t="s">
        <v>14</v>
      </c>
      <c r="D32" s="376" t="s">
        <v>11286</v>
      </c>
      <c r="E32" s="600">
        <v>46069</v>
      </c>
      <c r="F32" s="518"/>
      <c r="G32" s="519"/>
      <c r="H32" s="376"/>
      <c r="I32" s="519"/>
      <c r="J32" s="34">
        <f>J26+2</f>
        <v>46064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61" t="s">
        <v>12</v>
      </c>
      <c r="E34" s="662"/>
      <c r="F34" s="661" t="s">
        <v>13</v>
      </c>
      <c r="G34" s="662"/>
      <c r="H34" s="663" t="s">
        <v>2</v>
      </c>
      <c r="I34" s="664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5" customHeight="1" x14ac:dyDescent="0.25">
      <c r="B36" s="71" t="s">
        <v>11240</v>
      </c>
      <c r="C36" s="133" t="s">
        <v>539</v>
      </c>
      <c r="D36" s="379" t="s">
        <v>9422</v>
      </c>
      <c r="E36" s="501">
        <v>46058</v>
      </c>
      <c r="F36" s="379" t="s">
        <v>9290</v>
      </c>
      <c r="G36" s="503">
        <v>46059</v>
      </c>
      <c r="H36" s="380" t="s">
        <v>4674</v>
      </c>
      <c r="I36" s="501">
        <v>46059</v>
      </c>
      <c r="J36" s="42">
        <v>46056</v>
      </c>
      <c r="K36" s="161"/>
      <c r="L36" s="36"/>
      <c r="M36" s="36"/>
      <c r="N36" s="36"/>
      <c r="O36" s="36"/>
    </row>
    <row r="37" spans="2:15" s="1" customFormat="1" ht="15" customHeight="1" x14ac:dyDescent="0.25">
      <c r="B37" s="173" t="s">
        <v>11269</v>
      </c>
      <c r="C37" s="85" t="s">
        <v>16</v>
      </c>
      <c r="D37" s="395" t="s">
        <v>9623</v>
      </c>
      <c r="E37" s="509">
        <v>46060</v>
      </c>
      <c r="F37" s="544" t="s">
        <v>9246</v>
      </c>
      <c r="G37" s="536">
        <v>46062</v>
      </c>
      <c r="H37" s="545" t="s">
        <v>11273</v>
      </c>
      <c r="I37" s="546">
        <v>46062</v>
      </c>
      <c r="J37" s="42">
        <f>J36+2</f>
        <v>46058</v>
      </c>
      <c r="K37" s="170"/>
      <c r="L37" s="36"/>
      <c r="M37" s="36"/>
      <c r="N37" s="36"/>
      <c r="O37" s="36"/>
    </row>
    <row r="38" spans="2:15" s="1" customFormat="1" ht="15" customHeight="1" x14ac:dyDescent="0.25">
      <c r="B38" s="26"/>
      <c r="C38" s="104" t="s">
        <v>9</v>
      </c>
      <c r="D38" s="385" t="s">
        <v>9119</v>
      </c>
      <c r="E38" s="504">
        <v>46063</v>
      </c>
      <c r="F38" s="385" t="s">
        <v>9246</v>
      </c>
      <c r="G38" s="505">
        <v>46064</v>
      </c>
      <c r="H38" s="386" t="s">
        <v>9296</v>
      </c>
      <c r="I38" s="504">
        <v>46064</v>
      </c>
      <c r="J38" s="42">
        <f>J37+2</f>
        <v>46060</v>
      </c>
      <c r="K38" s="249"/>
      <c r="L38" s="36"/>
      <c r="M38" s="36"/>
      <c r="N38" s="36"/>
      <c r="O38" s="36"/>
    </row>
    <row r="39" spans="2:15" s="1" customFormat="1" ht="15" customHeight="1" x14ac:dyDescent="0.25">
      <c r="B39" s="26"/>
      <c r="C39" s="85" t="s">
        <v>14</v>
      </c>
      <c r="D39" s="385" t="s">
        <v>9166</v>
      </c>
      <c r="E39" s="504">
        <v>46065</v>
      </c>
      <c r="F39" s="385" t="s">
        <v>9186</v>
      </c>
      <c r="G39" s="505">
        <v>46066</v>
      </c>
      <c r="H39" s="386" t="s">
        <v>9430</v>
      </c>
      <c r="I39" s="504">
        <v>46066</v>
      </c>
      <c r="J39" s="42">
        <f>J38</f>
        <v>46060</v>
      </c>
      <c r="K39" s="170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5"/>
      <c r="E40" s="484"/>
      <c r="F40" s="375"/>
      <c r="G40" s="483"/>
      <c r="H40" s="372"/>
      <c r="I40" s="484"/>
      <c r="J40" s="42"/>
      <c r="K40" s="272"/>
      <c r="L40" s="36"/>
      <c r="M40" s="36"/>
      <c r="N40" s="36"/>
      <c r="O40" s="36"/>
    </row>
    <row r="41" spans="2:15" s="1" customFormat="1" ht="15" customHeight="1" x14ac:dyDescent="0.25">
      <c r="B41" s="245"/>
      <c r="C41" s="50" t="s">
        <v>7862</v>
      </c>
      <c r="D41" s="375"/>
      <c r="E41" s="484"/>
      <c r="F41" s="375"/>
      <c r="G41" s="483"/>
      <c r="H41" s="372"/>
      <c r="I41" s="484"/>
      <c r="J41" s="42"/>
      <c r="K41" s="249" t="s">
        <v>23</v>
      </c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6</v>
      </c>
      <c r="D42" s="385" t="s">
        <v>9444</v>
      </c>
      <c r="E42" s="504">
        <v>46068</v>
      </c>
      <c r="F42" s="385" t="s">
        <v>9630</v>
      </c>
      <c r="G42" s="505">
        <v>46068</v>
      </c>
      <c r="H42" s="386" t="s">
        <v>9716</v>
      </c>
      <c r="I42" s="504">
        <v>46068</v>
      </c>
      <c r="J42" s="42">
        <f>J45+1</f>
        <v>46064</v>
      </c>
      <c r="K42" s="249"/>
      <c r="L42" s="36"/>
      <c r="M42" s="36"/>
      <c r="N42" s="36"/>
      <c r="O42" s="36"/>
    </row>
    <row r="43" spans="2:15" s="1" customFormat="1" ht="15" customHeight="1" x14ac:dyDescent="0.25">
      <c r="B43" s="24"/>
      <c r="C43" s="108" t="s">
        <v>26</v>
      </c>
      <c r="D43" s="410" t="s">
        <v>9520</v>
      </c>
      <c r="E43" s="510">
        <v>46068</v>
      </c>
      <c r="F43" s="410" t="s">
        <v>9766</v>
      </c>
      <c r="G43" s="522">
        <v>46068</v>
      </c>
      <c r="H43" s="386" t="s">
        <v>9708</v>
      </c>
      <c r="I43" s="510">
        <v>46068</v>
      </c>
      <c r="J43" s="42">
        <f>J42</f>
        <v>46064</v>
      </c>
      <c r="K43" s="272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8</v>
      </c>
      <c r="D44" s="385" t="s">
        <v>9492</v>
      </c>
      <c r="E44" s="504">
        <v>46069</v>
      </c>
      <c r="F44" s="385" t="s">
        <v>9195</v>
      </c>
      <c r="G44" s="505">
        <v>46069</v>
      </c>
      <c r="H44" s="386" t="s">
        <v>9127</v>
      </c>
      <c r="I44" s="504">
        <v>46069</v>
      </c>
      <c r="J44" s="42">
        <f>J46+1</f>
        <v>46063</v>
      </c>
      <c r="K44" s="398"/>
      <c r="L44" s="36"/>
      <c r="M44" s="36"/>
      <c r="N44" s="36"/>
      <c r="O44" s="36"/>
    </row>
    <row r="45" spans="2:15" s="1" customFormat="1" ht="15" customHeight="1" x14ac:dyDescent="0.25">
      <c r="B45" s="24"/>
      <c r="C45" s="85" t="s">
        <v>7</v>
      </c>
      <c r="D45" s="385" t="s">
        <v>11289</v>
      </c>
      <c r="E45" s="504">
        <v>46069</v>
      </c>
      <c r="F45" s="385" t="s">
        <v>9166</v>
      </c>
      <c r="G45" s="505">
        <v>46070</v>
      </c>
      <c r="H45" s="386" t="s">
        <v>11290</v>
      </c>
      <c r="I45" s="504">
        <v>46070</v>
      </c>
      <c r="J45" s="42">
        <f>J44</f>
        <v>46063</v>
      </c>
      <c r="K45" s="161"/>
      <c r="L45" s="36"/>
      <c r="M45" s="36"/>
      <c r="N45" s="36"/>
      <c r="O45" s="36"/>
    </row>
    <row r="46" spans="2:15" s="1" customFormat="1" ht="15" customHeight="1" x14ac:dyDescent="0.25">
      <c r="B46" s="24"/>
      <c r="C46" s="85" t="s">
        <v>5</v>
      </c>
      <c r="D46" s="385" t="s">
        <v>10001</v>
      </c>
      <c r="E46" s="504">
        <v>46070</v>
      </c>
      <c r="F46" s="385" t="s">
        <v>9649</v>
      </c>
      <c r="G46" s="505">
        <v>46071</v>
      </c>
      <c r="H46" s="386" t="s">
        <v>11295</v>
      </c>
      <c r="I46" s="510">
        <v>46071</v>
      </c>
      <c r="J46" s="42">
        <f>J39+2</f>
        <v>46062</v>
      </c>
      <c r="K46" s="249"/>
      <c r="L46" s="36"/>
      <c r="M46" s="36"/>
      <c r="N46" s="36"/>
      <c r="O46" s="36"/>
    </row>
    <row r="47" spans="2:15" s="1" customFormat="1" ht="15" customHeight="1" x14ac:dyDescent="0.25">
      <c r="B47" s="24"/>
      <c r="C47" s="50" t="s">
        <v>476</v>
      </c>
      <c r="D47" s="375"/>
      <c r="E47" s="487"/>
      <c r="F47" s="371"/>
      <c r="G47" s="486"/>
      <c r="H47" s="372"/>
      <c r="I47" s="487"/>
      <c r="J47" s="42"/>
      <c r="K47" s="271" t="s">
        <v>23</v>
      </c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5" customHeight="1" x14ac:dyDescent="0.25">
      <c r="B50" s="24"/>
      <c r="C50" s="136" t="s">
        <v>16</v>
      </c>
      <c r="D50" s="553" t="s">
        <v>11293</v>
      </c>
      <c r="E50" s="554">
        <v>46073</v>
      </c>
      <c r="F50" s="551"/>
      <c r="G50" s="552"/>
      <c r="H50" s="382"/>
      <c r="I50" s="552"/>
      <c r="J50" s="131">
        <f>J51+1</f>
        <v>46071</v>
      </c>
      <c r="K50" s="249"/>
      <c r="L50" s="36"/>
      <c r="M50" s="36"/>
      <c r="N50" s="36"/>
      <c r="O50" s="36"/>
      <c r="Z50" s="117"/>
    </row>
    <row r="51" spans="2:26" s="1" customFormat="1" ht="15" customHeight="1" x14ac:dyDescent="0.25">
      <c r="B51" s="648"/>
      <c r="C51" s="1" t="s">
        <v>24</v>
      </c>
      <c r="D51" s="375"/>
      <c r="E51" s="487"/>
      <c r="F51" s="375"/>
      <c r="G51" s="486"/>
      <c r="H51" s="375"/>
      <c r="I51" s="486"/>
      <c r="J51" s="604">
        <f>J43+6</f>
        <v>46070</v>
      </c>
      <c r="K51" s="161"/>
      <c r="L51" s="36"/>
      <c r="M51" s="36"/>
      <c r="N51" s="36"/>
      <c r="O51" s="36"/>
    </row>
    <row r="52" spans="2:26" s="1" customFormat="1" ht="15" customHeight="1" x14ac:dyDescent="0.25">
      <c r="B52" s="649" t="str">
        <f>$B$16</f>
        <v>USD: JPY157.85-</v>
      </c>
      <c r="C52" s="50" t="s">
        <v>9</v>
      </c>
      <c r="D52" s="375"/>
      <c r="E52" s="484"/>
      <c r="F52" s="375"/>
      <c r="G52" s="483"/>
      <c r="H52" s="372"/>
      <c r="I52" s="483"/>
      <c r="J52" s="42">
        <f>J50+3</f>
        <v>46074</v>
      </c>
      <c r="K52" s="161"/>
      <c r="L52" s="36"/>
      <c r="M52" s="36"/>
      <c r="N52" s="36"/>
      <c r="O52" s="36"/>
    </row>
    <row r="53" spans="2:26" s="1" customFormat="1" ht="15" customHeight="1" x14ac:dyDescent="0.25">
      <c r="B53" s="650" t="str">
        <f>$B$17</f>
        <v>RMB: JPY22.90-</v>
      </c>
      <c r="C53" s="45" t="s">
        <v>14</v>
      </c>
      <c r="D53" s="383"/>
      <c r="E53" s="555"/>
      <c r="F53" s="383"/>
      <c r="G53" s="516"/>
      <c r="H53" s="384"/>
      <c r="I53" s="516"/>
      <c r="J53" s="76"/>
      <c r="K53" s="162" t="s">
        <v>11305</v>
      </c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1" t="s">
        <v>11241</v>
      </c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disablePrompts="1" count="1">
    <dataValidation type="list" allowBlank="1" showInputMessage="1" showErrorMessage="1" sqref="B36" xr:uid="{00000000-0002-0000-0100-000000000000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8" t="s">
        <v>0</v>
      </c>
      <c r="C1" s="658"/>
      <c r="D1" s="9"/>
      <c r="E1" s="9"/>
      <c r="F1" s="9"/>
      <c r="G1" s="9"/>
      <c r="H1" s="9"/>
      <c r="I1" s="659">
        <v>45820.354166666664</v>
      </c>
      <c r="J1" s="659"/>
      <c r="K1" s="14"/>
      <c r="L1" s="15"/>
      <c r="M1" s="15"/>
      <c r="N1" s="16"/>
      <c r="O1" s="12"/>
    </row>
    <row r="2" spans="2:15" s="1" customFormat="1" ht="13.5" customHeight="1" x14ac:dyDescent="0.25">
      <c r="B2" s="660" t="s">
        <v>1309</v>
      </c>
      <c r="C2" s="66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1" t="s">
        <v>12</v>
      </c>
      <c r="E4" s="662"/>
      <c r="F4" s="661" t="s">
        <v>13</v>
      </c>
      <c r="G4" s="662"/>
      <c r="H4" s="663" t="s">
        <v>2</v>
      </c>
      <c r="I4" s="66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224" t="s">
        <v>481</v>
      </c>
      <c r="D5" s="371"/>
      <c r="E5" s="494"/>
      <c r="F5" s="589"/>
      <c r="G5" s="590"/>
      <c r="H5" s="591"/>
      <c r="I5" s="590"/>
      <c r="J5" s="33" t="s">
        <v>36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3509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50" t="s">
        <v>476</v>
      </c>
      <c r="D8" s="375"/>
      <c r="E8" s="487"/>
      <c r="F8" s="375"/>
      <c r="G8" s="487"/>
      <c r="H8" s="375"/>
      <c r="I8" s="486"/>
      <c r="J8" s="42" t="s">
        <v>36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49" t="s">
        <v>42</v>
      </c>
      <c r="D9" s="375"/>
      <c r="E9" s="484"/>
      <c r="F9" s="375"/>
      <c r="G9" s="484"/>
      <c r="H9" s="375"/>
      <c r="I9" s="483"/>
      <c r="J9" s="42" t="s">
        <v>36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49" t="s">
        <v>477</v>
      </c>
      <c r="D10" s="467"/>
      <c r="E10" s="491"/>
      <c r="F10" s="375"/>
      <c r="G10" s="491"/>
      <c r="H10" s="375"/>
      <c r="I10" s="483"/>
      <c r="J10" s="42" t="s">
        <v>36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245"/>
      <c r="C11" s="49" t="s">
        <v>478</v>
      </c>
      <c r="D11" s="467"/>
      <c r="E11" s="491"/>
      <c r="F11" s="467"/>
      <c r="G11" s="491"/>
      <c r="H11" s="467"/>
      <c r="I11" s="490"/>
      <c r="J11" s="42" t="s">
        <v>36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227" t="s">
        <v>479</v>
      </c>
      <c r="D12" s="467"/>
      <c r="E12" s="491"/>
      <c r="F12" s="467"/>
      <c r="G12" s="491"/>
      <c r="H12" s="467"/>
      <c r="I12" s="490"/>
      <c r="J12" s="42" t="s">
        <v>36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10311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10312</v>
      </c>
      <c r="C15" s="55" t="s">
        <v>481</v>
      </c>
      <c r="D15" s="513"/>
      <c r="E15" s="514"/>
      <c r="F15" s="513"/>
      <c r="G15" s="515"/>
      <c r="H15" s="384"/>
      <c r="I15" s="516"/>
      <c r="J15" s="34" t="s">
        <v>36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61" t="s">
        <v>12</v>
      </c>
      <c r="E17" s="662"/>
      <c r="F17" s="661" t="s">
        <v>13</v>
      </c>
      <c r="G17" s="662"/>
      <c r="H17" s="663" t="s">
        <v>2</v>
      </c>
      <c r="I17" s="664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9783</v>
      </c>
      <c r="E18" s="502">
        <v>45808</v>
      </c>
      <c r="F18" s="390" t="s">
        <v>9285</v>
      </c>
      <c r="G18" s="502">
        <v>45808</v>
      </c>
      <c r="H18" s="540" t="s">
        <v>10320</v>
      </c>
      <c r="I18" s="539">
        <v>45809</v>
      </c>
      <c r="J18" s="33">
        <v>45808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9976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9245</v>
      </c>
      <c r="E21" s="510">
        <v>45811</v>
      </c>
      <c r="F21" s="385" t="s">
        <v>9128</v>
      </c>
      <c r="G21" s="505">
        <v>45811</v>
      </c>
      <c r="H21" s="386" t="s">
        <v>9084</v>
      </c>
      <c r="I21" s="505">
        <v>45811</v>
      </c>
      <c r="J21" s="42">
        <f>J22</f>
        <v>45811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9286</v>
      </c>
      <c r="E22" s="510">
        <v>45811</v>
      </c>
      <c r="F22" s="385" t="s">
        <v>9415</v>
      </c>
      <c r="G22" s="505">
        <v>45811</v>
      </c>
      <c r="H22" s="386" t="s">
        <v>10331</v>
      </c>
      <c r="I22" s="505">
        <v>45811</v>
      </c>
      <c r="J22" s="42">
        <f>J18+3</f>
        <v>45811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10335</v>
      </c>
      <c r="E23" s="510">
        <v>45811</v>
      </c>
      <c r="F23" s="385" t="s">
        <v>9266</v>
      </c>
      <c r="G23" s="505">
        <v>45812</v>
      </c>
      <c r="H23" s="386" t="s">
        <v>10332</v>
      </c>
      <c r="I23" s="505">
        <v>45812</v>
      </c>
      <c r="J23" s="42">
        <f>J22</f>
        <v>45811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9302</v>
      </c>
      <c r="E24" s="510">
        <v>45812</v>
      </c>
      <c r="F24" s="385" t="s">
        <v>9284</v>
      </c>
      <c r="G24" s="522">
        <v>45812</v>
      </c>
      <c r="H24" s="386" t="s">
        <v>3512</v>
      </c>
      <c r="I24" s="505">
        <v>45812</v>
      </c>
      <c r="J24" s="42">
        <f>J21+1</f>
        <v>45812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9245</v>
      </c>
      <c r="E25" s="510">
        <v>45813</v>
      </c>
      <c r="F25" s="385" t="s">
        <v>9528</v>
      </c>
      <c r="G25" s="522">
        <v>45813</v>
      </c>
      <c r="H25" s="386" t="s">
        <v>9280</v>
      </c>
      <c r="I25" s="522">
        <v>45813</v>
      </c>
      <c r="J25" s="42">
        <f>J24</f>
        <v>45812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JPY147.05-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JPY20.58-</v>
      </c>
      <c r="C28" s="93" t="s">
        <v>481</v>
      </c>
      <c r="D28" s="401" t="s">
        <v>9783</v>
      </c>
      <c r="E28" s="526">
        <v>45815</v>
      </c>
      <c r="F28" s="402" t="s">
        <v>10349</v>
      </c>
      <c r="G28" s="527">
        <v>45815</v>
      </c>
      <c r="H28" s="401" t="s">
        <v>9612</v>
      </c>
      <c r="I28" s="527">
        <v>45815</v>
      </c>
      <c r="J28" s="34">
        <f>J18+7</f>
        <v>45815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61" t="s">
        <v>12</v>
      </c>
      <c r="E30" s="662"/>
      <c r="F30" s="661" t="s">
        <v>13</v>
      </c>
      <c r="G30" s="662"/>
      <c r="H30" s="663" t="s">
        <v>2</v>
      </c>
      <c r="I30" s="664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10313</v>
      </c>
      <c r="E32" s="501">
        <v>45803</v>
      </c>
      <c r="F32" s="379" t="s">
        <v>9339</v>
      </c>
      <c r="G32" s="503">
        <v>45804</v>
      </c>
      <c r="H32" s="380" t="s">
        <v>9664</v>
      </c>
      <c r="I32" s="503">
        <v>45804</v>
      </c>
      <c r="J32" s="42">
        <v>45804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9577</v>
      </c>
      <c r="C33" s="104" t="s">
        <v>540</v>
      </c>
      <c r="D33" s="385" t="s">
        <v>9612</v>
      </c>
      <c r="E33" s="504">
        <v>45805</v>
      </c>
      <c r="F33" s="385" t="s">
        <v>10314</v>
      </c>
      <c r="G33" s="505">
        <v>45805</v>
      </c>
      <c r="H33" s="386" t="s">
        <v>9449</v>
      </c>
      <c r="I33" s="505">
        <v>45806</v>
      </c>
      <c r="J33" s="42">
        <f>J32+2</f>
        <v>45806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45807</v>
      </c>
      <c r="F34" s="385" t="s">
        <v>10318</v>
      </c>
      <c r="G34" s="505">
        <v>45807</v>
      </c>
      <c r="H34" s="386" t="s">
        <v>10319</v>
      </c>
      <c r="I34" s="505">
        <v>45808</v>
      </c>
      <c r="J34" s="42">
        <f>J33+2</f>
        <v>45808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10316</v>
      </c>
      <c r="E37" s="504">
        <v>45809</v>
      </c>
      <c r="F37" s="385" t="s">
        <v>10317</v>
      </c>
      <c r="G37" s="505">
        <v>45810</v>
      </c>
      <c r="H37" s="386" t="s">
        <v>10315</v>
      </c>
      <c r="I37" s="505">
        <v>45810</v>
      </c>
      <c r="J37" s="42">
        <f>J34+1</f>
        <v>45809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4"/>
      <c r="C38" s="108" t="s">
        <v>479</v>
      </c>
      <c r="D38" s="410" t="s">
        <v>10334</v>
      </c>
      <c r="E38" s="511">
        <v>45810</v>
      </c>
      <c r="F38" s="410" t="s">
        <v>9201</v>
      </c>
      <c r="G38" s="512">
        <v>45811</v>
      </c>
      <c r="H38" s="386" t="s">
        <v>9290</v>
      </c>
      <c r="I38" s="505">
        <v>45811</v>
      </c>
      <c r="J38" s="42">
        <f>J41+1</f>
        <v>45812</v>
      </c>
      <c r="K38" s="272"/>
      <c r="L38" s="36"/>
      <c r="M38" s="36"/>
      <c r="N38" s="36"/>
      <c r="O38" s="36"/>
    </row>
    <row r="39" spans="2:26" s="1" customFormat="1" ht="13.5" customHeight="1" x14ac:dyDescent="0.25">
      <c r="B39" s="24"/>
      <c r="C39" s="85" t="s">
        <v>42</v>
      </c>
      <c r="D39" s="385" t="s">
        <v>2769</v>
      </c>
      <c r="E39" s="504">
        <v>45811</v>
      </c>
      <c r="F39" s="385" t="s">
        <v>9299</v>
      </c>
      <c r="G39" s="505">
        <v>45812</v>
      </c>
      <c r="H39" s="386" t="s">
        <v>9429</v>
      </c>
      <c r="I39" s="505">
        <v>45812</v>
      </c>
      <c r="J39" s="42">
        <f>J40+1</f>
        <v>45811</v>
      </c>
      <c r="K39" s="249"/>
      <c r="L39" s="36"/>
      <c r="M39" s="36"/>
      <c r="N39" s="36"/>
      <c r="O39" s="36"/>
    </row>
    <row r="40" spans="2:26" s="1" customFormat="1" ht="13.4" customHeight="1" x14ac:dyDescent="0.25">
      <c r="B40" s="24"/>
      <c r="C40" s="85" t="s">
        <v>477</v>
      </c>
      <c r="D40" s="385" t="s">
        <v>10337</v>
      </c>
      <c r="E40" s="504">
        <v>45812</v>
      </c>
      <c r="F40" s="385" t="s">
        <v>9117</v>
      </c>
      <c r="G40" s="505">
        <v>45813</v>
      </c>
      <c r="H40" s="386" t="s">
        <v>9428</v>
      </c>
      <c r="I40" s="505">
        <v>45813</v>
      </c>
      <c r="J40" s="42">
        <f>J37+1</f>
        <v>45810</v>
      </c>
      <c r="K40" s="249"/>
      <c r="L40" s="36"/>
      <c r="M40" s="36"/>
      <c r="N40" s="36"/>
      <c r="O40" s="36"/>
    </row>
    <row r="41" spans="2:26" s="1" customFormat="1" ht="13.4" customHeight="1" x14ac:dyDescent="0.25">
      <c r="B41" s="24"/>
      <c r="C41" s="85" t="s">
        <v>1313</v>
      </c>
      <c r="D41" s="385" t="s">
        <v>9290</v>
      </c>
      <c r="E41" s="504">
        <v>45813</v>
      </c>
      <c r="F41" s="385" t="s">
        <v>9633</v>
      </c>
      <c r="G41" s="505">
        <v>45813</v>
      </c>
      <c r="H41" s="386" t="s">
        <v>9159</v>
      </c>
      <c r="I41" s="505">
        <v>45813</v>
      </c>
      <c r="J41" s="42">
        <f>J39</f>
        <v>45811</v>
      </c>
      <c r="K41" s="161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10347</v>
      </c>
      <c r="E42" s="504">
        <v>45814</v>
      </c>
      <c r="F42" s="544" t="s">
        <v>10333</v>
      </c>
      <c r="G42" s="530">
        <v>45814</v>
      </c>
      <c r="H42" s="386" t="s">
        <v>9347</v>
      </c>
      <c r="I42" s="505">
        <v>45814</v>
      </c>
      <c r="J42" s="42">
        <f>J38+1</f>
        <v>45813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9786</v>
      </c>
      <c r="E45" s="531">
        <v>45816</v>
      </c>
      <c r="F45" s="379" t="s">
        <v>9286</v>
      </c>
      <c r="G45" s="503">
        <v>45818</v>
      </c>
      <c r="H45" s="380" t="s">
        <v>9223</v>
      </c>
      <c r="I45" s="503">
        <v>45819</v>
      </c>
      <c r="J45" s="131">
        <f>J38+6</f>
        <v>45818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JPY147.05-</v>
      </c>
      <c r="C46" s="85" t="s">
        <v>540</v>
      </c>
      <c r="D46" s="385" t="s">
        <v>9098</v>
      </c>
      <c r="E46" s="504">
        <v>45819</v>
      </c>
      <c r="F46" s="385" t="s">
        <v>9406</v>
      </c>
      <c r="G46" s="505">
        <v>45819</v>
      </c>
      <c r="H46" s="386" t="s">
        <v>9298</v>
      </c>
      <c r="I46" s="505">
        <v>45820</v>
      </c>
      <c r="J46" s="42">
        <f>J45+1</f>
        <v>45819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JPY20.58-</v>
      </c>
      <c r="C47" s="45" t="s">
        <v>541</v>
      </c>
      <c r="D47" s="383" t="s">
        <v>10359</v>
      </c>
      <c r="E47" s="555">
        <v>45821</v>
      </c>
      <c r="F47" s="383" t="s">
        <v>10360</v>
      </c>
      <c r="G47" s="516">
        <v>45821</v>
      </c>
      <c r="H47" s="384" t="s">
        <v>10361</v>
      </c>
      <c r="I47" s="516">
        <v>45822</v>
      </c>
      <c r="J47" s="76">
        <f>J46+3</f>
        <v>45822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25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pageSetUpPr fitToPage="1"/>
  </sheetPr>
  <dimension ref="A1:AX7697"/>
  <sheetViews>
    <sheetView view="pageBreakPreview" zoomScale="75" zoomScaleNormal="121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8" t="s">
        <v>0</v>
      </c>
      <c r="C1" s="658"/>
      <c r="D1" s="9"/>
      <c r="E1" s="9"/>
      <c r="F1" s="9"/>
      <c r="G1" s="9"/>
      <c r="H1" s="9"/>
      <c r="I1" s="659">
        <v>45813.6875</v>
      </c>
      <c r="J1" s="659"/>
      <c r="K1" s="14"/>
      <c r="L1" s="15"/>
      <c r="M1" s="15"/>
      <c r="N1" s="16"/>
      <c r="O1" s="12"/>
    </row>
    <row r="2" spans="2:15" s="1" customFormat="1" ht="13.5" customHeight="1" x14ac:dyDescent="0.25">
      <c r="B2" s="660" t="s">
        <v>1261</v>
      </c>
      <c r="C2" s="66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1" t="s">
        <v>12</v>
      </c>
      <c r="E4" s="662"/>
      <c r="F4" s="661" t="s">
        <v>13</v>
      </c>
      <c r="G4" s="662"/>
      <c r="H4" s="663" t="s">
        <v>2</v>
      </c>
      <c r="I4" s="66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9373</v>
      </c>
      <c r="E5" s="509">
        <v>45803</v>
      </c>
      <c r="F5" s="506" t="s">
        <v>9125</v>
      </c>
      <c r="G5" s="507">
        <v>45804</v>
      </c>
      <c r="H5" s="391" t="s">
        <v>9889</v>
      </c>
      <c r="I5" s="507">
        <v>45805</v>
      </c>
      <c r="J5" s="33">
        <v>45804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3430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9337</v>
      </c>
      <c r="E8" s="510">
        <v>45806</v>
      </c>
      <c r="F8" s="385" t="s">
        <v>10068</v>
      </c>
      <c r="G8" s="510">
        <v>45806</v>
      </c>
      <c r="H8" s="385" t="s">
        <v>10069</v>
      </c>
      <c r="I8" s="522">
        <v>45806</v>
      </c>
      <c r="J8" s="42">
        <f>J5+2</f>
        <v>45806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385" t="s">
        <v>10070</v>
      </c>
      <c r="E9" s="504">
        <v>45807</v>
      </c>
      <c r="F9" s="385" t="s">
        <v>9357</v>
      </c>
      <c r="G9" s="504">
        <v>45807</v>
      </c>
      <c r="H9" s="385" t="s">
        <v>10309</v>
      </c>
      <c r="I9" s="505">
        <v>45807</v>
      </c>
      <c r="J9" s="42">
        <f>J8+1</f>
        <v>45807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410" t="s">
        <v>10325</v>
      </c>
      <c r="E10" s="504" t="s">
        <v>10310</v>
      </c>
      <c r="F10" s="385" t="s">
        <v>10324</v>
      </c>
      <c r="G10" s="504">
        <v>45807</v>
      </c>
      <c r="H10" s="385" t="s">
        <v>10326</v>
      </c>
      <c r="I10" s="504">
        <v>45807</v>
      </c>
      <c r="J10" s="42">
        <f>J9</f>
        <v>45807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10321</v>
      </c>
      <c r="E11" s="504" t="s">
        <v>10310</v>
      </c>
      <c r="F11" s="410" t="s">
        <v>10322</v>
      </c>
      <c r="G11" s="511">
        <v>45808</v>
      </c>
      <c r="H11" s="410" t="s">
        <v>10323</v>
      </c>
      <c r="I11" s="511">
        <v>45808</v>
      </c>
      <c r="J11" s="42">
        <f>J12</f>
        <v>45808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10327</v>
      </c>
      <c r="E12" s="511">
        <v>45808</v>
      </c>
      <c r="F12" s="410" t="s">
        <v>10328</v>
      </c>
      <c r="G12" s="511">
        <v>45808</v>
      </c>
      <c r="H12" s="410" t="s">
        <v>10329</v>
      </c>
      <c r="I12" s="511">
        <v>45808</v>
      </c>
      <c r="J12" s="42">
        <f>J10+1</f>
        <v>45808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9971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10039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10040</v>
      </c>
      <c r="C15" s="94" t="s">
        <v>481</v>
      </c>
      <c r="D15" s="462" t="s">
        <v>10330</v>
      </c>
      <c r="E15" s="523">
        <v>45810</v>
      </c>
      <c r="F15" s="462" t="s">
        <v>10343</v>
      </c>
      <c r="G15" s="524">
        <v>45811</v>
      </c>
      <c r="H15" s="406" t="s">
        <v>10344</v>
      </c>
      <c r="I15" s="525">
        <v>45811</v>
      </c>
      <c r="J15" s="34">
        <f>J5+7</f>
        <v>45811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61" t="s">
        <v>12</v>
      </c>
      <c r="E17" s="662"/>
      <c r="F17" s="661" t="s">
        <v>13</v>
      </c>
      <c r="G17" s="662"/>
      <c r="H17" s="663" t="s">
        <v>2</v>
      </c>
      <c r="I17" s="664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9858</v>
      </c>
      <c r="E18" s="502">
        <v>45801</v>
      </c>
      <c r="F18" s="390" t="s">
        <v>10049</v>
      </c>
      <c r="G18" s="539">
        <v>45801</v>
      </c>
      <c r="H18" s="540" t="s">
        <v>9357</v>
      </c>
      <c r="I18" s="539">
        <v>45802</v>
      </c>
      <c r="J18" s="33">
        <v>45801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9975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9768</v>
      </c>
      <c r="E21" s="510">
        <v>45804</v>
      </c>
      <c r="F21" s="385" t="s">
        <v>9084</v>
      </c>
      <c r="G21" s="505">
        <v>45804</v>
      </c>
      <c r="H21" s="386" t="s">
        <v>9885</v>
      </c>
      <c r="I21" s="505">
        <v>45804</v>
      </c>
      <c r="J21" s="42">
        <f>J22</f>
        <v>45804</v>
      </c>
      <c r="K21" s="249" t="s">
        <v>10503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9284</v>
      </c>
      <c r="E22" s="510">
        <v>45804</v>
      </c>
      <c r="F22" s="385" t="s">
        <v>9310</v>
      </c>
      <c r="G22" s="505">
        <v>45804</v>
      </c>
      <c r="H22" s="386" t="s">
        <v>9643</v>
      </c>
      <c r="I22" s="505">
        <v>45804</v>
      </c>
      <c r="J22" s="42">
        <f>J18+3</f>
        <v>45804</v>
      </c>
      <c r="K22" s="247"/>
      <c r="L22" s="36"/>
      <c r="M22" s="36"/>
      <c r="N22" s="36"/>
      <c r="O22" s="36"/>
    </row>
    <row r="23" spans="2:15" s="1" customFormat="1" ht="13" customHeight="1" x14ac:dyDescent="0.25">
      <c r="B23" s="537"/>
      <c r="C23" s="85" t="s">
        <v>8</v>
      </c>
      <c r="D23" s="385" t="s">
        <v>9543</v>
      </c>
      <c r="E23" s="510">
        <v>45804</v>
      </c>
      <c r="F23" s="385" t="s">
        <v>10060</v>
      </c>
      <c r="G23" s="505">
        <v>45805</v>
      </c>
      <c r="H23" s="386" t="s">
        <v>10059</v>
      </c>
      <c r="I23" s="505">
        <v>45805</v>
      </c>
      <c r="J23" s="42">
        <f>J22</f>
        <v>45804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9743</v>
      </c>
      <c r="E24" s="510">
        <v>45805</v>
      </c>
      <c r="F24" s="385" t="s">
        <v>10308</v>
      </c>
      <c r="G24" s="522">
        <v>45805</v>
      </c>
      <c r="H24" s="386" t="s">
        <v>9745</v>
      </c>
      <c r="I24" s="505">
        <v>45805</v>
      </c>
      <c r="J24" s="42">
        <f>J21+1</f>
        <v>45805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10063</v>
      </c>
      <c r="E25" s="510">
        <v>45806</v>
      </c>
      <c r="F25" s="385" t="s">
        <v>10064</v>
      </c>
      <c r="G25" s="522">
        <v>45806</v>
      </c>
      <c r="H25" s="386" t="s">
        <v>10065</v>
      </c>
      <c r="I25" s="522">
        <v>45806</v>
      </c>
      <c r="J25" s="42">
        <f>J24</f>
        <v>45805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JPY144.36-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JPY20.2-</v>
      </c>
      <c r="C28" s="93" t="s">
        <v>481</v>
      </c>
      <c r="D28" s="401" t="s">
        <v>9783</v>
      </c>
      <c r="E28" s="526">
        <v>45808</v>
      </c>
      <c r="F28" s="402" t="s">
        <v>9285</v>
      </c>
      <c r="G28" s="527">
        <v>45808</v>
      </c>
      <c r="H28" s="401" t="s">
        <v>9804</v>
      </c>
      <c r="I28" s="527">
        <v>45809</v>
      </c>
      <c r="J28" s="34">
        <f>J18+7</f>
        <v>45808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61" t="s">
        <v>12</v>
      </c>
      <c r="E30" s="662"/>
      <c r="F30" s="661" t="s">
        <v>13</v>
      </c>
      <c r="G30" s="662"/>
      <c r="H30" s="663" t="s">
        <v>2</v>
      </c>
      <c r="I30" s="664"/>
      <c r="J30" s="32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10041</v>
      </c>
      <c r="E32" s="501">
        <v>45795</v>
      </c>
      <c r="F32" s="379" t="s">
        <v>9614</v>
      </c>
      <c r="G32" s="503">
        <v>45797</v>
      </c>
      <c r="H32" s="380" t="s">
        <v>10042</v>
      </c>
      <c r="I32" s="503">
        <v>45797</v>
      </c>
      <c r="J32" s="42">
        <v>45797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9968</v>
      </c>
      <c r="C33" s="104" t="s">
        <v>540</v>
      </c>
      <c r="D33" s="385" t="s">
        <v>9599</v>
      </c>
      <c r="E33" s="504">
        <v>45798</v>
      </c>
      <c r="F33" s="385" t="s">
        <v>10043</v>
      </c>
      <c r="G33" s="505">
        <v>45798</v>
      </c>
      <c r="H33" s="386" t="s">
        <v>9993</v>
      </c>
      <c r="I33" s="505">
        <v>45799</v>
      </c>
      <c r="J33" s="42">
        <f>J32+2</f>
        <v>45799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10050</v>
      </c>
      <c r="E34" s="504">
        <v>45800</v>
      </c>
      <c r="F34" s="385" t="s">
        <v>10051</v>
      </c>
      <c r="G34" s="505">
        <v>45801</v>
      </c>
      <c r="H34" s="386" t="s">
        <v>10052</v>
      </c>
      <c r="I34" s="505">
        <v>45801</v>
      </c>
      <c r="J34" s="42">
        <f>J33+2</f>
        <v>45801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9184</v>
      </c>
      <c r="E37" s="504">
        <v>45802</v>
      </c>
      <c r="F37" s="385" t="s">
        <v>10022</v>
      </c>
      <c r="G37" s="505">
        <v>45803</v>
      </c>
      <c r="H37" s="386" t="s">
        <v>9112</v>
      </c>
      <c r="I37" s="505">
        <v>45803</v>
      </c>
      <c r="J37" s="42">
        <f>J34+1</f>
        <v>45802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9759</v>
      </c>
      <c r="E38" s="504">
        <v>45804</v>
      </c>
      <c r="F38" s="385" t="s">
        <v>9201</v>
      </c>
      <c r="G38" s="505">
        <v>45804</v>
      </c>
      <c r="H38" s="386" t="s">
        <v>9724</v>
      </c>
      <c r="I38" s="505">
        <v>45804</v>
      </c>
      <c r="J38" s="42">
        <f>J40</f>
        <v>45804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10054</v>
      </c>
      <c r="E39" s="504">
        <v>45804</v>
      </c>
      <c r="F39" s="385" t="s">
        <v>10055</v>
      </c>
      <c r="G39" s="505">
        <v>45804</v>
      </c>
      <c r="H39" s="386" t="s">
        <v>9487</v>
      </c>
      <c r="I39" s="505">
        <v>45804</v>
      </c>
      <c r="J39" s="42">
        <f>J37+1</f>
        <v>45803</v>
      </c>
      <c r="K39" s="249" t="s">
        <v>9045</v>
      </c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9683</v>
      </c>
      <c r="E40" s="504">
        <v>45804</v>
      </c>
      <c r="F40" s="385" t="s">
        <v>9119</v>
      </c>
      <c r="G40" s="505">
        <v>45805</v>
      </c>
      <c r="H40" s="386" t="s">
        <v>10061</v>
      </c>
      <c r="I40" s="505">
        <v>45805</v>
      </c>
      <c r="J40" s="42">
        <f>J39+1</f>
        <v>45804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10062</v>
      </c>
      <c r="E41" s="511">
        <v>45806</v>
      </c>
      <c r="F41" s="410" t="s">
        <v>10066</v>
      </c>
      <c r="G41" s="512">
        <v>45806</v>
      </c>
      <c r="H41" s="386" t="s">
        <v>10067</v>
      </c>
      <c r="I41" s="505">
        <v>45806</v>
      </c>
      <c r="J41" s="42">
        <f>J38+1</f>
        <v>45805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9459</v>
      </c>
      <c r="E42" s="504">
        <v>45806</v>
      </c>
      <c r="F42" s="544" t="s">
        <v>9374</v>
      </c>
      <c r="G42" s="530">
        <v>45807</v>
      </c>
      <c r="H42" s="386" t="s">
        <v>9126</v>
      </c>
      <c r="I42" s="505">
        <v>45807</v>
      </c>
      <c r="J42" s="42">
        <f>J41+1</f>
        <v>45806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9168</v>
      </c>
      <c r="E45" s="531">
        <v>45809</v>
      </c>
      <c r="F45" s="379" t="s">
        <v>9591</v>
      </c>
      <c r="G45" s="503">
        <v>45811</v>
      </c>
      <c r="H45" s="380" t="s">
        <v>9294</v>
      </c>
      <c r="I45" s="503">
        <v>45811</v>
      </c>
      <c r="J45" s="131">
        <f>J41+6</f>
        <v>45811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JPY144.36-</v>
      </c>
      <c r="C46" s="85" t="s">
        <v>540</v>
      </c>
      <c r="D46" s="385" t="s">
        <v>9180</v>
      </c>
      <c r="E46" s="504">
        <v>45812</v>
      </c>
      <c r="F46" s="385" t="s">
        <v>9422</v>
      </c>
      <c r="G46" s="505">
        <v>45812</v>
      </c>
      <c r="H46" s="380" t="s">
        <v>9106</v>
      </c>
      <c r="I46" s="505">
        <v>45813</v>
      </c>
      <c r="J46" s="42">
        <f>J45+1</f>
        <v>45812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JPY20.2-</v>
      </c>
      <c r="C47" s="238" t="s">
        <v>541</v>
      </c>
      <c r="D47" s="387" t="s">
        <v>9603</v>
      </c>
      <c r="E47" s="532">
        <v>45814</v>
      </c>
      <c r="F47" s="387" t="s">
        <v>9683</v>
      </c>
      <c r="G47" s="525">
        <v>45814</v>
      </c>
      <c r="H47" s="406" t="s">
        <v>10051</v>
      </c>
      <c r="I47" s="525">
        <v>45815</v>
      </c>
      <c r="J47" s="76">
        <f>J46+3</f>
        <v>45815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2600-000000000000}">
      <formula1>$B$48:$B$51</formula1>
    </dataValidation>
  </dataValidations>
  <pageMargins left="0.47" right="0.27" top="1" bottom="1" header="0.51200000000000001" footer="0.51200000000000001"/>
  <pageSetup paperSize="9" scale="10" orientation="landscape" horizontalDpi="300" verticalDpi="300" r:id="rId1"/>
  <headerFooter alignWithMargins="0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pageSetUpPr fitToPage="1"/>
  </sheetPr>
  <dimension ref="A1:AX7697"/>
  <sheetViews>
    <sheetView view="pageBreakPreview" zoomScale="75" zoomScaleNormal="75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8" t="s">
        <v>0</v>
      </c>
      <c r="C1" s="658"/>
      <c r="D1" s="9"/>
      <c r="E1" s="9"/>
      <c r="F1" s="9"/>
      <c r="G1" s="9"/>
      <c r="H1" s="9"/>
      <c r="I1" s="659">
        <v>45804.6875</v>
      </c>
      <c r="J1" s="659"/>
      <c r="K1" s="14"/>
      <c r="L1" s="15"/>
      <c r="M1" s="15"/>
      <c r="N1" s="16"/>
      <c r="O1" s="12"/>
    </row>
    <row r="2" spans="2:15" s="1" customFormat="1" ht="13.5" customHeight="1" x14ac:dyDescent="0.25">
      <c r="B2" s="660" t="s">
        <v>1191</v>
      </c>
      <c r="C2" s="66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1" t="s">
        <v>12</v>
      </c>
      <c r="E4" s="662"/>
      <c r="F4" s="661" t="s">
        <v>13</v>
      </c>
      <c r="G4" s="662"/>
      <c r="H4" s="663" t="s">
        <v>2</v>
      </c>
      <c r="I4" s="66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10021</v>
      </c>
      <c r="E5" s="509">
        <v>45796</v>
      </c>
      <c r="F5" s="506" t="s">
        <v>10022</v>
      </c>
      <c r="G5" s="507">
        <v>45797</v>
      </c>
      <c r="H5" s="391" t="s">
        <v>10023</v>
      </c>
      <c r="I5" s="507">
        <v>45797</v>
      </c>
      <c r="J5" s="33">
        <v>45797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3392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9328</v>
      </c>
      <c r="E8" s="510">
        <v>45799</v>
      </c>
      <c r="F8" s="385" t="s">
        <v>10038</v>
      </c>
      <c r="G8" s="510">
        <v>45799</v>
      </c>
      <c r="H8" s="385" t="s">
        <v>9552</v>
      </c>
      <c r="I8" s="522">
        <v>45799</v>
      </c>
      <c r="J8" s="42">
        <f>J5+2</f>
        <v>45799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9443</v>
      </c>
      <c r="E9" s="504">
        <v>45800</v>
      </c>
      <c r="F9" s="385" t="s">
        <v>10046</v>
      </c>
      <c r="G9" s="504">
        <v>45800</v>
      </c>
      <c r="H9" s="385" t="s">
        <v>10045</v>
      </c>
      <c r="I9" s="504">
        <v>45800</v>
      </c>
      <c r="J9" s="42">
        <f>J10</f>
        <v>45800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9292</v>
      </c>
      <c r="E10" s="504">
        <v>45800</v>
      </c>
      <c r="F10" s="385" t="s">
        <v>10012</v>
      </c>
      <c r="G10" s="504">
        <v>45800</v>
      </c>
      <c r="H10" s="385" t="s">
        <v>9265</v>
      </c>
      <c r="I10" s="504">
        <v>45800</v>
      </c>
      <c r="J10" s="42">
        <f>J8+1</f>
        <v>45800</v>
      </c>
      <c r="K10" s="271" t="s">
        <v>6157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10047</v>
      </c>
      <c r="E11" s="511">
        <v>45800</v>
      </c>
      <c r="F11" s="410" t="s">
        <v>10048</v>
      </c>
      <c r="G11" s="511">
        <v>45801</v>
      </c>
      <c r="H11" s="410" t="s">
        <v>9521</v>
      </c>
      <c r="I11" s="512">
        <v>45801</v>
      </c>
      <c r="J11" s="42">
        <f>J12</f>
        <v>45801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9377</v>
      </c>
      <c r="E12" s="511">
        <v>45801</v>
      </c>
      <c r="F12" s="410" t="s">
        <v>9101</v>
      </c>
      <c r="G12" s="511">
        <v>45801</v>
      </c>
      <c r="H12" s="410" t="s">
        <v>9294</v>
      </c>
      <c r="I12" s="512">
        <v>45801</v>
      </c>
      <c r="J12" s="42">
        <f>J9+1</f>
        <v>45801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9972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10010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10011</v>
      </c>
      <c r="C15" s="55" t="s">
        <v>481</v>
      </c>
      <c r="D15" s="513" t="s">
        <v>9373</v>
      </c>
      <c r="E15" s="514">
        <v>45803</v>
      </c>
      <c r="F15" s="513" t="s">
        <v>9403</v>
      </c>
      <c r="G15" s="515">
        <v>45804</v>
      </c>
      <c r="H15" s="384" t="s">
        <v>10058</v>
      </c>
      <c r="I15" s="516">
        <v>45804</v>
      </c>
      <c r="J15" s="34">
        <f>J5+7</f>
        <v>45804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61" t="s">
        <v>12</v>
      </c>
      <c r="E17" s="662"/>
      <c r="F17" s="661" t="s">
        <v>13</v>
      </c>
      <c r="G17" s="662"/>
      <c r="H17" s="663" t="s">
        <v>2</v>
      </c>
      <c r="I17" s="664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9754</v>
      </c>
      <c r="E18" s="502">
        <v>45794</v>
      </c>
      <c r="F18" s="390" t="s">
        <v>9358</v>
      </c>
      <c r="G18" s="539">
        <v>45794</v>
      </c>
      <c r="H18" s="540" t="s">
        <v>9680</v>
      </c>
      <c r="I18" s="539">
        <v>45794</v>
      </c>
      <c r="J18" s="33">
        <v>45794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9974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9449</v>
      </c>
      <c r="E21" s="510">
        <v>45797</v>
      </c>
      <c r="F21" s="385" t="s">
        <v>9128</v>
      </c>
      <c r="G21" s="505">
        <v>45797</v>
      </c>
      <c r="H21" s="386" t="s">
        <v>9196</v>
      </c>
      <c r="I21" s="505">
        <v>45797</v>
      </c>
      <c r="J21" s="42">
        <f>J22</f>
        <v>45797</v>
      </c>
      <c r="K21" s="249" t="s">
        <v>9045</v>
      </c>
      <c r="L21" s="36"/>
      <c r="M21" s="36"/>
      <c r="N21" s="36"/>
      <c r="O21" s="36"/>
    </row>
    <row r="22" spans="2:15" s="1" customFormat="1" ht="13" customHeight="1" x14ac:dyDescent="0.25">
      <c r="B22" s="537"/>
      <c r="C22" s="95" t="s">
        <v>5</v>
      </c>
      <c r="D22" s="385" t="s">
        <v>10017</v>
      </c>
      <c r="E22" s="510">
        <v>45797</v>
      </c>
      <c r="F22" s="385" t="s">
        <v>10018</v>
      </c>
      <c r="G22" s="505">
        <v>45797</v>
      </c>
      <c r="H22" s="386" t="s">
        <v>9429</v>
      </c>
      <c r="I22" s="505">
        <v>45797</v>
      </c>
      <c r="J22" s="42">
        <f>J18+3</f>
        <v>45797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9154</v>
      </c>
      <c r="E23" s="510">
        <v>45797</v>
      </c>
      <c r="F23" s="385" t="s">
        <v>10019</v>
      </c>
      <c r="G23" s="505">
        <v>45798</v>
      </c>
      <c r="H23" s="386" t="s">
        <v>9629</v>
      </c>
      <c r="I23" s="505">
        <v>45798</v>
      </c>
      <c r="J23" s="42">
        <f>J22</f>
        <v>45797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9406</v>
      </c>
      <c r="E24" s="510">
        <v>45798</v>
      </c>
      <c r="F24" s="385" t="s">
        <v>9097</v>
      </c>
      <c r="G24" s="522">
        <v>45798</v>
      </c>
      <c r="H24" s="386" t="s">
        <v>9703</v>
      </c>
      <c r="I24" s="505">
        <v>45798</v>
      </c>
      <c r="J24" s="42">
        <f>J21+1</f>
        <v>45798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9117</v>
      </c>
      <c r="E25" s="510">
        <v>45799</v>
      </c>
      <c r="F25" s="385" t="s">
        <v>9941</v>
      </c>
      <c r="G25" s="522">
        <v>45799</v>
      </c>
      <c r="H25" s="386" t="s">
        <v>10020</v>
      </c>
      <c r="I25" s="522">
        <v>45799</v>
      </c>
      <c r="J25" s="42">
        <f>J24</f>
        <v>45798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JPY147.28-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JPY20.59-</v>
      </c>
      <c r="C28" s="93" t="s">
        <v>481</v>
      </c>
      <c r="D28" s="401" t="s">
        <v>9181</v>
      </c>
      <c r="E28" s="526">
        <v>45801</v>
      </c>
      <c r="F28" s="402" t="s">
        <v>9212</v>
      </c>
      <c r="G28" s="527">
        <v>45801</v>
      </c>
      <c r="H28" s="401" t="s">
        <v>9166</v>
      </c>
      <c r="I28" s="527">
        <v>45802</v>
      </c>
      <c r="J28" s="34">
        <f>J18+7</f>
        <v>45801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61" t="s">
        <v>12</v>
      </c>
      <c r="E30" s="662"/>
      <c r="F30" s="661" t="s">
        <v>13</v>
      </c>
      <c r="G30" s="662"/>
      <c r="H30" s="663" t="s">
        <v>2</v>
      </c>
      <c r="I30" s="664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10004</v>
      </c>
      <c r="E32" s="501">
        <v>45789</v>
      </c>
      <c r="F32" s="379" t="s">
        <v>10005</v>
      </c>
      <c r="G32" s="503">
        <v>45790</v>
      </c>
      <c r="H32" s="380" t="s">
        <v>9612</v>
      </c>
      <c r="I32" s="503">
        <v>45790</v>
      </c>
      <c r="J32" s="42">
        <v>45790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9478</v>
      </c>
      <c r="C33" s="104" t="s">
        <v>540</v>
      </c>
      <c r="D33" s="385" t="s">
        <v>9980</v>
      </c>
      <c r="E33" s="504">
        <v>45791</v>
      </c>
      <c r="F33" s="385" t="s">
        <v>9835</v>
      </c>
      <c r="G33" s="505">
        <v>45791</v>
      </c>
      <c r="H33" s="386" t="s">
        <v>10006</v>
      </c>
      <c r="I33" s="505">
        <v>45792</v>
      </c>
      <c r="J33" s="42">
        <f>J32+2</f>
        <v>45792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45793</v>
      </c>
      <c r="F34" s="385" t="s">
        <v>10016</v>
      </c>
      <c r="G34" s="505">
        <v>45795</v>
      </c>
      <c r="H34" s="386" t="s">
        <v>9180</v>
      </c>
      <c r="I34" s="505">
        <v>45795</v>
      </c>
      <c r="J34" s="42">
        <f>J33+2</f>
        <v>45794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9763</v>
      </c>
      <c r="E37" s="504">
        <v>45797</v>
      </c>
      <c r="F37" s="385" t="s">
        <v>9239</v>
      </c>
      <c r="G37" s="505">
        <v>45797</v>
      </c>
      <c r="H37" s="386" t="s">
        <v>9180</v>
      </c>
      <c r="I37" s="505">
        <v>45797</v>
      </c>
      <c r="J37" s="42">
        <f>J34+1</f>
        <v>45795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10026</v>
      </c>
      <c r="E38" s="504">
        <v>45798</v>
      </c>
      <c r="F38" s="385" t="s">
        <v>10027</v>
      </c>
      <c r="G38" s="505">
        <v>45798</v>
      </c>
      <c r="H38" s="386" t="s">
        <v>10028</v>
      </c>
      <c r="I38" s="505">
        <v>45798</v>
      </c>
      <c r="J38" s="42">
        <f>J39</f>
        <v>45797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85" t="s">
        <v>42</v>
      </c>
      <c r="D39" s="385" t="s">
        <v>9284</v>
      </c>
      <c r="E39" s="504">
        <v>45798</v>
      </c>
      <c r="F39" s="385" t="s">
        <v>9444</v>
      </c>
      <c r="G39" s="505">
        <v>45799</v>
      </c>
      <c r="H39" s="386" t="s">
        <v>9735</v>
      </c>
      <c r="I39" s="505">
        <v>45799</v>
      </c>
      <c r="J39" s="42">
        <f>J40+1</f>
        <v>45797</v>
      </c>
      <c r="K39" s="249"/>
      <c r="L39" s="36"/>
      <c r="M39" s="36"/>
      <c r="N39" s="36"/>
      <c r="O39" s="36"/>
    </row>
    <row r="40" spans="2:26" s="1" customFormat="1" ht="13.4" customHeight="1" x14ac:dyDescent="0.25">
      <c r="B40" s="24"/>
      <c r="C40" s="85" t="s">
        <v>477</v>
      </c>
      <c r="D40" s="385" t="s">
        <v>9173</v>
      </c>
      <c r="E40" s="504">
        <v>45799</v>
      </c>
      <c r="F40" s="385" t="s">
        <v>9455</v>
      </c>
      <c r="G40" s="505">
        <v>45799</v>
      </c>
      <c r="H40" s="230">
        <v>2050</v>
      </c>
      <c r="I40" s="505">
        <v>45799</v>
      </c>
      <c r="J40" s="42">
        <f>J37+1</f>
        <v>45796</v>
      </c>
      <c r="K40" s="249" t="s">
        <v>9045</v>
      </c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10044</v>
      </c>
      <c r="E41" s="511">
        <v>45800</v>
      </c>
      <c r="F41" s="410" t="s">
        <v>10034</v>
      </c>
      <c r="G41" s="512">
        <v>45800</v>
      </c>
      <c r="H41" s="386" t="s">
        <v>9545</v>
      </c>
      <c r="I41" s="505">
        <v>45800</v>
      </c>
      <c r="J41" s="42">
        <f>J38+1</f>
        <v>45798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9520</v>
      </c>
      <c r="E42" s="504">
        <v>45800</v>
      </c>
      <c r="F42" s="544" t="s">
        <v>10035</v>
      </c>
      <c r="G42" s="512">
        <v>45800</v>
      </c>
      <c r="H42" s="594" t="s">
        <v>9228</v>
      </c>
      <c r="I42" s="505">
        <v>45800</v>
      </c>
      <c r="J42" s="42">
        <f>J41+1</f>
        <v>45799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5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9" t="s">
        <v>10056</v>
      </c>
      <c r="G44" s="503">
        <v>45804</v>
      </c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6" t="s">
        <v>539</v>
      </c>
      <c r="D45" s="414" t="s">
        <v>10053</v>
      </c>
      <c r="E45" s="531">
        <v>45803</v>
      </c>
      <c r="H45" s="382" t="s">
        <v>10057</v>
      </c>
      <c r="I45" s="552">
        <v>45804</v>
      </c>
      <c r="J45" s="131">
        <f>J41+6</f>
        <v>45804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JPY147.28-</v>
      </c>
      <c r="C46" s="50" t="s">
        <v>540</v>
      </c>
      <c r="D46" s="375"/>
      <c r="E46" s="484"/>
      <c r="F46" s="375"/>
      <c r="G46" s="483"/>
      <c r="H46" s="372"/>
      <c r="I46" s="483"/>
      <c r="J46" s="42">
        <f>J45+1</f>
        <v>45805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JPY20.59-</v>
      </c>
      <c r="C47" s="45" t="s">
        <v>541</v>
      </c>
      <c r="D47" s="383"/>
      <c r="E47" s="555"/>
      <c r="F47" s="383"/>
      <c r="G47" s="516"/>
      <c r="H47" s="384"/>
      <c r="I47" s="516"/>
      <c r="J47" s="76">
        <f>J46+3</f>
        <v>45808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2700-000000000000}">
      <formula1>$B$48:$B$51</formula1>
    </dataValidation>
  </dataValidations>
  <pageMargins left="0.47" right="0.27" top="1" bottom="1" header="0.51200000000000001" footer="0.51200000000000001"/>
  <pageSetup paperSize="9" scale="10" orientation="landscape" horizontalDpi="300" verticalDpi="300" r:id="rId1"/>
  <headerFooter alignWithMargins="0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pageSetUpPr fitToPage="1"/>
  </sheetPr>
  <dimension ref="A1:AX7697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8" t="s">
        <v>0</v>
      </c>
      <c r="C1" s="658"/>
      <c r="D1" s="9"/>
      <c r="E1" s="9"/>
      <c r="F1" s="9"/>
      <c r="G1" s="9"/>
      <c r="H1" s="9"/>
      <c r="I1" s="659">
        <v>45799.6875</v>
      </c>
      <c r="J1" s="659"/>
      <c r="K1" s="14"/>
      <c r="L1" s="15"/>
      <c r="M1" s="15"/>
      <c r="N1" s="16"/>
      <c r="O1" s="12"/>
    </row>
    <row r="2" spans="2:15" s="1" customFormat="1" ht="13.5" customHeight="1" x14ac:dyDescent="0.25">
      <c r="B2" s="660" t="s">
        <v>1145</v>
      </c>
      <c r="C2" s="66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1" t="s">
        <v>12</v>
      </c>
      <c r="E4" s="662"/>
      <c r="F4" s="661" t="s">
        <v>13</v>
      </c>
      <c r="G4" s="662"/>
      <c r="H4" s="663" t="s">
        <v>2</v>
      </c>
      <c r="I4" s="66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9524</v>
      </c>
      <c r="E5" s="509">
        <v>45789</v>
      </c>
      <c r="F5" s="506" t="s">
        <v>9996</v>
      </c>
      <c r="G5" s="507">
        <v>45790</v>
      </c>
      <c r="H5" s="391" t="s">
        <v>9127</v>
      </c>
      <c r="I5" s="507">
        <v>45790</v>
      </c>
      <c r="J5" s="33">
        <v>45790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3330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10007</v>
      </c>
      <c r="E8" s="510">
        <v>45792</v>
      </c>
      <c r="F8" s="385" t="s">
        <v>9538</v>
      </c>
      <c r="G8" s="510">
        <v>45792</v>
      </c>
      <c r="H8" s="385" t="s">
        <v>10008</v>
      </c>
      <c r="I8" s="522">
        <v>45792</v>
      </c>
      <c r="J8" s="42">
        <f>J5+2</f>
        <v>45792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9328</v>
      </c>
      <c r="E9" s="511">
        <v>45793</v>
      </c>
      <c r="F9" s="385" t="s">
        <v>10002</v>
      </c>
      <c r="G9" s="511">
        <v>45793</v>
      </c>
      <c r="H9" s="385" t="s">
        <v>10003</v>
      </c>
      <c r="I9" s="505">
        <v>45793</v>
      </c>
      <c r="J9" s="42">
        <f>J10</f>
        <v>45793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10012</v>
      </c>
      <c r="E10" s="504">
        <v>45793</v>
      </c>
      <c r="F10" s="385" t="s">
        <v>9552</v>
      </c>
      <c r="G10" s="504">
        <v>45793</v>
      </c>
      <c r="H10" s="385" t="s">
        <v>9132</v>
      </c>
      <c r="I10" s="505">
        <v>45793</v>
      </c>
      <c r="J10" s="42">
        <f>J8+1</f>
        <v>45793</v>
      </c>
      <c r="K10" s="271" t="s">
        <v>6157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9779</v>
      </c>
      <c r="E11" s="511">
        <v>45793</v>
      </c>
      <c r="F11" s="410" t="s">
        <v>9234</v>
      </c>
      <c r="G11" s="511">
        <v>45794</v>
      </c>
      <c r="H11" s="410" t="s">
        <v>10013</v>
      </c>
      <c r="I11" s="512">
        <v>45794</v>
      </c>
      <c r="J11" s="42">
        <f>J12</f>
        <v>45794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9506</v>
      </c>
      <c r="E12" s="511">
        <v>45794</v>
      </c>
      <c r="F12" s="410" t="s">
        <v>9766</v>
      </c>
      <c r="G12" s="511">
        <v>45794</v>
      </c>
      <c r="H12" s="410" t="s">
        <v>9998</v>
      </c>
      <c r="I12" s="512">
        <v>45794</v>
      </c>
      <c r="J12" s="42">
        <f>J9+1</f>
        <v>45794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8053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9982</v>
      </c>
      <c r="C15" s="94" t="s">
        <v>481</v>
      </c>
      <c r="D15" s="462" t="s">
        <v>9339</v>
      </c>
      <c r="E15" s="523">
        <v>45796</v>
      </c>
      <c r="F15" s="462" t="s">
        <v>10024</v>
      </c>
      <c r="G15" s="524">
        <v>45797</v>
      </c>
      <c r="H15" s="406" t="s">
        <v>10025</v>
      </c>
      <c r="I15" s="525">
        <v>45797</v>
      </c>
      <c r="J15" s="34">
        <f>J5+7</f>
        <v>45797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61" t="s">
        <v>12</v>
      </c>
      <c r="E17" s="662"/>
      <c r="F17" s="661" t="s">
        <v>13</v>
      </c>
      <c r="G17" s="662"/>
      <c r="H17" s="663" t="s">
        <v>2</v>
      </c>
      <c r="I17" s="664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9833</v>
      </c>
      <c r="E18" s="502">
        <v>45787</v>
      </c>
      <c r="F18" s="390" t="s">
        <v>9992</v>
      </c>
      <c r="G18" s="539">
        <v>45788</v>
      </c>
      <c r="H18" s="540" t="s">
        <v>9994</v>
      </c>
      <c r="I18" s="539">
        <v>45788</v>
      </c>
      <c r="J18" s="33">
        <v>45787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9968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9328</v>
      </c>
      <c r="E21" s="510">
        <v>45790</v>
      </c>
      <c r="F21" s="385" t="s">
        <v>9918</v>
      </c>
      <c r="G21" s="505">
        <v>45790</v>
      </c>
      <c r="H21" s="386" t="s">
        <v>9428</v>
      </c>
      <c r="I21" s="505">
        <v>45790</v>
      </c>
      <c r="J21" s="42">
        <f>J18+3</f>
        <v>45790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7</v>
      </c>
      <c r="D22" s="385" t="s">
        <v>9290</v>
      </c>
      <c r="E22" s="510">
        <v>45790</v>
      </c>
      <c r="F22" s="385" t="s">
        <v>9961</v>
      </c>
      <c r="G22" s="505">
        <v>45790</v>
      </c>
      <c r="H22" s="386" t="s">
        <v>9487</v>
      </c>
      <c r="I22" s="505">
        <v>45790</v>
      </c>
      <c r="J22" s="42">
        <f>J21</f>
        <v>45790</v>
      </c>
      <c r="K22" s="164"/>
      <c r="L22" s="36"/>
      <c r="M22" s="36"/>
      <c r="N22" s="36"/>
      <c r="O22" s="36"/>
    </row>
    <row r="23" spans="2:15" s="1" customFormat="1" ht="13.4" customHeight="1" x14ac:dyDescent="0.25">
      <c r="B23" s="26"/>
      <c r="C23" s="85" t="s">
        <v>8</v>
      </c>
      <c r="D23" s="385" t="s">
        <v>9998</v>
      </c>
      <c r="E23" s="510">
        <v>45790</v>
      </c>
      <c r="F23" s="385" t="s">
        <v>9207</v>
      </c>
      <c r="G23" s="505">
        <v>45791</v>
      </c>
      <c r="H23" s="386" t="s">
        <v>9995</v>
      </c>
      <c r="I23" s="505">
        <v>45791</v>
      </c>
      <c r="J23" s="42">
        <f>J21</f>
        <v>45790</v>
      </c>
      <c r="K23" s="249" t="s">
        <v>9045</v>
      </c>
      <c r="L23" s="36"/>
      <c r="M23" s="36"/>
      <c r="N23" s="36"/>
      <c r="O23" s="36"/>
    </row>
    <row r="24" spans="2:15" s="1" customFormat="1" x14ac:dyDescent="0.25">
      <c r="B24" s="245"/>
      <c r="C24" s="85" t="s">
        <v>26</v>
      </c>
      <c r="D24" s="385" t="s">
        <v>9284</v>
      </c>
      <c r="E24" s="510">
        <v>45791</v>
      </c>
      <c r="F24" s="385" t="s">
        <v>10033</v>
      </c>
      <c r="G24" s="522">
        <v>45791</v>
      </c>
      <c r="H24" s="386" t="s">
        <v>10001</v>
      </c>
      <c r="I24" s="522">
        <v>45791</v>
      </c>
      <c r="J24" s="42">
        <f>J25</f>
        <v>45791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2769</v>
      </c>
      <c r="E25" s="510">
        <v>45791</v>
      </c>
      <c r="F25" s="385" t="s">
        <v>9266</v>
      </c>
      <c r="G25" s="522">
        <v>45792</v>
      </c>
      <c r="H25" s="386" t="s">
        <v>9317</v>
      </c>
      <c r="I25" s="505">
        <v>45792</v>
      </c>
      <c r="J25" s="42">
        <f>J22+1</f>
        <v>45791</v>
      </c>
      <c r="K25" s="161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JPY144.64-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JPY20.18-</v>
      </c>
      <c r="C28" s="93" t="s">
        <v>481</v>
      </c>
      <c r="D28" s="401" t="s">
        <v>9754</v>
      </c>
      <c r="E28" s="526">
        <v>45794</v>
      </c>
      <c r="F28" s="402" t="s">
        <v>10014</v>
      </c>
      <c r="G28" s="527">
        <v>45794</v>
      </c>
      <c r="H28" s="401" t="s">
        <v>9679</v>
      </c>
      <c r="I28" s="527">
        <v>45794</v>
      </c>
      <c r="J28" s="34">
        <f>J18+7</f>
        <v>45794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61" t="s">
        <v>12</v>
      </c>
      <c r="E30" s="662"/>
      <c r="F30" s="661" t="s">
        <v>13</v>
      </c>
      <c r="G30" s="662"/>
      <c r="H30" s="663" t="s">
        <v>2</v>
      </c>
      <c r="I30" s="664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9901</v>
      </c>
      <c r="E32" s="501">
        <v>45781</v>
      </c>
      <c r="F32" s="379" t="s">
        <v>9979</v>
      </c>
      <c r="G32" s="503">
        <v>45783</v>
      </c>
      <c r="H32" s="380" t="s">
        <v>9980</v>
      </c>
      <c r="I32" s="503">
        <v>45783</v>
      </c>
      <c r="J32" s="42">
        <v>45783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9969</v>
      </c>
      <c r="C33" s="104" t="s">
        <v>540</v>
      </c>
      <c r="D33" s="385" t="s">
        <v>9783</v>
      </c>
      <c r="E33" s="504">
        <v>45784</v>
      </c>
      <c r="F33" s="385" t="s">
        <v>9981</v>
      </c>
      <c r="G33" s="505">
        <v>45784</v>
      </c>
      <c r="H33" s="386" t="s">
        <v>9355</v>
      </c>
      <c r="I33" s="505">
        <v>45784</v>
      </c>
      <c r="J33" s="42">
        <f>J32+2</f>
        <v>45785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9913</v>
      </c>
      <c r="E34" s="504">
        <v>45785</v>
      </c>
      <c r="F34" s="385" t="s">
        <v>9989</v>
      </c>
      <c r="G34" s="505">
        <v>45786</v>
      </c>
      <c r="H34" s="386" t="s">
        <v>9990</v>
      </c>
      <c r="I34" s="505">
        <v>45786</v>
      </c>
      <c r="J34" s="42">
        <f>J33+2</f>
        <v>45787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9166</v>
      </c>
      <c r="E37" s="504">
        <v>45788</v>
      </c>
      <c r="F37" s="385" t="s">
        <v>9524</v>
      </c>
      <c r="G37" s="505">
        <v>45788</v>
      </c>
      <c r="H37" s="386" t="s">
        <v>9402</v>
      </c>
      <c r="I37" s="505">
        <v>45789</v>
      </c>
      <c r="J37" s="42">
        <f>J34+1</f>
        <v>45788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9107</v>
      </c>
      <c r="E38" s="504">
        <v>45790</v>
      </c>
      <c r="F38" s="385" t="s">
        <v>9201</v>
      </c>
      <c r="G38" s="505">
        <v>45790</v>
      </c>
      <c r="H38" s="386" t="s">
        <v>9457</v>
      </c>
      <c r="I38" s="505">
        <v>45790</v>
      </c>
      <c r="J38" s="42">
        <f>J40</f>
        <v>45790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9997</v>
      </c>
      <c r="E39" s="504">
        <v>45790</v>
      </c>
      <c r="F39" s="385" t="s">
        <v>9517</v>
      </c>
      <c r="G39" s="505">
        <v>45790</v>
      </c>
      <c r="H39" s="386" t="s">
        <v>9766</v>
      </c>
      <c r="I39" s="505">
        <v>45790</v>
      </c>
      <c r="J39" s="42">
        <f>J37+1</f>
        <v>45789</v>
      </c>
      <c r="K39" s="249" t="s">
        <v>9045</v>
      </c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9635</v>
      </c>
      <c r="E40" s="504">
        <v>45790</v>
      </c>
      <c r="F40" s="385" t="s">
        <v>9480</v>
      </c>
      <c r="G40" s="505">
        <v>45791</v>
      </c>
      <c r="H40" s="386" t="s">
        <v>10000</v>
      </c>
      <c r="I40" s="505">
        <v>45791</v>
      </c>
      <c r="J40" s="42">
        <f>J39+1</f>
        <v>45790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10009</v>
      </c>
      <c r="E41" s="511">
        <v>45792</v>
      </c>
      <c r="F41" s="410" t="s">
        <v>9480</v>
      </c>
      <c r="G41" s="512">
        <v>45792</v>
      </c>
      <c r="H41" s="386" t="s">
        <v>9487</v>
      </c>
      <c r="I41" s="505">
        <v>45792</v>
      </c>
      <c r="J41" s="42">
        <f>J38+1</f>
        <v>45791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50"/>
      <c r="D42" s="375"/>
      <c r="E42" s="484"/>
      <c r="F42" s="495"/>
      <c r="G42" s="485"/>
      <c r="H42" s="372"/>
      <c r="I42" s="483"/>
      <c r="J42" s="42">
        <f>J41+1</f>
        <v>45792</v>
      </c>
      <c r="K42" s="271" t="s">
        <v>9978</v>
      </c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10031</v>
      </c>
      <c r="E45" s="531">
        <v>45795</v>
      </c>
      <c r="F45" s="379" t="s">
        <v>9615</v>
      </c>
      <c r="G45" s="503">
        <v>45797</v>
      </c>
      <c r="H45" s="380" t="s">
        <v>9806</v>
      </c>
      <c r="I45" s="503">
        <v>45797</v>
      </c>
      <c r="J45" s="131">
        <f>J41+6</f>
        <v>45797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JPY144.64-</v>
      </c>
      <c r="C46" s="85" t="s">
        <v>540</v>
      </c>
      <c r="D46" s="385" t="s">
        <v>9290</v>
      </c>
      <c r="E46" s="504">
        <v>45798</v>
      </c>
      <c r="F46" s="385" t="s">
        <v>10032</v>
      </c>
      <c r="G46" s="505">
        <v>45798</v>
      </c>
      <c r="H46" s="386" t="s">
        <v>10030</v>
      </c>
      <c r="I46" s="505">
        <v>45799</v>
      </c>
      <c r="J46" s="42">
        <f>J45+1</f>
        <v>45798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JPY20.18-</v>
      </c>
      <c r="C47" s="45" t="s">
        <v>541</v>
      </c>
      <c r="D47" s="383" t="s">
        <v>10029</v>
      </c>
      <c r="E47" s="555">
        <v>45800</v>
      </c>
      <c r="F47" s="383" t="s">
        <v>10036</v>
      </c>
      <c r="G47" s="516">
        <v>45800</v>
      </c>
      <c r="H47" s="384" t="s">
        <v>10037</v>
      </c>
      <c r="I47" s="516">
        <v>45801</v>
      </c>
      <c r="J47" s="76">
        <f>J46+3</f>
        <v>45801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2800-000000000000}">
      <formula1>$B$48:$B$51</formula1>
    </dataValidation>
  </dataValidations>
  <pageMargins left="0.47" right="0.27" top="1" bottom="1" header="0.51200000000000001" footer="0.51200000000000001"/>
  <pageSetup paperSize="9" scale="73" orientation="landscape" horizontalDpi="300" verticalDpi="300" r:id="rId1"/>
  <headerFooter alignWithMargins="0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pageSetUpPr fitToPage="1"/>
  </sheetPr>
  <dimension ref="A1:AX7697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8" t="s">
        <v>0</v>
      </c>
      <c r="C1" s="658"/>
      <c r="D1" s="9"/>
      <c r="E1" s="9"/>
      <c r="F1" s="9"/>
      <c r="G1" s="9"/>
      <c r="H1" s="9"/>
      <c r="I1" s="659">
        <v>45793.5625</v>
      </c>
      <c r="J1" s="659"/>
      <c r="K1" s="14"/>
      <c r="L1" s="15"/>
      <c r="M1" s="15"/>
      <c r="N1" s="16"/>
      <c r="O1" s="12"/>
    </row>
    <row r="2" spans="2:15" s="1" customFormat="1" ht="13.5" customHeight="1" x14ac:dyDescent="0.25">
      <c r="B2" s="660" t="s">
        <v>1080</v>
      </c>
      <c r="C2" s="66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1" t="s">
        <v>12</v>
      </c>
      <c r="E4" s="662"/>
      <c r="F4" s="661" t="s">
        <v>13</v>
      </c>
      <c r="G4" s="662"/>
      <c r="H4" s="663" t="s">
        <v>2</v>
      </c>
      <c r="I4" s="66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9952</v>
      </c>
      <c r="E5" s="509">
        <v>45782</v>
      </c>
      <c r="F5" s="506" t="s">
        <v>9954</v>
      </c>
      <c r="G5" s="507">
        <v>45782</v>
      </c>
      <c r="H5" s="391" t="s">
        <v>9956</v>
      </c>
      <c r="I5" s="507">
        <v>45783</v>
      </c>
      <c r="J5" s="33">
        <v>45783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3263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9422</v>
      </c>
      <c r="E8" s="510">
        <v>45784</v>
      </c>
      <c r="F8" s="385" t="s">
        <v>9959</v>
      </c>
      <c r="G8" s="510">
        <v>45785</v>
      </c>
      <c r="H8" s="385" t="s">
        <v>9960</v>
      </c>
      <c r="I8" s="522">
        <v>45785</v>
      </c>
      <c r="J8" s="42">
        <f>J5+2</f>
        <v>45785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9184</v>
      </c>
      <c r="E9" s="511">
        <v>45785</v>
      </c>
      <c r="F9" s="385" t="s">
        <v>9983</v>
      </c>
      <c r="G9" s="511">
        <v>45786</v>
      </c>
      <c r="H9" s="385" t="s">
        <v>9375</v>
      </c>
      <c r="I9" s="505">
        <v>45786</v>
      </c>
      <c r="J9" s="42">
        <f>J10</f>
        <v>45786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9281</v>
      </c>
      <c r="E10" s="504">
        <v>45786</v>
      </c>
      <c r="F10" s="385" t="s">
        <v>9986</v>
      </c>
      <c r="G10" s="504">
        <v>45786</v>
      </c>
      <c r="H10" s="385" t="s">
        <v>9520</v>
      </c>
      <c r="I10" s="505">
        <v>45786</v>
      </c>
      <c r="J10" s="42">
        <f>J8+1</f>
        <v>45786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9987</v>
      </c>
      <c r="E11" s="511">
        <v>45786</v>
      </c>
      <c r="F11" s="410" t="s">
        <v>9988</v>
      </c>
      <c r="G11" s="511">
        <v>45787</v>
      </c>
      <c r="H11" s="410" t="s">
        <v>9722</v>
      </c>
      <c r="I11" s="512">
        <v>45787</v>
      </c>
      <c r="J11" s="42">
        <f>J12</f>
        <v>45787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9520</v>
      </c>
      <c r="E12" s="511">
        <v>45787</v>
      </c>
      <c r="F12" s="410" t="s">
        <v>9284</v>
      </c>
      <c r="G12" s="511">
        <v>45787</v>
      </c>
      <c r="H12" s="410" t="s">
        <v>4206</v>
      </c>
      <c r="I12" s="512">
        <v>45787</v>
      </c>
      <c r="J12" s="42">
        <f>J9+1</f>
        <v>45787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9849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9932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7973</v>
      </c>
      <c r="C15" s="94" t="s">
        <v>481</v>
      </c>
      <c r="D15" s="462" t="s">
        <v>9355</v>
      </c>
      <c r="E15" s="523">
        <v>45789</v>
      </c>
      <c r="F15" s="462" t="s">
        <v>9858</v>
      </c>
      <c r="G15" s="524">
        <v>45790</v>
      </c>
      <c r="H15" s="406" t="s">
        <v>9999</v>
      </c>
      <c r="I15" s="525">
        <v>45790</v>
      </c>
      <c r="J15" s="34">
        <f>J5+7</f>
        <v>45790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61" t="s">
        <v>12</v>
      </c>
      <c r="E17" s="662"/>
      <c r="F17" s="661" t="s">
        <v>13</v>
      </c>
      <c r="G17" s="662"/>
      <c r="H17" s="663" t="s">
        <v>2</v>
      </c>
      <c r="I17" s="664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9946</v>
      </c>
      <c r="E18" s="502">
        <v>45780</v>
      </c>
      <c r="F18" s="390" t="s">
        <v>9271</v>
      </c>
      <c r="G18" s="539">
        <v>45780</v>
      </c>
      <c r="H18" s="540" t="s">
        <v>9916</v>
      </c>
      <c r="I18" s="539">
        <v>45781</v>
      </c>
      <c r="J18" s="33">
        <v>45780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3511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9476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9939</v>
      </c>
      <c r="E21" s="510">
        <v>45783</v>
      </c>
      <c r="F21" s="385" t="s">
        <v>9740</v>
      </c>
      <c r="G21" s="505">
        <v>45783</v>
      </c>
      <c r="H21" s="386" t="s">
        <v>9280</v>
      </c>
      <c r="I21" s="505">
        <v>45783</v>
      </c>
      <c r="J21" s="42">
        <f>J22</f>
        <v>45783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9131</v>
      </c>
      <c r="E22" s="510">
        <v>45783</v>
      </c>
      <c r="F22" s="385" t="s">
        <v>9480</v>
      </c>
      <c r="G22" s="505">
        <v>45783</v>
      </c>
      <c r="H22" s="386" t="s">
        <v>9940</v>
      </c>
      <c r="I22" s="505">
        <v>45783</v>
      </c>
      <c r="J22" s="42">
        <f>J18+3</f>
        <v>45783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9715</v>
      </c>
      <c r="E23" s="510">
        <v>45783</v>
      </c>
      <c r="F23" s="385" t="s">
        <v>9935</v>
      </c>
      <c r="G23" s="505">
        <v>45784</v>
      </c>
      <c r="H23" s="386" t="s">
        <v>9551</v>
      </c>
      <c r="I23" s="505">
        <v>45784</v>
      </c>
      <c r="J23" s="42">
        <f>J22</f>
        <v>45783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9961</v>
      </c>
      <c r="E24" s="510">
        <v>45784</v>
      </c>
      <c r="F24" s="385" t="s">
        <v>9962</v>
      </c>
      <c r="G24" s="522">
        <v>45784</v>
      </c>
      <c r="H24" s="386" t="s">
        <v>9379</v>
      </c>
      <c r="I24" s="505">
        <v>45784</v>
      </c>
      <c r="J24" s="42">
        <f>J21+1</f>
        <v>45784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9201</v>
      </c>
      <c r="E25" s="510">
        <v>45785</v>
      </c>
      <c r="F25" s="385" t="s">
        <v>9166</v>
      </c>
      <c r="G25" s="522">
        <v>45785</v>
      </c>
      <c r="H25" s="386" t="s">
        <v>9119</v>
      </c>
      <c r="I25" s="522">
        <v>45785</v>
      </c>
      <c r="J25" s="42">
        <f>J24</f>
        <v>45784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JPY144.06-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JPY19.96-</v>
      </c>
      <c r="C28" s="93" t="s">
        <v>481</v>
      </c>
      <c r="D28" s="401" t="s">
        <v>9977</v>
      </c>
      <c r="E28" s="526">
        <v>45787</v>
      </c>
      <c r="F28" s="402" t="s">
        <v>9991</v>
      </c>
      <c r="G28" s="527">
        <v>45788</v>
      </c>
      <c r="H28" s="401" t="s">
        <v>9993</v>
      </c>
      <c r="I28" s="527">
        <v>45788</v>
      </c>
      <c r="J28" s="34">
        <f>J18+7</f>
        <v>45787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61" t="s">
        <v>12</v>
      </c>
      <c r="E30" s="662"/>
      <c r="F30" s="661" t="s">
        <v>13</v>
      </c>
      <c r="G30" s="662"/>
      <c r="H30" s="663" t="s">
        <v>2</v>
      </c>
      <c r="I30" s="664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9930</v>
      </c>
      <c r="E32" s="501">
        <v>45774</v>
      </c>
      <c r="F32" s="379" t="s">
        <v>9856</v>
      </c>
      <c r="G32" s="503">
        <v>45776</v>
      </c>
      <c r="H32" s="380" t="s">
        <v>9931</v>
      </c>
      <c r="I32" s="503">
        <v>45776</v>
      </c>
      <c r="J32" s="42">
        <v>45776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9476</v>
      </c>
      <c r="C33" s="104" t="s">
        <v>540</v>
      </c>
      <c r="D33" s="385" t="s">
        <v>9354</v>
      </c>
      <c r="E33" s="504">
        <v>45777</v>
      </c>
      <c r="F33" s="385" t="s">
        <v>9933</v>
      </c>
      <c r="G33" s="505">
        <v>45778</v>
      </c>
      <c r="H33" s="386" t="s">
        <v>9934</v>
      </c>
      <c r="I33" s="505">
        <v>45779</v>
      </c>
      <c r="J33" s="42">
        <f>J32+2</f>
        <v>45778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9949</v>
      </c>
      <c r="E34" s="504">
        <v>45779</v>
      </c>
      <c r="F34" s="385" t="s">
        <v>9951</v>
      </c>
      <c r="G34" s="505">
        <v>45780</v>
      </c>
      <c r="H34" s="386" t="s">
        <v>9310</v>
      </c>
      <c r="I34" s="505">
        <v>45780</v>
      </c>
      <c r="J34" s="42">
        <f>J33+2</f>
        <v>45780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495"/>
      <c r="G36" s="485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9296</v>
      </c>
      <c r="E37" s="504">
        <v>45782</v>
      </c>
      <c r="F37" s="385" t="s">
        <v>9937</v>
      </c>
      <c r="G37" s="505">
        <v>45782</v>
      </c>
      <c r="H37" s="386" t="s">
        <v>9938</v>
      </c>
      <c r="I37" s="505">
        <v>45782</v>
      </c>
      <c r="J37" s="42">
        <f>J34+1</f>
        <v>45781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9129</v>
      </c>
      <c r="E38" s="504">
        <v>45783</v>
      </c>
      <c r="F38" s="385" t="s">
        <v>9169</v>
      </c>
      <c r="G38" s="505">
        <v>45783</v>
      </c>
      <c r="H38" s="386" t="s">
        <v>9131</v>
      </c>
      <c r="I38" s="505">
        <v>45783</v>
      </c>
      <c r="J38" s="42">
        <f>J37+1</f>
        <v>45782</v>
      </c>
      <c r="K38" s="249" t="s">
        <v>9045</v>
      </c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9552</v>
      </c>
      <c r="E39" s="504">
        <v>45783</v>
      </c>
      <c r="F39" s="385" t="s">
        <v>9201</v>
      </c>
      <c r="G39" s="505">
        <v>45784</v>
      </c>
      <c r="H39" s="386" t="s">
        <v>9180</v>
      </c>
      <c r="I39" s="505">
        <v>45784</v>
      </c>
      <c r="J39" s="42">
        <f>J40</f>
        <v>45783</v>
      </c>
      <c r="K39" s="161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9106</v>
      </c>
      <c r="E40" s="504">
        <v>45784</v>
      </c>
      <c r="F40" s="385" t="s">
        <v>9809</v>
      </c>
      <c r="G40" s="505">
        <v>45784</v>
      </c>
      <c r="H40" s="386" t="s">
        <v>9766</v>
      </c>
      <c r="I40" s="505">
        <v>45784</v>
      </c>
      <c r="J40" s="42">
        <f>J38+1</f>
        <v>45783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9803</v>
      </c>
      <c r="E41" s="511">
        <v>45785</v>
      </c>
      <c r="F41" s="410" t="s">
        <v>9958</v>
      </c>
      <c r="G41" s="512">
        <v>45785</v>
      </c>
      <c r="H41" s="386" t="s">
        <v>9232</v>
      </c>
      <c r="I41" s="505">
        <v>45785</v>
      </c>
      <c r="J41" s="42">
        <f>J39+1</f>
        <v>45784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9985</v>
      </c>
      <c r="E42" s="504">
        <v>45785</v>
      </c>
      <c r="F42" s="544" t="s">
        <v>9984</v>
      </c>
      <c r="G42" s="530">
        <v>45786</v>
      </c>
      <c r="H42" s="386" t="s">
        <v>9275</v>
      </c>
      <c r="I42" s="505">
        <v>45786</v>
      </c>
      <c r="J42" s="42">
        <f>J41+1</f>
        <v>45785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10004</v>
      </c>
      <c r="E45" s="531">
        <v>45789</v>
      </c>
      <c r="F45" s="379" t="s">
        <v>10005</v>
      </c>
      <c r="G45" s="503">
        <v>45790</v>
      </c>
      <c r="H45" s="380" t="s">
        <v>9612</v>
      </c>
      <c r="I45" s="503">
        <v>45790</v>
      </c>
      <c r="J45" s="131">
        <f>J42+5</f>
        <v>45790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JPY144.06-</v>
      </c>
      <c r="C46" s="85" t="s">
        <v>540</v>
      </c>
      <c r="D46" s="385" t="s">
        <v>9980</v>
      </c>
      <c r="E46" s="504">
        <v>45791</v>
      </c>
      <c r="F46" s="385" t="s">
        <v>9835</v>
      </c>
      <c r="G46" s="505">
        <v>45791</v>
      </c>
      <c r="H46" s="386" t="s">
        <v>10006</v>
      </c>
      <c r="I46" s="505">
        <v>45792</v>
      </c>
      <c r="J46" s="42">
        <f>J45+1</f>
        <v>45791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JPY19.96-</v>
      </c>
      <c r="C47" s="238" t="s">
        <v>541</v>
      </c>
      <c r="D47" s="387" t="s">
        <v>9783</v>
      </c>
      <c r="E47" s="532">
        <v>45793</v>
      </c>
      <c r="F47" s="387" t="s">
        <v>10015</v>
      </c>
      <c r="G47" s="525">
        <v>45795</v>
      </c>
      <c r="H47" s="406" t="s">
        <v>9856</v>
      </c>
      <c r="I47" s="525">
        <v>45795</v>
      </c>
      <c r="J47" s="76">
        <f>J46+3</f>
        <v>45794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5525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L52" s="36"/>
      <c r="M52" s="36"/>
      <c r="N52" s="36"/>
      <c r="O52" s="36"/>
    </row>
    <row r="53" spans="1:50" s="1" customFormat="1" ht="13.5" customHeight="1" x14ac:dyDescent="0.25">
      <c r="B53" s="19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6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8:24" s="1" customFormat="1" ht="13.5" customHeight="1" x14ac:dyDescent="0.25"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2900-000000000000}">
      <formula1>$B$48:$B$51</formula1>
    </dataValidation>
  </dataValidations>
  <pageMargins left="0.47" right="0.27" top="1" bottom="1" header="0.51200000000000001" footer="0.51200000000000001"/>
  <pageSetup paperSize="9" scale="73" orientation="landscape" horizontalDpi="300" verticalDpi="300" r:id="rId1"/>
  <headerFooter alignWithMargins="0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pageSetUpPr fitToPage="1"/>
  </sheetPr>
  <dimension ref="A1:AX7699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8" t="s">
        <v>0</v>
      </c>
      <c r="C1" s="658"/>
      <c r="D1" s="9"/>
      <c r="E1" s="9"/>
      <c r="F1" s="9"/>
      <c r="G1" s="9"/>
      <c r="H1" s="9"/>
      <c r="I1" s="659">
        <v>45785.354166666664</v>
      </c>
      <c r="J1" s="659"/>
      <c r="K1" s="14"/>
      <c r="L1" s="15"/>
      <c r="M1" s="15"/>
      <c r="N1" s="16"/>
      <c r="O1" s="12"/>
    </row>
    <row r="2" spans="2:15" s="1" customFormat="1" ht="13.5" customHeight="1" x14ac:dyDescent="0.25">
      <c r="B2" s="660" t="s">
        <v>1041</v>
      </c>
      <c r="C2" s="66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1" t="s">
        <v>12</v>
      </c>
      <c r="E4" s="662"/>
      <c r="F4" s="661" t="s">
        <v>13</v>
      </c>
      <c r="G4" s="662"/>
      <c r="H4" s="663" t="s">
        <v>2</v>
      </c>
      <c r="I4" s="66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9913</v>
      </c>
      <c r="E5" s="509">
        <v>45775</v>
      </c>
      <c r="F5" s="506" t="s">
        <v>9275</v>
      </c>
      <c r="G5" s="507">
        <v>45776</v>
      </c>
      <c r="H5" s="391" t="s">
        <v>9200</v>
      </c>
      <c r="I5" s="507">
        <v>45776</v>
      </c>
      <c r="J5" s="33">
        <v>45776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3191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9928</v>
      </c>
      <c r="E8" s="510">
        <v>45778</v>
      </c>
      <c r="F8" s="385" t="s">
        <v>9520</v>
      </c>
      <c r="G8" s="510">
        <v>45778</v>
      </c>
      <c r="H8" s="385" t="s">
        <v>9262</v>
      </c>
      <c r="I8" s="522">
        <v>45778</v>
      </c>
      <c r="J8" s="42">
        <f>J5+2</f>
        <v>45778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49" t="s">
        <v>42</v>
      </c>
      <c r="D9" s="375"/>
      <c r="E9" s="484"/>
      <c r="F9" s="375"/>
      <c r="G9" s="484"/>
      <c r="H9" s="375"/>
      <c r="I9" s="483"/>
      <c r="J9" s="42">
        <f>J8+1</f>
        <v>45779</v>
      </c>
      <c r="K9" s="161" t="s">
        <v>9924</v>
      </c>
      <c r="L9" s="36"/>
      <c r="M9" s="36"/>
      <c r="N9" s="36"/>
      <c r="O9" s="36"/>
    </row>
    <row r="10" spans="2:15" s="1" customFormat="1" ht="13.5" customHeight="1" x14ac:dyDescent="0.25">
      <c r="B10" s="245"/>
      <c r="C10" s="49" t="s">
        <v>477</v>
      </c>
      <c r="D10" s="467"/>
      <c r="E10" s="491"/>
      <c r="F10" s="375"/>
      <c r="G10" s="491"/>
      <c r="H10" s="375"/>
      <c r="I10" s="483"/>
      <c r="J10" s="42">
        <f>J9</f>
        <v>45779</v>
      </c>
      <c r="K10" s="249" t="s">
        <v>9924</v>
      </c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9245</v>
      </c>
      <c r="E11" s="511">
        <v>45779</v>
      </c>
      <c r="F11" s="410" t="s">
        <v>9201</v>
      </c>
      <c r="G11" s="511">
        <v>45779</v>
      </c>
      <c r="H11" s="410" t="s">
        <v>9131</v>
      </c>
      <c r="I11" s="512">
        <v>45779</v>
      </c>
      <c r="J11" s="42">
        <f>J10+1</f>
        <v>45780</v>
      </c>
      <c r="K11" s="161"/>
      <c r="L11" s="36"/>
      <c r="M11" s="36"/>
      <c r="N11" s="36"/>
      <c r="O11" s="36"/>
    </row>
    <row r="12" spans="2:15" s="1" customFormat="1" ht="13" customHeight="1" x14ac:dyDescent="0.25">
      <c r="B12" s="245"/>
      <c r="C12" s="89" t="s">
        <v>478</v>
      </c>
      <c r="D12" s="410" t="s">
        <v>9332</v>
      </c>
      <c r="E12" s="511">
        <v>45779</v>
      </c>
      <c r="F12" s="410" t="s">
        <v>9172</v>
      </c>
      <c r="G12" s="511">
        <v>45780</v>
      </c>
      <c r="H12" s="410" t="s">
        <v>9238</v>
      </c>
      <c r="I12" s="512">
        <v>45780</v>
      </c>
      <c r="J12" s="42">
        <f>J11</f>
        <v>45780</v>
      </c>
      <c r="K12" s="249"/>
      <c r="L12" s="36"/>
      <c r="M12" s="36"/>
      <c r="N12" s="36"/>
      <c r="O12" s="36"/>
    </row>
    <row r="13" spans="2:15" s="1" customFormat="1" ht="21.75" customHeight="1" x14ac:dyDescent="0.25">
      <c r="B13" s="459" t="s">
        <v>9850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9903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9904</v>
      </c>
      <c r="C15" s="94" t="s">
        <v>481</v>
      </c>
      <c r="D15" s="462" t="s">
        <v>9354</v>
      </c>
      <c r="E15" s="523">
        <v>45782</v>
      </c>
      <c r="F15" s="462" t="s">
        <v>9953</v>
      </c>
      <c r="G15" s="524">
        <v>45782</v>
      </c>
      <c r="H15" s="406" t="s">
        <v>9955</v>
      </c>
      <c r="I15" s="525">
        <v>45783</v>
      </c>
      <c r="J15" s="34">
        <f>J5+7</f>
        <v>45783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61" t="s">
        <v>12</v>
      </c>
      <c r="E17" s="662"/>
      <c r="F17" s="661" t="s">
        <v>13</v>
      </c>
      <c r="G17" s="662"/>
      <c r="H17" s="663" t="s">
        <v>2</v>
      </c>
      <c r="I17" s="664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9357</v>
      </c>
      <c r="E18" s="502">
        <v>45772</v>
      </c>
      <c r="F18" s="390" t="s">
        <v>9914</v>
      </c>
      <c r="G18" s="539">
        <v>45772</v>
      </c>
      <c r="H18" s="540" t="s">
        <v>9915</v>
      </c>
      <c r="I18" s="539">
        <v>45773</v>
      </c>
      <c r="J18" s="33">
        <v>45773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5430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9853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8</v>
      </c>
      <c r="D21" s="385" t="s">
        <v>9918</v>
      </c>
      <c r="E21" s="510">
        <v>45775</v>
      </c>
      <c r="F21" s="385" t="s">
        <v>9124</v>
      </c>
      <c r="G21" s="505">
        <v>45775</v>
      </c>
      <c r="H21" s="386" t="s">
        <v>9187</v>
      </c>
      <c r="I21" s="505">
        <v>45775</v>
      </c>
      <c r="J21" s="42">
        <f>J22</f>
        <v>45776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9292</v>
      </c>
      <c r="E22" s="510">
        <v>45775</v>
      </c>
      <c r="F22" s="385" t="s">
        <v>9921</v>
      </c>
      <c r="G22" s="505">
        <v>45775</v>
      </c>
      <c r="H22" s="386" t="s">
        <v>9766</v>
      </c>
      <c r="I22" s="505">
        <v>45775</v>
      </c>
      <c r="J22" s="42">
        <f>J18+3</f>
        <v>45776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26"/>
      <c r="C23" s="85" t="s">
        <v>7</v>
      </c>
      <c r="D23" s="385" t="s">
        <v>9284</v>
      </c>
      <c r="E23" s="510">
        <v>45775</v>
      </c>
      <c r="F23" s="385" t="s">
        <v>9886</v>
      </c>
      <c r="G23" s="505">
        <v>45776</v>
      </c>
      <c r="H23" s="386" t="s">
        <v>9920</v>
      </c>
      <c r="I23" s="505">
        <v>45776</v>
      </c>
      <c r="J23" s="42">
        <f>J22</f>
        <v>45776</v>
      </c>
      <c r="K23" s="249" t="s">
        <v>9045</v>
      </c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9925</v>
      </c>
      <c r="E24" s="510">
        <v>45777</v>
      </c>
      <c r="F24" s="385" t="s">
        <v>9169</v>
      </c>
      <c r="G24" s="522">
        <v>45777</v>
      </c>
      <c r="H24" s="386" t="s">
        <v>9125</v>
      </c>
      <c r="I24" s="505">
        <v>45777</v>
      </c>
      <c r="J24" s="42">
        <f>J23+1</f>
        <v>45777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9098</v>
      </c>
      <c r="E25" s="510">
        <v>45777</v>
      </c>
      <c r="F25" s="385" t="s">
        <v>9821</v>
      </c>
      <c r="G25" s="522">
        <v>45777</v>
      </c>
      <c r="H25" s="386" t="s">
        <v>9205</v>
      </c>
      <c r="I25" s="522">
        <v>45777</v>
      </c>
      <c r="J25" s="42">
        <f>J24</f>
        <v>45777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136"/>
      <c r="D26" s="551"/>
      <c r="E26" s="572"/>
      <c r="F26" s="551"/>
      <c r="G26" s="573"/>
      <c r="H26" s="382"/>
      <c r="I26" s="573"/>
      <c r="J26" s="131"/>
      <c r="K26" s="164"/>
      <c r="L26" s="36"/>
      <c r="M26" s="36"/>
      <c r="N26" s="36"/>
      <c r="O26" s="36"/>
    </row>
    <row r="27" spans="2:15" s="1" customFormat="1" ht="13.5" customHeight="1" x14ac:dyDescent="0.25">
      <c r="B27" s="245"/>
      <c r="C27" s="133" t="s">
        <v>539</v>
      </c>
      <c r="D27" s="414" t="s">
        <v>9084</v>
      </c>
      <c r="E27" s="531">
        <v>45781</v>
      </c>
      <c r="F27" s="379" t="s">
        <v>9942</v>
      </c>
      <c r="G27" s="503">
        <v>45783</v>
      </c>
      <c r="H27" s="380" t="s">
        <v>9943</v>
      </c>
      <c r="I27" s="503">
        <v>45783</v>
      </c>
      <c r="J27" s="587">
        <f>J23+7</f>
        <v>45783</v>
      </c>
      <c r="K27" s="164"/>
      <c r="L27" s="36"/>
      <c r="M27" s="36"/>
      <c r="N27" s="36"/>
      <c r="O27" s="36"/>
    </row>
    <row r="28" spans="2:15" s="1" customFormat="1" ht="13.5" customHeight="1" x14ac:dyDescent="0.25">
      <c r="B28" s="245" t="str">
        <f>$B$14</f>
        <v>USD: JPY143.96-</v>
      </c>
      <c r="C28" s="593" t="s">
        <v>540</v>
      </c>
      <c r="D28" s="585" t="s">
        <v>9944</v>
      </c>
      <c r="E28" s="586">
        <v>45784</v>
      </c>
      <c r="F28" s="585" t="s">
        <v>9361</v>
      </c>
      <c r="G28" s="505">
        <v>45784</v>
      </c>
      <c r="H28" s="386" t="s">
        <v>9964</v>
      </c>
      <c r="I28" s="505">
        <v>45784</v>
      </c>
      <c r="J28" s="253">
        <f>J27+2</f>
        <v>45785</v>
      </c>
      <c r="K28" s="256"/>
      <c r="L28" s="36"/>
      <c r="M28" s="36"/>
      <c r="N28" s="36"/>
      <c r="O28" s="36"/>
    </row>
    <row r="29" spans="2:15" s="1" customFormat="1" ht="13.5" customHeight="1" x14ac:dyDescent="0.25">
      <c r="B29" s="44" t="str">
        <f>$B$15</f>
        <v>RMB: JPY19.89-</v>
      </c>
      <c r="C29" s="238" t="s">
        <v>541</v>
      </c>
      <c r="D29" s="387" t="s">
        <v>9963</v>
      </c>
      <c r="E29" s="532">
        <v>45785</v>
      </c>
      <c r="F29" s="383" t="s">
        <v>9965</v>
      </c>
      <c r="G29" s="516">
        <v>45786</v>
      </c>
      <c r="H29" s="384" t="s">
        <v>9966</v>
      </c>
      <c r="I29" s="516">
        <v>45786</v>
      </c>
      <c r="J29" s="588">
        <f>J28+2</f>
        <v>45787</v>
      </c>
      <c r="K29" s="257"/>
      <c r="L29" s="36"/>
      <c r="M29" s="36"/>
      <c r="N29" s="36"/>
      <c r="O29" s="36"/>
    </row>
    <row r="30" spans="2:15" s="1" customFormat="1" ht="13.5" customHeight="1" x14ac:dyDescent="0.3">
      <c r="B30" s="6"/>
      <c r="C30" s="574"/>
      <c r="D30" s="575"/>
      <c r="E30" s="575"/>
      <c r="F30" s="5"/>
      <c r="G30" s="5"/>
      <c r="H30" s="5"/>
      <c r="I30" s="575"/>
      <c r="J30" s="576"/>
      <c r="K30" s="38"/>
      <c r="L30" s="37"/>
      <c r="M30" s="37"/>
      <c r="N30" s="37"/>
      <c r="O30" s="37"/>
    </row>
    <row r="31" spans="2:15" s="1" customFormat="1" ht="13.5" customHeight="1" x14ac:dyDescent="0.25">
      <c r="B31" s="27" t="s">
        <v>18</v>
      </c>
      <c r="C31" s="28" t="s">
        <v>11</v>
      </c>
      <c r="D31" s="661" t="s">
        <v>12</v>
      </c>
      <c r="E31" s="662"/>
      <c r="F31" s="661" t="s">
        <v>13</v>
      </c>
      <c r="G31" s="662"/>
      <c r="H31" s="663" t="s">
        <v>2</v>
      </c>
      <c r="I31" s="664"/>
      <c r="J31" s="32" t="s">
        <v>3</v>
      </c>
      <c r="K31" s="29" t="s">
        <v>4</v>
      </c>
      <c r="L31" s="8"/>
      <c r="M31" s="8"/>
      <c r="N31" s="8"/>
      <c r="O31" s="8"/>
    </row>
    <row r="32" spans="2:15" s="1" customFormat="1" ht="13.5" customHeight="1" x14ac:dyDescent="0.25">
      <c r="B32" s="157" t="s">
        <v>20</v>
      </c>
      <c r="C32" s="73"/>
      <c r="D32" s="377"/>
      <c r="E32" s="497"/>
      <c r="F32" s="377"/>
      <c r="G32" s="496"/>
      <c r="H32" s="378"/>
      <c r="I32" s="496"/>
      <c r="J32" s="79"/>
      <c r="K32" s="258"/>
      <c r="L32" s="36"/>
      <c r="M32" s="36"/>
      <c r="N32" s="36"/>
      <c r="O32" s="36"/>
    </row>
    <row r="33" spans="2:26" s="1" customFormat="1" ht="13.5" customHeight="1" x14ac:dyDescent="0.25">
      <c r="B33" s="71" t="s">
        <v>5525</v>
      </c>
      <c r="C33" s="133" t="s">
        <v>539</v>
      </c>
      <c r="D33" s="379" t="s">
        <v>9900</v>
      </c>
      <c r="E33" s="501">
        <v>45767</v>
      </c>
      <c r="F33" s="379" t="s">
        <v>9901</v>
      </c>
      <c r="G33" s="503">
        <v>45769</v>
      </c>
      <c r="H33" s="380" t="s">
        <v>9738</v>
      </c>
      <c r="I33" s="503">
        <v>45769</v>
      </c>
      <c r="J33" s="42">
        <v>45769</v>
      </c>
      <c r="K33" s="579"/>
      <c r="L33" s="36"/>
      <c r="M33" s="36"/>
      <c r="N33" s="36"/>
      <c r="O33" s="36"/>
    </row>
    <row r="34" spans="2:26" s="1" customFormat="1" ht="13.5" customHeight="1" x14ac:dyDescent="0.25">
      <c r="B34" s="26" t="s">
        <v>9474</v>
      </c>
      <c r="C34" s="104" t="s">
        <v>540</v>
      </c>
      <c r="D34" s="385" t="s">
        <v>9902</v>
      </c>
      <c r="E34" s="504">
        <v>45770</v>
      </c>
      <c r="F34" s="385" t="s">
        <v>9403</v>
      </c>
      <c r="G34" s="505">
        <v>45770</v>
      </c>
      <c r="H34" s="386" t="s">
        <v>9898</v>
      </c>
      <c r="I34" s="505">
        <v>45771</v>
      </c>
      <c r="J34" s="42">
        <f>J33+2</f>
        <v>45771</v>
      </c>
      <c r="K34" s="249"/>
      <c r="L34" s="36"/>
      <c r="M34" s="36"/>
      <c r="N34" s="36"/>
      <c r="O34" s="36"/>
    </row>
    <row r="35" spans="2:26" s="1" customFormat="1" ht="13.5" customHeight="1" x14ac:dyDescent="0.25">
      <c r="B35" s="26"/>
      <c r="C35" s="85" t="s">
        <v>541</v>
      </c>
      <c r="D35" s="385" t="s">
        <v>9599</v>
      </c>
      <c r="E35" s="504">
        <v>45772</v>
      </c>
      <c r="F35" s="385" t="s">
        <v>9356</v>
      </c>
      <c r="G35" s="505">
        <v>45773</v>
      </c>
      <c r="H35" s="386" t="s">
        <v>9392</v>
      </c>
      <c r="I35" s="505">
        <v>45773</v>
      </c>
      <c r="J35" s="42">
        <f>J34+2</f>
        <v>45773</v>
      </c>
      <c r="K35" s="170"/>
      <c r="L35" s="36"/>
      <c r="M35" s="36"/>
      <c r="N35" s="36"/>
      <c r="O35" s="36"/>
    </row>
    <row r="36" spans="2:26" s="1" customFormat="1" ht="13.5" customHeight="1" x14ac:dyDescent="0.25">
      <c r="B36" s="26"/>
      <c r="C36" s="50"/>
      <c r="D36" s="371"/>
      <c r="E36" s="494"/>
      <c r="F36" s="495"/>
      <c r="G36" s="488"/>
      <c r="H36" s="493"/>
      <c r="I36" s="492"/>
      <c r="J36" s="42"/>
      <c r="K36" s="170"/>
      <c r="L36" s="36"/>
      <c r="M36" s="36"/>
      <c r="N36" s="36"/>
      <c r="O36" s="36"/>
    </row>
    <row r="37" spans="2:26" s="1" customFormat="1" ht="13.5" customHeight="1" x14ac:dyDescent="0.25">
      <c r="B37" s="245"/>
      <c r="C37" s="50"/>
      <c r="D37" s="371"/>
      <c r="E37" s="494"/>
      <c r="F37" s="495"/>
      <c r="G37" s="485"/>
      <c r="H37" s="493"/>
      <c r="I37" s="492"/>
      <c r="J37" s="42"/>
      <c r="K37" s="272"/>
      <c r="L37" s="36"/>
      <c r="M37" s="36"/>
      <c r="N37" s="36"/>
      <c r="O37" s="36"/>
    </row>
    <row r="38" spans="2:26" s="1" customFormat="1" ht="13.5" customHeight="1" x14ac:dyDescent="0.25">
      <c r="B38" s="245"/>
      <c r="C38" s="85" t="s">
        <v>7862</v>
      </c>
      <c r="D38" s="385" t="s">
        <v>9422</v>
      </c>
      <c r="E38" s="504">
        <v>45774</v>
      </c>
      <c r="F38" s="385" t="s">
        <v>9908</v>
      </c>
      <c r="G38" s="505">
        <v>45775</v>
      </c>
      <c r="H38" s="386" t="s">
        <v>9896</v>
      </c>
      <c r="I38" s="505">
        <v>45775</v>
      </c>
      <c r="J38" s="42">
        <f>J35+1</f>
        <v>45774</v>
      </c>
      <c r="K38" s="249" t="s">
        <v>7903</v>
      </c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9212</v>
      </c>
      <c r="E39" s="504">
        <v>45775</v>
      </c>
      <c r="F39" s="385" t="s">
        <v>9298</v>
      </c>
      <c r="G39" s="505">
        <v>45776</v>
      </c>
      <c r="H39" s="386" t="s">
        <v>9119</v>
      </c>
      <c r="I39" s="505">
        <v>45776</v>
      </c>
      <c r="J39" s="42">
        <f>J38+1</f>
        <v>45775</v>
      </c>
      <c r="K39" s="249" t="s">
        <v>9045</v>
      </c>
      <c r="L39" s="36"/>
      <c r="M39" s="36"/>
      <c r="N39" s="36"/>
      <c r="O39" s="36"/>
    </row>
    <row r="40" spans="2:26" s="1" customFormat="1" ht="13.4" customHeight="1" x14ac:dyDescent="0.25">
      <c r="B40" s="24"/>
      <c r="C40" s="85" t="s">
        <v>1313</v>
      </c>
      <c r="D40" s="385" t="s">
        <v>9235</v>
      </c>
      <c r="E40" s="504">
        <v>45776</v>
      </c>
      <c r="F40" s="385" t="s">
        <v>9238</v>
      </c>
      <c r="G40" s="505">
        <v>45776</v>
      </c>
      <c r="H40" s="386" t="s">
        <v>9633</v>
      </c>
      <c r="I40" s="505">
        <v>45776</v>
      </c>
      <c r="J40" s="42">
        <f>J41</f>
        <v>45776</v>
      </c>
      <c r="K40" s="161"/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42</v>
      </c>
      <c r="D41" s="385" t="s">
        <v>9690</v>
      </c>
      <c r="E41" s="504">
        <v>45776</v>
      </c>
      <c r="F41" s="385" t="s">
        <v>9917</v>
      </c>
      <c r="G41" s="505">
        <v>45777</v>
      </c>
      <c r="H41" s="386" t="s">
        <v>9112</v>
      </c>
      <c r="I41" s="505">
        <v>45777</v>
      </c>
      <c r="J41" s="42">
        <f>J39+1</f>
        <v>45776</v>
      </c>
      <c r="K41" s="249"/>
      <c r="L41" s="36"/>
      <c r="M41" s="36"/>
      <c r="N41" s="36"/>
      <c r="O41" s="36"/>
    </row>
    <row r="42" spans="2:26" s="1" customFormat="1" ht="13.5" customHeight="1" x14ac:dyDescent="0.25">
      <c r="B42" s="24"/>
      <c r="C42" s="108" t="s">
        <v>479</v>
      </c>
      <c r="D42" s="410" t="s">
        <v>9271</v>
      </c>
      <c r="E42" s="511">
        <v>45777</v>
      </c>
      <c r="F42" s="410" t="s">
        <v>9520</v>
      </c>
      <c r="G42" s="512">
        <v>45777</v>
      </c>
      <c r="H42" s="386" t="s">
        <v>9294</v>
      </c>
      <c r="I42" s="505">
        <v>45777</v>
      </c>
      <c r="J42" s="42">
        <f>J40+1</f>
        <v>45777</v>
      </c>
      <c r="K42" s="272"/>
      <c r="L42" s="36"/>
      <c r="M42" s="36"/>
      <c r="N42" s="36"/>
      <c r="O42" s="36"/>
    </row>
    <row r="43" spans="2:26" s="1" customFormat="1" ht="13.5" customHeight="1" x14ac:dyDescent="0.25">
      <c r="B43" s="24"/>
      <c r="C43" s="108" t="s">
        <v>9905</v>
      </c>
      <c r="D43" s="410" t="s">
        <v>9129</v>
      </c>
      <c r="E43" s="511">
        <v>45778</v>
      </c>
      <c r="F43" s="577" t="s">
        <v>9169</v>
      </c>
      <c r="G43" s="578">
        <v>45778</v>
      </c>
      <c r="H43" s="386" t="s">
        <v>9941</v>
      </c>
      <c r="I43" s="505">
        <v>45778</v>
      </c>
      <c r="J43" s="42">
        <v>45777</v>
      </c>
      <c r="K43" s="272"/>
      <c r="L43" s="36"/>
      <c r="M43" s="36"/>
      <c r="N43" s="36"/>
      <c r="O43" s="36"/>
    </row>
    <row r="44" spans="2:26" s="1" customFormat="1" ht="13.5" customHeight="1" x14ac:dyDescent="0.25">
      <c r="B44" s="24"/>
      <c r="C44" s="85" t="s">
        <v>476</v>
      </c>
      <c r="D44" s="385" t="s">
        <v>9929</v>
      </c>
      <c r="E44" s="504">
        <v>45778</v>
      </c>
      <c r="F44" s="544" t="s">
        <v>9678</v>
      </c>
      <c r="G44" s="530">
        <v>45778</v>
      </c>
      <c r="H44" s="386" t="s">
        <v>9552</v>
      </c>
      <c r="I44" s="505">
        <v>45778</v>
      </c>
      <c r="J44" s="42">
        <f>J42+1</f>
        <v>45778</v>
      </c>
      <c r="K44" s="332"/>
      <c r="L44" s="36"/>
      <c r="M44" s="36"/>
      <c r="N44" s="36"/>
      <c r="O44" s="36"/>
    </row>
    <row r="45" spans="2:26" s="1" customFormat="1" ht="13.5" customHeight="1" x14ac:dyDescent="0.25">
      <c r="B45" s="24"/>
      <c r="C45" s="50"/>
      <c r="D45" s="375"/>
      <c r="E45" s="484"/>
      <c r="F45" s="375"/>
      <c r="G45" s="483"/>
      <c r="H45" s="372"/>
      <c r="I45" s="483"/>
      <c r="J45" s="42"/>
      <c r="K45" s="332"/>
      <c r="L45" s="36"/>
      <c r="M45" s="36"/>
      <c r="N45" s="36"/>
      <c r="O45" s="36"/>
    </row>
    <row r="46" spans="2:26" s="1" customFormat="1" ht="13.4" customHeight="1" x14ac:dyDescent="0.25">
      <c r="B46" s="24"/>
      <c r="D46" s="375"/>
      <c r="E46" s="487"/>
      <c r="F46" s="375"/>
      <c r="G46" s="486"/>
      <c r="H46" s="5"/>
      <c r="I46" s="485"/>
      <c r="J46" s="49"/>
      <c r="K46" s="249"/>
      <c r="L46" s="36"/>
      <c r="M46" s="36"/>
      <c r="N46" s="36"/>
      <c r="O46" s="36"/>
      <c r="Z46" s="117"/>
    </row>
    <row r="47" spans="2:26" s="1" customFormat="1" ht="13.5" customHeight="1" x14ac:dyDescent="0.25">
      <c r="B47" s="24"/>
      <c r="C47" s="136"/>
      <c r="D47" s="553"/>
      <c r="E47" s="554"/>
      <c r="F47" s="551"/>
      <c r="G47" s="552"/>
      <c r="H47" s="382"/>
      <c r="I47" s="552"/>
      <c r="J47" s="131"/>
      <c r="K47" s="161"/>
      <c r="L47" s="36"/>
      <c r="M47" s="36"/>
      <c r="N47" s="36"/>
      <c r="O47" s="36"/>
    </row>
    <row r="48" spans="2:26" s="1" customFormat="1" ht="13.5" customHeight="1" x14ac:dyDescent="0.25">
      <c r="B48" s="245" t="str">
        <f>$B$14</f>
        <v>USD: JPY143.96-</v>
      </c>
      <c r="C48" s="50"/>
      <c r="D48" s="375"/>
      <c r="E48" s="484"/>
      <c r="F48" s="375"/>
      <c r="G48" s="483"/>
      <c r="H48" s="372"/>
      <c r="I48" s="483"/>
      <c r="J48" s="42"/>
      <c r="K48" s="161"/>
      <c r="L48" s="36"/>
      <c r="M48" s="36"/>
      <c r="N48" s="36"/>
      <c r="O48" s="36"/>
    </row>
    <row r="49" spans="2:15" s="1" customFormat="1" ht="13.5" customHeight="1" x14ac:dyDescent="0.25">
      <c r="B49" s="44" t="str">
        <f>$B$15</f>
        <v>RMB: JPY19.89-</v>
      </c>
      <c r="C49" s="580" t="s">
        <v>9919</v>
      </c>
      <c r="D49" s="581" t="s">
        <v>9945</v>
      </c>
      <c r="E49" s="582">
        <v>45780</v>
      </c>
      <c r="F49" s="581" t="s">
        <v>9947</v>
      </c>
      <c r="G49" s="583">
        <v>45780</v>
      </c>
      <c r="H49" s="584" t="s">
        <v>9915</v>
      </c>
      <c r="I49" s="583">
        <v>45781</v>
      </c>
      <c r="J49" s="588">
        <v>45780</v>
      </c>
      <c r="K49" s="162"/>
      <c r="L49" s="36"/>
      <c r="M49" s="36"/>
      <c r="N49" s="36"/>
      <c r="O49" s="36"/>
    </row>
    <row r="50" spans="2:15" s="1" customFormat="1" ht="13.5" customHeight="1" x14ac:dyDescent="0.3">
      <c r="B50" s="62"/>
      <c r="C50" s="4"/>
      <c r="D50" s="4"/>
      <c r="E50" s="4"/>
      <c r="F50" s="4"/>
      <c r="G50" s="4"/>
      <c r="H50" s="5"/>
      <c r="I50" s="5"/>
      <c r="J50" s="7"/>
      <c r="K50" s="39"/>
      <c r="L50" s="36"/>
      <c r="M50" s="36"/>
      <c r="N50" s="36"/>
      <c r="O50" s="36"/>
    </row>
    <row r="51" spans="2:15" s="1" customFormat="1" ht="13.5" customHeight="1" x14ac:dyDescent="0.25">
      <c r="B51" s="63" t="s">
        <v>5525</v>
      </c>
      <c r="K51" s="330" t="s">
        <v>5504</v>
      </c>
      <c r="L51" s="36"/>
      <c r="M51" s="36"/>
      <c r="N51" s="36"/>
      <c r="O51" s="36"/>
    </row>
    <row r="52" spans="2:15" s="1" customFormat="1" ht="13.5" customHeight="1" x14ac:dyDescent="0.25">
      <c r="B52" s="72" t="s">
        <v>6374</v>
      </c>
      <c r="L52" s="36"/>
      <c r="M52" s="36"/>
      <c r="N52" s="36"/>
      <c r="O52" s="36"/>
    </row>
    <row r="53" spans="2:15" s="1" customFormat="1" ht="13.5" customHeight="1" x14ac:dyDescent="0.25">
      <c r="B53" s="63" t="s">
        <v>9440</v>
      </c>
      <c r="F53" s="460"/>
      <c r="G53" s="460"/>
      <c r="L53" s="36"/>
      <c r="M53" s="36"/>
      <c r="N53" s="36"/>
      <c r="O53" s="36"/>
    </row>
    <row r="54" spans="2:15" s="1" customFormat="1" ht="13.5" customHeight="1" x14ac:dyDescent="0.25">
      <c r="L54" s="36"/>
      <c r="M54" s="36"/>
      <c r="N54" s="36"/>
      <c r="O54" s="36"/>
    </row>
    <row r="55" spans="2:15" s="1" customFormat="1" ht="13.5" customHeight="1" x14ac:dyDescent="0.25">
      <c r="B55" s="19"/>
      <c r="C55" s="4"/>
      <c r="D55" s="4"/>
      <c r="E55" s="4"/>
      <c r="F55" s="4"/>
      <c r="G55" s="4"/>
      <c r="H55" s="5"/>
      <c r="I55" s="5"/>
      <c r="J55" s="7"/>
      <c r="K55" s="36"/>
      <c r="L55" s="37"/>
      <c r="M55" s="37"/>
      <c r="N55" s="37"/>
      <c r="O55" s="37"/>
    </row>
    <row r="56" spans="2:15" s="1" customFormat="1" ht="13.5" customHeight="1" x14ac:dyDescent="0.25">
      <c r="B56" s="6"/>
      <c r="C56" s="4"/>
      <c r="D56" s="4"/>
      <c r="E56" s="4"/>
      <c r="F56" s="4"/>
      <c r="G56" s="4"/>
      <c r="H56" s="5"/>
      <c r="I56" s="5"/>
      <c r="J56" s="7"/>
      <c r="K56" s="37"/>
    </row>
    <row r="57" spans="2:15" s="1" customFormat="1" ht="13.5" customHeight="1" x14ac:dyDescent="0.25">
      <c r="H57" s="2"/>
      <c r="I57" s="2"/>
      <c r="J57" s="3"/>
    </row>
    <row r="58" spans="2:15" s="1" customFormat="1" ht="13.5" customHeight="1" x14ac:dyDescent="0.25">
      <c r="H58" s="2"/>
      <c r="I58" s="2"/>
      <c r="J58" s="3"/>
    </row>
    <row r="59" spans="2:15" s="1" customFormat="1" ht="13.5" customHeight="1" x14ac:dyDescent="0.25">
      <c r="H59" s="2"/>
      <c r="I59" s="2"/>
      <c r="J59" s="3"/>
    </row>
    <row r="60" spans="2:15" s="1" customFormat="1" ht="13.5" customHeight="1" x14ac:dyDescent="0.25">
      <c r="H60" s="2"/>
      <c r="I60" s="2"/>
      <c r="J60" s="3"/>
    </row>
    <row r="61" spans="2:15" s="1" customFormat="1" ht="13.5" customHeight="1" x14ac:dyDescent="0.25">
      <c r="H61" s="2"/>
      <c r="I61" s="2"/>
      <c r="J61" s="3"/>
    </row>
    <row r="62" spans="2:15" s="1" customFormat="1" ht="13.5" customHeight="1" x14ac:dyDescent="0.25">
      <c r="H62" s="2"/>
      <c r="I62" s="2"/>
      <c r="J62" s="3"/>
    </row>
    <row r="63" spans="2:15" s="1" customFormat="1" ht="13.5" customHeight="1" x14ac:dyDescent="0.25">
      <c r="D63" s="117"/>
      <c r="E63" s="117"/>
      <c r="F63" s="117"/>
      <c r="G63" s="117"/>
      <c r="H63" s="2"/>
      <c r="I63" s="2"/>
      <c r="J63" s="3"/>
    </row>
    <row r="64" spans="2:15" s="1" customFormat="1" ht="13.5" customHeight="1" x14ac:dyDescent="0.25">
      <c r="D64" s="117"/>
      <c r="E64" s="117"/>
      <c r="H64" s="2"/>
      <c r="I64" s="2"/>
      <c r="J64" s="3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1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1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7699" spans="8:24" s="1" customFormat="1" ht="13.5" customHeight="1" x14ac:dyDescent="0.25">
      <c r="H7699" s="2"/>
      <c r="I7699" s="2"/>
      <c r="J7699" s="3"/>
      <c r="X7699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1:E31"/>
    <mergeCell ref="F31:G31"/>
    <mergeCell ref="H31:I31"/>
  </mergeCells>
  <phoneticPr fontId="1"/>
  <dataValidations count="1">
    <dataValidation type="list" allowBlank="1" showInputMessage="1" showErrorMessage="1" sqref="B33" xr:uid="{00000000-0002-0000-2A00-000000000000}">
      <formula1>$B$50:$B$53</formula1>
    </dataValidation>
  </dataValidations>
  <pageMargins left="0.47" right="0.27" top="1" bottom="1" header="0.51200000000000001" footer="0.51200000000000001"/>
  <pageSetup paperSize="9" scale="70" orientation="landscape" horizontalDpi="300" verticalDpi="300" r:id="rId1"/>
  <headerFooter alignWithMargins="0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pageSetUpPr fitToPage="1"/>
  </sheetPr>
  <dimension ref="A1:AX7698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8" t="s">
        <v>0</v>
      </c>
      <c r="C1" s="658"/>
      <c r="D1" s="9"/>
      <c r="E1" s="9"/>
      <c r="F1" s="9"/>
      <c r="G1" s="9"/>
      <c r="H1" s="9"/>
      <c r="I1" s="659">
        <v>45778.354166666664</v>
      </c>
      <c r="J1" s="659"/>
      <c r="K1" s="14"/>
      <c r="L1" s="15"/>
      <c r="M1" s="15"/>
      <c r="N1" s="16"/>
      <c r="O1" s="12"/>
    </row>
    <row r="2" spans="2:15" s="1" customFormat="1" ht="13.5" customHeight="1" x14ac:dyDescent="0.25">
      <c r="B2" s="660" t="s">
        <v>9606</v>
      </c>
      <c r="C2" s="66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1" t="s">
        <v>12</v>
      </c>
      <c r="E4" s="662"/>
      <c r="F4" s="661" t="s">
        <v>13</v>
      </c>
      <c r="G4" s="662"/>
      <c r="H4" s="663" t="s">
        <v>2</v>
      </c>
      <c r="I4" s="66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9888</v>
      </c>
      <c r="E5" s="509">
        <v>45769</v>
      </c>
      <c r="F5" s="506" t="s">
        <v>9541</v>
      </c>
      <c r="G5" s="507">
        <v>45769</v>
      </c>
      <c r="H5" s="391" t="s">
        <v>9896</v>
      </c>
      <c r="I5" s="507">
        <v>45770</v>
      </c>
      <c r="J5" s="33">
        <v>45769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9607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4674</v>
      </c>
      <c r="E8" s="510">
        <v>45771</v>
      </c>
      <c r="F8" s="385" t="s">
        <v>9906</v>
      </c>
      <c r="G8" s="510">
        <v>45772</v>
      </c>
      <c r="H8" s="385" t="s">
        <v>9907</v>
      </c>
      <c r="I8" s="522">
        <v>45772</v>
      </c>
      <c r="J8" s="42">
        <f>J5+2</f>
        <v>45771</v>
      </c>
      <c r="K8" s="271" t="s">
        <v>6157</v>
      </c>
      <c r="L8" s="36"/>
      <c r="M8" s="36"/>
      <c r="N8" s="36"/>
      <c r="O8" s="36"/>
    </row>
    <row r="9" spans="2:15" s="1" customFormat="1" ht="13.4" customHeight="1" x14ac:dyDescent="0.25">
      <c r="B9" s="459"/>
      <c r="C9" s="95" t="s">
        <v>479</v>
      </c>
      <c r="D9" s="410" t="s">
        <v>9204</v>
      </c>
      <c r="E9" s="511">
        <v>45772</v>
      </c>
      <c r="F9" s="410" t="s">
        <v>9909</v>
      </c>
      <c r="G9" s="511">
        <v>45772</v>
      </c>
      <c r="H9" s="410" t="s">
        <v>9543</v>
      </c>
      <c r="I9" s="512">
        <v>45772</v>
      </c>
      <c r="J9" s="42">
        <f>J10+1</f>
        <v>45773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9740</v>
      </c>
      <c r="E10" s="511">
        <v>45773</v>
      </c>
      <c r="F10" s="385" t="s">
        <v>9649</v>
      </c>
      <c r="G10" s="511">
        <v>45773</v>
      </c>
      <c r="H10" s="385" t="s">
        <v>9910</v>
      </c>
      <c r="I10" s="505">
        <v>45773</v>
      </c>
      <c r="J10" s="42">
        <f>J12</f>
        <v>45772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9413</v>
      </c>
      <c r="E11" s="511">
        <v>45773</v>
      </c>
      <c r="F11" s="410" t="s">
        <v>9299</v>
      </c>
      <c r="G11" s="511">
        <v>45773</v>
      </c>
      <c r="H11" s="410" t="s">
        <v>9911</v>
      </c>
      <c r="I11" s="512">
        <v>45773</v>
      </c>
      <c r="J11" s="42">
        <f>J9</f>
        <v>45773</v>
      </c>
      <c r="K11" s="249"/>
      <c r="L11" s="36"/>
      <c r="M11" s="36"/>
      <c r="N11" s="36"/>
      <c r="O11" s="36"/>
    </row>
    <row r="12" spans="2:15" s="1" customFormat="1" ht="13.5" customHeight="1" x14ac:dyDescent="0.25">
      <c r="B12" s="245"/>
      <c r="C12" s="89" t="s">
        <v>42</v>
      </c>
      <c r="D12" s="385" t="s">
        <v>9173</v>
      </c>
      <c r="E12" s="504">
        <v>45773</v>
      </c>
      <c r="F12" s="385" t="s">
        <v>9912</v>
      </c>
      <c r="G12" s="504">
        <v>45773</v>
      </c>
      <c r="H12" s="385" t="s">
        <v>9323</v>
      </c>
      <c r="I12" s="505">
        <v>45773</v>
      </c>
      <c r="J12" s="42">
        <f>J8+1</f>
        <v>45772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9851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9869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9870</v>
      </c>
      <c r="C15" s="94" t="s">
        <v>481</v>
      </c>
      <c r="D15" s="462" t="s">
        <v>9913</v>
      </c>
      <c r="E15" s="523">
        <v>45775</v>
      </c>
      <c r="F15" s="462" t="s">
        <v>9922</v>
      </c>
      <c r="G15" s="524">
        <v>45776</v>
      </c>
      <c r="H15" s="406" t="s">
        <v>9923</v>
      </c>
      <c r="I15" s="525">
        <v>45776</v>
      </c>
      <c r="J15" s="34">
        <f>J5+7</f>
        <v>45776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61" t="s">
        <v>12</v>
      </c>
      <c r="E17" s="662"/>
      <c r="F17" s="661" t="s">
        <v>13</v>
      </c>
      <c r="G17" s="662"/>
      <c r="H17" s="663" t="s">
        <v>2</v>
      </c>
      <c r="I17" s="664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9871</v>
      </c>
      <c r="E18" s="502">
        <v>45765</v>
      </c>
      <c r="F18" s="390" t="s">
        <v>9875</v>
      </c>
      <c r="G18" s="539">
        <v>45765</v>
      </c>
      <c r="H18" s="540" t="s">
        <v>9876</v>
      </c>
      <c r="I18" s="539">
        <v>45766</v>
      </c>
      <c r="J18" s="33">
        <v>45766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5430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9609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9266</v>
      </c>
      <c r="E21" s="510">
        <v>45768</v>
      </c>
      <c r="F21" s="385" t="s">
        <v>9236</v>
      </c>
      <c r="G21" s="505">
        <v>45768</v>
      </c>
      <c r="H21" s="386" t="s">
        <v>9881</v>
      </c>
      <c r="I21" s="505">
        <v>45768</v>
      </c>
      <c r="J21" s="42">
        <f>J18+3</f>
        <v>45769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7</v>
      </c>
      <c r="D22" s="385" t="s">
        <v>9294</v>
      </c>
      <c r="E22" s="510">
        <v>45768</v>
      </c>
      <c r="F22" s="385" t="s">
        <v>9314</v>
      </c>
      <c r="G22" s="505">
        <v>45769</v>
      </c>
      <c r="H22" s="386" t="s">
        <v>9838</v>
      </c>
      <c r="I22" s="505">
        <v>45769</v>
      </c>
      <c r="J22" s="42">
        <f>J21</f>
        <v>45769</v>
      </c>
      <c r="K22" s="247" t="s">
        <v>9872</v>
      </c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9361</v>
      </c>
      <c r="E23" s="510">
        <v>45769</v>
      </c>
      <c r="F23" s="385" t="s">
        <v>9611</v>
      </c>
      <c r="G23" s="505">
        <v>45769</v>
      </c>
      <c r="H23" s="386" t="s">
        <v>9766</v>
      </c>
      <c r="I23" s="505">
        <v>45769</v>
      </c>
      <c r="J23" s="42">
        <f>J21</f>
        <v>45769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9223</v>
      </c>
      <c r="E24" s="510">
        <v>45770</v>
      </c>
      <c r="F24" s="385" t="s">
        <v>9201</v>
      </c>
      <c r="G24" s="522">
        <v>45770</v>
      </c>
      <c r="H24" s="386" t="s">
        <v>9292</v>
      </c>
      <c r="I24" s="505">
        <v>45770</v>
      </c>
      <c r="J24" s="42">
        <f>J22+1</f>
        <v>45770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9290</v>
      </c>
      <c r="E25" s="510">
        <v>45770</v>
      </c>
      <c r="F25" s="385" t="s">
        <v>9358</v>
      </c>
      <c r="G25" s="522">
        <v>45770</v>
      </c>
      <c r="H25" s="386" t="s">
        <v>9487</v>
      </c>
      <c r="I25" s="522">
        <v>45770</v>
      </c>
      <c r="J25" s="42">
        <f>J24</f>
        <v>45770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JPY143.53-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JPY19.80-</v>
      </c>
      <c r="C28" s="93" t="s">
        <v>481</v>
      </c>
      <c r="D28" s="401" t="s">
        <v>9166</v>
      </c>
      <c r="E28" s="526">
        <v>45772</v>
      </c>
      <c r="F28" s="402" t="s">
        <v>9336</v>
      </c>
      <c r="G28" s="527">
        <v>45772</v>
      </c>
      <c r="H28" s="401" t="s">
        <v>9916</v>
      </c>
      <c r="I28" s="527">
        <v>45773</v>
      </c>
      <c r="J28" s="34">
        <f>J18+7</f>
        <v>45773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3">
      <c r="B30" s="6"/>
      <c r="C30" s="4"/>
      <c r="D30" s="5"/>
      <c r="E30" s="5"/>
      <c r="F30" s="5"/>
      <c r="G30" s="5"/>
      <c r="H30" s="5"/>
      <c r="I30" s="5"/>
      <c r="J30" s="7"/>
      <c r="K30" s="38"/>
      <c r="L30" s="37"/>
      <c r="M30" s="37"/>
      <c r="N30" s="37"/>
      <c r="O30" s="37"/>
    </row>
    <row r="31" spans="2:15" s="1" customFormat="1" ht="13.5" customHeight="1" x14ac:dyDescent="0.25">
      <c r="B31" s="27" t="s">
        <v>18</v>
      </c>
      <c r="C31" s="28" t="s">
        <v>11</v>
      </c>
      <c r="D31" s="661" t="s">
        <v>12</v>
      </c>
      <c r="E31" s="662"/>
      <c r="F31" s="661" t="s">
        <v>13</v>
      </c>
      <c r="G31" s="662"/>
      <c r="H31" s="663" t="s">
        <v>2</v>
      </c>
      <c r="I31" s="664"/>
      <c r="J31" s="32" t="s">
        <v>3</v>
      </c>
      <c r="K31" s="29" t="s">
        <v>4</v>
      </c>
      <c r="L31" s="8"/>
      <c r="M31" s="8"/>
      <c r="N31" s="8"/>
      <c r="O31" s="8"/>
    </row>
    <row r="32" spans="2:15" s="1" customFormat="1" ht="13.5" customHeight="1" x14ac:dyDescent="0.25">
      <c r="B32" s="157" t="s">
        <v>20</v>
      </c>
      <c r="C32" s="73"/>
      <c r="D32" s="377"/>
      <c r="E32" s="497"/>
      <c r="F32" s="377"/>
      <c r="G32" s="496"/>
      <c r="H32" s="378"/>
      <c r="I32" s="496"/>
      <c r="J32" s="79"/>
      <c r="K32" s="258"/>
      <c r="L32" s="36"/>
      <c r="M32" s="36"/>
      <c r="N32" s="36"/>
      <c r="O32" s="36"/>
    </row>
    <row r="33" spans="2:26" s="1" customFormat="1" ht="13.5" customHeight="1" x14ac:dyDescent="0.25">
      <c r="B33" s="71" t="s">
        <v>6374</v>
      </c>
      <c r="C33" s="133" t="s">
        <v>539</v>
      </c>
      <c r="D33" s="379" t="s">
        <v>9865</v>
      </c>
      <c r="E33" s="501">
        <v>45761</v>
      </c>
      <c r="F33" s="379" t="s">
        <v>9706</v>
      </c>
      <c r="G33" s="503">
        <v>45763</v>
      </c>
      <c r="H33" s="380" t="s">
        <v>9856</v>
      </c>
      <c r="I33" s="503">
        <v>45763</v>
      </c>
      <c r="J33" s="42">
        <v>45762</v>
      </c>
      <c r="K33" s="161"/>
      <c r="L33" s="36"/>
      <c r="M33" s="36"/>
      <c r="N33" s="36"/>
      <c r="O33" s="36"/>
    </row>
    <row r="34" spans="2:26" s="1" customFormat="1" ht="13.5" customHeight="1" x14ac:dyDescent="0.25">
      <c r="B34" s="26" t="s">
        <v>9474</v>
      </c>
      <c r="C34" s="104" t="s">
        <v>540</v>
      </c>
      <c r="D34" s="385" t="s">
        <v>9660</v>
      </c>
      <c r="E34" s="504">
        <v>45764</v>
      </c>
      <c r="F34" s="385" t="s">
        <v>9836</v>
      </c>
      <c r="G34" s="505">
        <v>45764</v>
      </c>
      <c r="H34" s="386" t="s">
        <v>9866</v>
      </c>
      <c r="I34" s="505">
        <v>45764</v>
      </c>
      <c r="J34" s="42">
        <f>J33+2</f>
        <v>45764</v>
      </c>
      <c r="K34" s="249"/>
      <c r="L34" s="36"/>
      <c r="M34" s="36"/>
      <c r="N34" s="36"/>
      <c r="O34" s="36"/>
    </row>
    <row r="35" spans="2:26" s="1" customFormat="1" ht="13.5" customHeight="1" x14ac:dyDescent="0.25">
      <c r="B35" s="26"/>
      <c r="C35" s="85" t="s">
        <v>541</v>
      </c>
      <c r="D35" s="385" t="s">
        <v>9868</v>
      </c>
      <c r="E35" s="504">
        <v>45765</v>
      </c>
      <c r="F35" s="385" t="s">
        <v>9878</v>
      </c>
      <c r="G35" s="505">
        <v>45766</v>
      </c>
      <c r="H35" s="386" t="s">
        <v>9880</v>
      </c>
      <c r="I35" s="505">
        <v>45766</v>
      </c>
      <c r="J35" s="42">
        <f>J34+2</f>
        <v>45766</v>
      </c>
      <c r="K35" s="170"/>
      <c r="L35" s="36"/>
      <c r="M35" s="36"/>
      <c r="N35" s="36"/>
      <c r="O35" s="36"/>
    </row>
    <row r="36" spans="2:26" s="1" customFormat="1" ht="13.5" customHeight="1" x14ac:dyDescent="0.25">
      <c r="B36" s="26"/>
      <c r="C36" s="50"/>
      <c r="D36" s="371"/>
      <c r="E36" s="494"/>
      <c r="F36" s="495"/>
      <c r="G36" s="488"/>
      <c r="H36" s="493"/>
      <c r="I36" s="492"/>
      <c r="J36" s="42"/>
      <c r="K36" s="170"/>
      <c r="L36" s="36"/>
      <c r="M36" s="36"/>
      <c r="N36" s="36"/>
      <c r="O36" s="36"/>
    </row>
    <row r="37" spans="2:26" s="1" customFormat="1" ht="13.5" customHeight="1" x14ac:dyDescent="0.25">
      <c r="B37" s="245"/>
      <c r="C37" s="50"/>
      <c r="D37" s="371"/>
      <c r="E37" s="494"/>
      <c r="F37" s="495"/>
      <c r="G37" s="485"/>
      <c r="H37" s="493"/>
      <c r="I37" s="492"/>
      <c r="J37" s="42"/>
      <c r="K37" s="272"/>
      <c r="L37" s="36"/>
      <c r="M37" s="36"/>
      <c r="N37" s="36"/>
      <c r="O37" s="36"/>
    </row>
    <row r="38" spans="2:26" s="1" customFormat="1" ht="13.5" customHeight="1" x14ac:dyDescent="0.25">
      <c r="B38" s="245"/>
      <c r="C38" s="85" t="s">
        <v>7862</v>
      </c>
      <c r="D38" s="385" t="s">
        <v>9524</v>
      </c>
      <c r="E38" s="504">
        <v>45767</v>
      </c>
      <c r="F38" s="385" t="s">
        <v>9889</v>
      </c>
      <c r="G38" s="505">
        <v>45768</v>
      </c>
      <c r="H38" s="386" t="s">
        <v>9890</v>
      </c>
      <c r="I38" s="505">
        <v>45768</v>
      </c>
      <c r="J38" s="42">
        <f>J35+1</f>
        <v>45767</v>
      </c>
      <c r="K38" s="249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9892</v>
      </c>
      <c r="E39" s="504">
        <v>45769</v>
      </c>
      <c r="F39" s="385" t="s">
        <v>9557</v>
      </c>
      <c r="G39" s="505">
        <v>45769</v>
      </c>
      <c r="H39" s="386" t="s">
        <v>9860</v>
      </c>
      <c r="I39" s="505">
        <v>45769</v>
      </c>
      <c r="J39" s="42">
        <f>J40</f>
        <v>45769</v>
      </c>
      <c r="K39" s="161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9243</v>
      </c>
      <c r="E40" s="504">
        <v>45769</v>
      </c>
      <c r="F40" s="385" t="s">
        <v>9274</v>
      </c>
      <c r="G40" s="505">
        <v>45770</v>
      </c>
      <c r="H40" s="386" t="s">
        <v>9375</v>
      </c>
      <c r="I40" s="505">
        <v>45770</v>
      </c>
      <c r="J40" s="42">
        <f>J41+1</f>
        <v>45769</v>
      </c>
      <c r="K40" s="249"/>
      <c r="L40" s="36"/>
      <c r="M40" s="36"/>
      <c r="N40" s="36"/>
      <c r="O40" s="36"/>
    </row>
    <row r="41" spans="2:26" s="1" customFormat="1" ht="13.4" customHeight="1" x14ac:dyDescent="0.25">
      <c r="B41" s="24"/>
      <c r="C41" s="85" t="s">
        <v>477</v>
      </c>
      <c r="D41" s="385" t="s">
        <v>9111</v>
      </c>
      <c r="E41" s="504">
        <v>45770</v>
      </c>
      <c r="F41" s="385" t="s">
        <v>9517</v>
      </c>
      <c r="G41" s="505">
        <v>45770</v>
      </c>
      <c r="H41" s="386" t="s">
        <v>9520</v>
      </c>
      <c r="I41" s="505">
        <v>45770</v>
      </c>
      <c r="J41" s="42">
        <f>J38+1</f>
        <v>45768</v>
      </c>
      <c r="K41" s="249" t="s">
        <v>9045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108" t="s">
        <v>479</v>
      </c>
      <c r="D42" s="410" t="s">
        <v>9203</v>
      </c>
      <c r="E42" s="511">
        <v>45771</v>
      </c>
      <c r="F42" s="410" t="s">
        <v>9167</v>
      </c>
      <c r="G42" s="512">
        <v>45771</v>
      </c>
      <c r="H42" s="386" t="s">
        <v>9159</v>
      </c>
      <c r="I42" s="505">
        <v>45771</v>
      </c>
      <c r="J42" s="42">
        <f>J39+1</f>
        <v>45770</v>
      </c>
      <c r="K42" s="272"/>
      <c r="L42" s="36"/>
      <c r="M42" s="36"/>
      <c r="N42" s="36"/>
      <c r="O42" s="36"/>
    </row>
    <row r="43" spans="2:26" s="1" customFormat="1" ht="13.5" customHeight="1" x14ac:dyDescent="0.25">
      <c r="B43" s="24"/>
      <c r="C43" s="85" t="s">
        <v>476</v>
      </c>
      <c r="D43" s="385" t="s">
        <v>9245</v>
      </c>
      <c r="E43" s="504">
        <v>45772</v>
      </c>
      <c r="F43" s="544" t="s">
        <v>9299</v>
      </c>
      <c r="G43" s="530">
        <v>45772</v>
      </c>
      <c r="H43" s="386" t="s">
        <v>9716</v>
      </c>
      <c r="I43" s="505">
        <v>45772</v>
      </c>
      <c r="J43" s="42">
        <f>J42+1</f>
        <v>45771</v>
      </c>
      <c r="K43" s="332"/>
      <c r="L43" s="36"/>
      <c r="M43" s="36"/>
      <c r="N43" s="36"/>
      <c r="O43" s="36"/>
    </row>
    <row r="44" spans="2:26" s="1" customFormat="1" ht="13.5" customHeight="1" x14ac:dyDescent="0.25">
      <c r="B44" s="24"/>
      <c r="C44" s="50"/>
      <c r="D44" s="375"/>
      <c r="E44" s="484"/>
      <c r="F44" s="375"/>
      <c r="G44" s="483"/>
      <c r="H44" s="372"/>
      <c r="I44" s="483"/>
      <c r="J44" s="42"/>
      <c r="K44" s="332"/>
      <c r="L44" s="36"/>
      <c r="M44" s="36"/>
      <c r="N44" s="36"/>
      <c r="O44" s="36"/>
    </row>
    <row r="45" spans="2:26" s="1" customFormat="1" ht="13.4" customHeight="1" x14ac:dyDescent="0.25">
      <c r="B45" s="24"/>
      <c r="D45" s="375"/>
      <c r="E45" s="487"/>
      <c r="F45" s="375"/>
      <c r="G45" s="486"/>
      <c r="H45" s="5"/>
      <c r="I45" s="485"/>
      <c r="J45" s="49"/>
      <c r="K45" s="249"/>
      <c r="L45" s="36"/>
      <c r="M45" s="36"/>
      <c r="N45" s="36"/>
      <c r="O45" s="36"/>
      <c r="Z45" s="117"/>
    </row>
    <row r="46" spans="2:26" s="1" customFormat="1" ht="13.5" customHeight="1" x14ac:dyDescent="0.25">
      <c r="B46" s="24"/>
      <c r="C46" s="133" t="s">
        <v>539</v>
      </c>
      <c r="D46" s="414" t="s">
        <v>9930</v>
      </c>
      <c r="E46" s="531">
        <v>45774</v>
      </c>
      <c r="F46" s="379" t="s">
        <v>9856</v>
      </c>
      <c r="G46" s="503">
        <v>45776</v>
      </c>
      <c r="H46" s="380" t="s">
        <v>9931</v>
      </c>
      <c r="I46" s="503">
        <v>45776</v>
      </c>
      <c r="J46" s="131">
        <f>J43+5</f>
        <v>45776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245" t="str">
        <f>$B$14</f>
        <v>USD: JPY143.53-</v>
      </c>
      <c r="C47" s="85" t="s">
        <v>540</v>
      </c>
      <c r="D47" s="385" t="s">
        <v>9354</v>
      </c>
      <c r="E47" s="504">
        <v>45777</v>
      </c>
      <c r="F47" s="385" t="s">
        <v>9874</v>
      </c>
      <c r="G47" s="505">
        <v>45778</v>
      </c>
      <c r="H47" s="386" t="s">
        <v>9957</v>
      </c>
      <c r="I47" s="505">
        <v>45779</v>
      </c>
      <c r="J47" s="42">
        <f>J46+1</f>
        <v>45777</v>
      </c>
      <c r="K47" s="161"/>
      <c r="L47" s="36"/>
      <c r="M47" s="36"/>
      <c r="N47" s="36"/>
      <c r="O47" s="36"/>
    </row>
    <row r="48" spans="2:26" s="1" customFormat="1" ht="13.5" customHeight="1" x14ac:dyDescent="0.25">
      <c r="B48" s="44" t="str">
        <f>$B$15</f>
        <v>RMB: JPY19.80-</v>
      </c>
      <c r="C48" s="238" t="s">
        <v>541</v>
      </c>
      <c r="D48" s="387" t="s">
        <v>9948</v>
      </c>
      <c r="E48" s="532">
        <v>45779</v>
      </c>
      <c r="F48" s="387" t="s">
        <v>9950</v>
      </c>
      <c r="G48" s="525">
        <v>45780</v>
      </c>
      <c r="H48" s="406" t="s">
        <v>9936</v>
      </c>
      <c r="I48" s="525">
        <v>45780</v>
      </c>
      <c r="J48" s="76">
        <f>J47+3</f>
        <v>45780</v>
      </c>
      <c r="K48" s="162"/>
      <c r="L48" s="36"/>
      <c r="M48" s="36"/>
      <c r="N48" s="36"/>
      <c r="O48" s="36"/>
    </row>
    <row r="49" spans="1:50" s="1" customFormat="1" ht="13.5" customHeight="1" x14ac:dyDescent="0.3">
      <c r="B49" s="62"/>
      <c r="C49" s="4"/>
      <c r="D49" s="4"/>
      <c r="E49" s="4"/>
      <c r="F49" s="4"/>
      <c r="G49" s="4"/>
      <c r="H49" s="5"/>
      <c r="I49" s="5"/>
      <c r="J49" s="7"/>
      <c r="K49" s="39"/>
      <c r="L49" s="36"/>
      <c r="M49" s="36"/>
      <c r="N49" s="36"/>
      <c r="O49" s="36"/>
    </row>
    <row r="50" spans="1:50" s="1" customFormat="1" ht="13.5" customHeight="1" x14ac:dyDescent="0.25">
      <c r="B50" s="63" t="s">
        <v>5525</v>
      </c>
      <c r="K50" s="330" t="s">
        <v>5504</v>
      </c>
      <c r="L50" s="36"/>
      <c r="M50" s="36"/>
      <c r="N50" s="36"/>
      <c r="O50" s="36"/>
    </row>
    <row r="51" spans="1:50" s="1" customFormat="1" ht="13.5" customHeight="1" x14ac:dyDescent="0.25">
      <c r="B51" s="72" t="s">
        <v>6374</v>
      </c>
      <c r="L51" s="36"/>
      <c r="M51" s="36"/>
      <c r="N51" s="36"/>
      <c r="O51" s="36"/>
    </row>
    <row r="52" spans="1:50" s="1" customFormat="1" ht="13.5" customHeight="1" x14ac:dyDescent="0.25">
      <c r="B52" s="63" t="s">
        <v>9440</v>
      </c>
      <c r="F52" s="460"/>
      <c r="G52" s="460"/>
      <c r="L52" s="36"/>
      <c r="M52" s="36"/>
      <c r="N52" s="36"/>
      <c r="O52" s="36"/>
    </row>
    <row r="53" spans="1:50" s="1" customFormat="1" ht="13.5" customHeight="1" x14ac:dyDescent="0.25">
      <c r="L53" s="36"/>
      <c r="M53" s="36"/>
      <c r="N53" s="36"/>
      <c r="O53" s="36"/>
    </row>
    <row r="54" spans="1:50" s="1" customFormat="1" ht="13.5" customHeight="1" x14ac:dyDescent="0.25">
      <c r="B54" s="19"/>
      <c r="C54" s="4"/>
      <c r="D54" s="4"/>
      <c r="E54" s="4"/>
      <c r="F54" s="4"/>
      <c r="G54" s="4"/>
      <c r="H54" s="5"/>
      <c r="I54" s="5"/>
      <c r="J54" s="7"/>
      <c r="K54" s="36"/>
      <c r="L54" s="37"/>
      <c r="M54" s="37"/>
      <c r="N54" s="37"/>
      <c r="O54" s="37"/>
    </row>
    <row r="55" spans="1:50" s="1" customFormat="1" ht="13.5" customHeight="1" x14ac:dyDescent="0.25">
      <c r="B55" s="6"/>
      <c r="C55" s="4"/>
      <c r="D55" s="4"/>
      <c r="E55" s="4"/>
      <c r="F55" s="4"/>
      <c r="G55" s="4"/>
      <c r="H55" s="5"/>
      <c r="I55" s="5"/>
      <c r="J55" s="7"/>
      <c r="K55" s="37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H61" s="2"/>
      <c r="I61" s="2"/>
      <c r="J61" s="3"/>
    </row>
    <row r="62" spans="1:50" s="1" customFormat="1" ht="13.5" customHeight="1" x14ac:dyDescent="0.25">
      <c r="D62" s="117"/>
      <c r="E62" s="117"/>
      <c r="F62" s="117"/>
      <c r="G62" s="117"/>
      <c r="H62" s="2"/>
      <c r="I62" s="2"/>
      <c r="J62" s="3"/>
    </row>
    <row r="63" spans="1:50" s="1" customFormat="1" ht="13.5" customHeight="1" x14ac:dyDescent="0.25">
      <c r="D63" s="117"/>
      <c r="E63" s="117"/>
      <c r="H63" s="2"/>
      <c r="I63" s="2"/>
      <c r="J63" s="3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1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698" spans="8:24" s="1" customFormat="1" ht="13.5" customHeight="1" x14ac:dyDescent="0.25">
      <c r="H7698" s="2"/>
      <c r="I7698" s="2"/>
      <c r="J7698" s="3"/>
      <c r="X7698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1:E31"/>
    <mergeCell ref="F31:G31"/>
    <mergeCell ref="H31:I31"/>
  </mergeCells>
  <phoneticPr fontId="1"/>
  <dataValidations count="1">
    <dataValidation type="list" allowBlank="1" showInputMessage="1" showErrorMessage="1" sqref="B33" xr:uid="{00000000-0002-0000-2B00-000000000000}">
      <formula1>$B$49:$B$52</formula1>
    </dataValidation>
  </dataValidations>
  <pageMargins left="0.47" right="0.27" top="1" bottom="1" header="0.51200000000000001" footer="0.51200000000000001"/>
  <pageSetup paperSize="9" scale="71" orientation="landscape" horizontalDpi="300" verticalDpi="300" r:id="rId1"/>
  <headerFooter alignWithMargins="0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pageSetUpPr fitToPage="1"/>
  </sheetPr>
  <dimension ref="A1:AX7697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8" t="s">
        <v>0</v>
      </c>
      <c r="C1" s="658"/>
      <c r="D1" s="9"/>
      <c r="E1" s="9"/>
      <c r="F1" s="9"/>
      <c r="G1" s="9"/>
      <c r="H1" s="9"/>
      <c r="I1" s="659">
        <v>45772.354166666664</v>
      </c>
      <c r="J1" s="659"/>
      <c r="K1" s="14"/>
      <c r="L1" s="15"/>
      <c r="M1" s="15"/>
      <c r="N1" s="16"/>
      <c r="O1" s="12"/>
    </row>
    <row r="2" spans="2:15" s="1" customFormat="1" ht="13.5" customHeight="1" x14ac:dyDescent="0.25">
      <c r="B2" s="660" t="s">
        <v>3262</v>
      </c>
      <c r="C2" s="66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1" t="s">
        <v>12</v>
      </c>
      <c r="E4" s="662"/>
      <c r="F4" s="661" t="s">
        <v>13</v>
      </c>
      <c r="G4" s="662"/>
      <c r="H4" s="663" t="s">
        <v>2</v>
      </c>
      <c r="I4" s="66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9090</v>
      </c>
      <c r="E5" s="509">
        <v>45763</v>
      </c>
      <c r="F5" s="506" t="s">
        <v>9131</v>
      </c>
      <c r="G5" s="507">
        <v>45763</v>
      </c>
      <c r="H5" s="391" t="s">
        <v>9524</v>
      </c>
      <c r="I5" s="507">
        <v>45763</v>
      </c>
      <c r="J5" s="33">
        <v>45762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3061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9881</v>
      </c>
      <c r="E8" s="510">
        <v>45765</v>
      </c>
      <c r="F8" s="385" t="s">
        <v>9766</v>
      </c>
      <c r="G8" s="510">
        <v>45765</v>
      </c>
      <c r="H8" s="385" t="s">
        <v>9211</v>
      </c>
      <c r="I8" s="522">
        <v>45765</v>
      </c>
      <c r="J8" s="42">
        <f>J5+2</f>
        <v>45764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9882</v>
      </c>
      <c r="E9" s="504">
        <v>45766</v>
      </c>
      <c r="F9" s="385" t="s">
        <v>9245</v>
      </c>
      <c r="G9" s="504">
        <v>45766</v>
      </c>
      <c r="H9" s="385" t="s">
        <v>9883</v>
      </c>
      <c r="I9" s="504">
        <v>45766</v>
      </c>
      <c r="J9" s="42">
        <f>J8+1</f>
        <v>45765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9521</v>
      </c>
      <c r="E10" s="511">
        <v>45766</v>
      </c>
      <c r="F10" s="385" t="s">
        <v>9112</v>
      </c>
      <c r="G10" s="511">
        <v>45766</v>
      </c>
      <c r="H10" s="385" t="s">
        <v>9884</v>
      </c>
      <c r="I10" s="511">
        <v>45766</v>
      </c>
      <c r="J10" s="42">
        <f>J9</f>
        <v>45765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9275</v>
      </c>
      <c r="E11" s="511">
        <v>45766</v>
      </c>
      <c r="F11" s="410" t="s">
        <v>9885</v>
      </c>
      <c r="G11" s="511">
        <v>45766</v>
      </c>
      <c r="H11" s="410" t="s">
        <v>9487</v>
      </c>
      <c r="I11" s="511">
        <v>45766</v>
      </c>
      <c r="J11" s="42">
        <f>J12</f>
        <v>45766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9201</v>
      </c>
      <c r="E12" s="511">
        <v>45767</v>
      </c>
      <c r="F12" s="410" t="s">
        <v>9886</v>
      </c>
      <c r="G12" s="511">
        <v>45767</v>
      </c>
      <c r="H12" s="410" t="s">
        <v>9887</v>
      </c>
      <c r="I12" s="511">
        <v>45767</v>
      </c>
      <c r="J12" s="42">
        <f>J10+1</f>
        <v>45766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9852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9830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9831</v>
      </c>
      <c r="C15" s="94" t="s">
        <v>481</v>
      </c>
      <c r="D15" s="462" t="s">
        <v>9357</v>
      </c>
      <c r="E15" s="523">
        <v>45769</v>
      </c>
      <c r="F15" s="462" t="s">
        <v>9894</v>
      </c>
      <c r="G15" s="524">
        <v>45769</v>
      </c>
      <c r="H15" s="406" t="s">
        <v>9895</v>
      </c>
      <c r="I15" s="525">
        <v>45770</v>
      </c>
      <c r="J15" s="34">
        <f>J5+7</f>
        <v>45769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61" t="s">
        <v>12</v>
      </c>
      <c r="E17" s="662"/>
      <c r="F17" s="661" t="s">
        <v>13</v>
      </c>
      <c r="G17" s="662"/>
      <c r="H17" s="663" t="s">
        <v>2</v>
      </c>
      <c r="I17" s="664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9844</v>
      </c>
      <c r="E18" s="502">
        <v>45758</v>
      </c>
      <c r="F18" s="390" t="s">
        <v>9646</v>
      </c>
      <c r="G18" s="539">
        <v>45759</v>
      </c>
      <c r="H18" s="540" t="s">
        <v>9181</v>
      </c>
      <c r="I18" s="539">
        <v>45760</v>
      </c>
      <c r="J18" s="33">
        <v>45759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5430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9608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9239</v>
      </c>
      <c r="E21" s="510">
        <v>45762</v>
      </c>
      <c r="F21" s="385" t="s">
        <v>9740</v>
      </c>
      <c r="G21" s="505">
        <v>45762</v>
      </c>
      <c r="H21" s="386" t="s">
        <v>9155</v>
      </c>
      <c r="I21" s="505">
        <v>45762</v>
      </c>
      <c r="J21" s="42">
        <f>J23</f>
        <v>45762</v>
      </c>
      <c r="K21" s="249" t="s">
        <v>9045</v>
      </c>
      <c r="L21" s="36"/>
      <c r="M21" s="36"/>
      <c r="N21" s="36"/>
      <c r="O21" s="36"/>
    </row>
    <row r="22" spans="2:15" s="1" customFormat="1" ht="13" customHeight="1" x14ac:dyDescent="0.25">
      <c r="B22" s="537"/>
      <c r="C22" s="85" t="s">
        <v>8</v>
      </c>
      <c r="D22" s="385" t="s">
        <v>9666</v>
      </c>
      <c r="E22" s="510">
        <v>45762</v>
      </c>
      <c r="F22" s="385" t="s">
        <v>9859</v>
      </c>
      <c r="G22" s="505">
        <v>45762</v>
      </c>
      <c r="H22" s="386" t="s">
        <v>9736</v>
      </c>
      <c r="I22" s="505">
        <v>45762</v>
      </c>
      <c r="J22" s="42">
        <f>J23</f>
        <v>45762</v>
      </c>
      <c r="K22" s="164"/>
      <c r="L22" s="36"/>
      <c r="M22" s="36"/>
      <c r="N22" s="36"/>
      <c r="O22" s="36"/>
    </row>
    <row r="23" spans="2:15" s="1" customFormat="1" ht="13" customHeight="1" x14ac:dyDescent="0.25">
      <c r="B23" s="537"/>
      <c r="C23" s="95" t="s">
        <v>5</v>
      </c>
      <c r="D23" s="385" t="s">
        <v>9173</v>
      </c>
      <c r="E23" s="510">
        <v>45762</v>
      </c>
      <c r="F23" s="385" t="s">
        <v>9101</v>
      </c>
      <c r="G23" s="505">
        <v>45762</v>
      </c>
      <c r="H23" s="386" t="s">
        <v>9262</v>
      </c>
      <c r="I23" s="505">
        <v>45762</v>
      </c>
      <c r="J23" s="42">
        <f>J18+3</f>
        <v>45762</v>
      </c>
      <c r="K23" s="247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9193</v>
      </c>
      <c r="E24" s="510">
        <v>45763</v>
      </c>
      <c r="F24" s="385" t="s">
        <v>9169</v>
      </c>
      <c r="G24" s="522">
        <v>45763</v>
      </c>
      <c r="H24" s="386" t="s">
        <v>9156</v>
      </c>
      <c r="I24" s="505">
        <v>45763</v>
      </c>
      <c r="J24" s="42">
        <f>J21+1</f>
        <v>45763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9854</v>
      </c>
      <c r="E25" s="510">
        <v>45763</v>
      </c>
      <c r="F25" s="385" t="s">
        <v>9101</v>
      </c>
      <c r="G25" s="522">
        <v>45763</v>
      </c>
      <c r="H25" s="386" t="s">
        <v>9337</v>
      </c>
      <c r="I25" s="522">
        <v>45763</v>
      </c>
      <c r="J25" s="42">
        <f>J24</f>
        <v>45763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JPY147.91-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JPY20.28-</v>
      </c>
      <c r="C28" s="93" t="s">
        <v>481</v>
      </c>
      <c r="D28" s="401" t="s">
        <v>9084</v>
      </c>
      <c r="E28" s="526">
        <v>45765</v>
      </c>
      <c r="F28" s="402" t="s">
        <v>9874</v>
      </c>
      <c r="G28" s="527">
        <v>45765</v>
      </c>
      <c r="H28" s="401" t="s">
        <v>9366</v>
      </c>
      <c r="I28" s="527">
        <v>45766</v>
      </c>
      <c r="J28" s="34">
        <f>J18+7</f>
        <v>45766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61" t="s">
        <v>12</v>
      </c>
      <c r="E30" s="662"/>
      <c r="F30" s="661" t="s">
        <v>13</v>
      </c>
      <c r="G30" s="662"/>
      <c r="H30" s="663" t="s">
        <v>2</v>
      </c>
      <c r="I30" s="664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5525</v>
      </c>
      <c r="C32" s="133" t="s">
        <v>539</v>
      </c>
      <c r="D32" s="379" t="s">
        <v>9832</v>
      </c>
      <c r="E32" s="501">
        <v>45753</v>
      </c>
      <c r="F32" s="379" t="s">
        <v>9252</v>
      </c>
      <c r="G32" s="503">
        <v>45755</v>
      </c>
      <c r="H32" s="380" t="s">
        <v>9833</v>
      </c>
      <c r="I32" s="503">
        <v>45756</v>
      </c>
      <c r="J32" s="42">
        <v>45755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9471</v>
      </c>
      <c r="C33" s="104" t="s">
        <v>540</v>
      </c>
      <c r="D33" s="385" t="s">
        <v>9834</v>
      </c>
      <c r="E33" s="504">
        <v>45756</v>
      </c>
      <c r="F33" s="385" t="s">
        <v>9835</v>
      </c>
      <c r="G33" s="505">
        <v>45756</v>
      </c>
      <c r="H33" s="386" t="s">
        <v>9836</v>
      </c>
      <c r="I33" s="505">
        <v>45757</v>
      </c>
      <c r="J33" s="42">
        <f>J32+2</f>
        <v>45757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9845</v>
      </c>
      <c r="E34" s="504">
        <v>45757</v>
      </c>
      <c r="F34" s="385" t="s">
        <v>9846</v>
      </c>
      <c r="G34" s="505">
        <v>45758</v>
      </c>
      <c r="H34" s="386" t="s">
        <v>9847</v>
      </c>
      <c r="I34" s="505">
        <v>45758</v>
      </c>
      <c r="J34" s="42">
        <f>J33+2</f>
        <v>45759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495"/>
      <c r="G36" s="485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9422</v>
      </c>
      <c r="E37" s="504">
        <v>45760</v>
      </c>
      <c r="F37" s="385" t="s">
        <v>9203</v>
      </c>
      <c r="G37" s="505">
        <v>45761</v>
      </c>
      <c r="H37" s="386" t="s">
        <v>9129</v>
      </c>
      <c r="I37" s="505">
        <v>45761</v>
      </c>
      <c r="J37" s="42">
        <f>J34+1</f>
        <v>45760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4674</v>
      </c>
      <c r="E38" s="504">
        <v>45761</v>
      </c>
      <c r="F38" s="385" t="s">
        <v>9259</v>
      </c>
      <c r="G38" s="505">
        <v>45762</v>
      </c>
      <c r="H38" s="386" t="s">
        <v>9860</v>
      </c>
      <c r="I38" s="505">
        <v>45762</v>
      </c>
      <c r="J38" s="42">
        <f>J40</f>
        <v>45762</v>
      </c>
      <c r="K38" s="161"/>
      <c r="L38" s="36"/>
      <c r="M38" s="36"/>
      <c r="N38" s="36"/>
      <c r="O38" s="36"/>
    </row>
    <row r="39" spans="2:26" s="1" customFormat="1" ht="13" customHeight="1" x14ac:dyDescent="0.25">
      <c r="B39" s="24"/>
      <c r="C39" s="85" t="s">
        <v>477</v>
      </c>
      <c r="D39" s="385" t="s">
        <v>9284</v>
      </c>
      <c r="E39" s="504">
        <v>45762</v>
      </c>
      <c r="F39" s="385" t="s">
        <v>9207</v>
      </c>
      <c r="G39" s="505">
        <v>45763</v>
      </c>
      <c r="H39" s="386" t="s">
        <v>9812</v>
      </c>
      <c r="I39" s="505">
        <v>45763</v>
      </c>
      <c r="J39" s="42">
        <f>J37+1</f>
        <v>45761</v>
      </c>
      <c r="K39" s="249" t="s">
        <v>9045</v>
      </c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9538</v>
      </c>
      <c r="E40" s="504">
        <v>45763</v>
      </c>
      <c r="F40" s="385" t="s">
        <v>9286</v>
      </c>
      <c r="G40" s="505">
        <v>45763</v>
      </c>
      <c r="H40" s="386" t="s">
        <v>9310</v>
      </c>
      <c r="I40" s="505">
        <v>45763</v>
      </c>
      <c r="J40" s="42">
        <f>J39+1</f>
        <v>45762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9855</v>
      </c>
      <c r="E41" s="511">
        <v>45764</v>
      </c>
      <c r="F41" s="410" t="s">
        <v>9861</v>
      </c>
      <c r="G41" s="512">
        <v>45764</v>
      </c>
      <c r="H41" s="386" t="s">
        <v>9317</v>
      </c>
      <c r="I41" s="505">
        <v>45764</v>
      </c>
      <c r="J41" s="42">
        <f>J38+1</f>
        <v>45763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9310</v>
      </c>
      <c r="E42" s="504">
        <v>45764</v>
      </c>
      <c r="F42" s="544" t="s">
        <v>9863</v>
      </c>
      <c r="G42" s="530">
        <v>45765</v>
      </c>
      <c r="H42" s="386" t="s">
        <v>9286</v>
      </c>
      <c r="I42" s="505">
        <v>45765</v>
      </c>
      <c r="J42" s="42">
        <f>J41+1</f>
        <v>45764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9873</v>
      </c>
      <c r="E45" s="531">
        <v>45767</v>
      </c>
      <c r="F45" s="379" t="s">
        <v>9891</v>
      </c>
      <c r="G45" s="503">
        <v>45769</v>
      </c>
      <c r="H45" s="380" t="s">
        <v>9199</v>
      </c>
      <c r="I45" s="503">
        <v>45769</v>
      </c>
      <c r="J45" s="131">
        <f>J42+5</f>
        <v>45769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JPY147.91-</v>
      </c>
      <c r="C46" s="85" t="s">
        <v>540</v>
      </c>
      <c r="D46" s="385" t="s">
        <v>9893</v>
      </c>
      <c r="E46" s="504">
        <v>45770</v>
      </c>
      <c r="F46" s="385" t="s">
        <v>9897</v>
      </c>
      <c r="G46" s="505">
        <v>45770</v>
      </c>
      <c r="H46" s="386" t="s">
        <v>9899</v>
      </c>
      <c r="I46" s="505">
        <v>45771</v>
      </c>
      <c r="J46" s="42">
        <f>J45+1</f>
        <v>45770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JPY20.28-</v>
      </c>
      <c r="C47" s="238" t="s">
        <v>541</v>
      </c>
      <c r="D47" s="387" t="s">
        <v>9599</v>
      </c>
      <c r="E47" s="532">
        <v>45772</v>
      </c>
      <c r="F47" s="387" t="s">
        <v>9926</v>
      </c>
      <c r="G47" s="525">
        <v>45773</v>
      </c>
      <c r="H47" s="406" t="s">
        <v>9927</v>
      </c>
      <c r="I47" s="525">
        <v>45773</v>
      </c>
      <c r="J47" s="76">
        <f>J46+3</f>
        <v>45773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5525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L52" s="36"/>
      <c r="M52" s="36"/>
      <c r="N52" s="36"/>
      <c r="O52" s="36"/>
    </row>
    <row r="53" spans="1:50" s="1" customFormat="1" ht="13.5" customHeight="1" x14ac:dyDescent="0.25">
      <c r="B53" s="19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6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8:24" s="1" customFormat="1" ht="13.5" customHeight="1" x14ac:dyDescent="0.25"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2C00-000000000000}">
      <formula1>$B$48:$B$51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8" t="s">
        <v>0</v>
      </c>
      <c r="C1" s="658"/>
      <c r="D1" s="9"/>
      <c r="E1" s="9"/>
      <c r="F1" s="9"/>
      <c r="G1" s="9"/>
      <c r="H1" s="9"/>
      <c r="I1" s="659">
        <v>45768.354166666664</v>
      </c>
      <c r="J1" s="659"/>
      <c r="K1" s="14"/>
      <c r="L1" s="15"/>
      <c r="M1" s="15"/>
      <c r="N1" s="16"/>
      <c r="O1" s="12"/>
    </row>
    <row r="2" spans="2:15" s="1" customFormat="1" ht="13.5" customHeight="1" x14ac:dyDescent="0.25">
      <c r="B2" s="660" t="s">
        <v>5971</v>
      </c>
      <c r="C2" s="66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1" t="s">
        <v>12</v>
      </c>
      <c r="E4" s="662"/>
      <c r="F4" s="661" t="s">
        <v>13</v>
      </c>
      <c r="G4" s="662"/>
      <c r="H4" s="663" t="s">
        <v>2</v>
      </c>
      <c r="I4" s="66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9824</v>
      </c>
      <c r="E5" s="509">
        <v>45755</v>
      </c>
      <c r="F5" s="506" t="s">
        <v>2392</v>
      </c>
      <c r="G5" s="507">
        <v>45755</v>
      </c>
      <c r="H5" s="391" t="s">
        <v>9823</v>
      </c>
      <c r="I5" s="507">
        <v>45756</v>
      </c>
      <c r="J5" s="33">
        <v>45755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3006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9129</v>
      </c>
      <c r="E8" s="510">
        <v>45758</v>
      </c>
      <c r="F8" s="385" t="s">
        <v>9837</v>
      </c>
      <c r="G8" s="510">
        <v>45758</v>
      </c>
      <c r="H8" s="385" t="s">
        <v>9838</v>
      </c>
      <c r="I8" s="522">
        <v>45758</v>
      </c>
      <c r="J8" s="42">
        <f>J5+2</f>
        <v>45757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9199</v>
      </c>
      <c r="E9" s="511">
        <v>45758</v>
      </c>
      <c r="F9" s="385" t="s">
        <v>9162</v>
      </c>
      <c r="G9" s="511">
        <v>45758</v>
      </c>
      <c r="H9" s="385" t="s">
        <v>9595</v>
      </c>
      <c r="I9" s="505">
        <v>45758</v>
      </c>
      <c r="J9" s="42">
        <f>J10</f>
        <v>45758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4674</v>
      </c>
      <c r="E10" s="504">
        <v>45758</v>
      </c>
      <c r="F10" s="385" t="s">
        <v>9841</v>
      </c>
      <c r="G10" s="504">
        <v>45759</v>
      </c>
      <c r="H10" s="385" t="s">
        <v>9259</v>
      </c>
      <c r="I10" s="505">
        <v>45850</v>
      </c>
      <c r="J10" s="42">
        <f>J8+1</f>
        <v>45758</v>
      </c>
      <c r="K10" s="161"/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9111</v>
      </c>
      <c r="E11" s="511">
        <v>45759</v>
      </c>
      <c r="F11" s="410" t="s">
        <v>9842</v>
      </c>
      <c r="G11" s="511">
        <v>45759</v>
      </c>
      <c r="H11" s="410" t="s">
        <v>9520</v>
      </c>
      <c r="I11" s="512">
        <v>45759</v>
      </c>
      <c r="J11" s="42">
        <f>J12</f>
        <v>45759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9843</v>
      </c>
      <c r="E12" s="511">
        <v>45760</v>
      </c>
      <c r="F12" s="410" t="s">
        <v>9334</v>
      </c>
      <c r="G12" s="511">
        <v>45760</v>
      </c>
      <c r="H12" s="410" t="s">
        <v>9486</v>
      </c>
      <c r="I12" s="512">
        <v>45760</v>
      </c>
      <c r="J12" s="42">
        <f>J9+1</f>
        <v>45759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9574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9805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7746</v>
      </c>
      <c r="C15" s="94" t="s">
        <v>481</v>
      </c>
      <c r="D15" s="462" t="s">
        <v>9660</v>
      </c>
      <c r="E15" s="523">
        <v>45763</v>
      </c>
      <c r="F15" s="462" t="s">
        <v>9354</v>
      </c>
      <c r="G15" s="524">
        <v>45763</v>
      </c>
      <c r="H15" s="406" t="s">
        <v>9355</v>
      </c>
      <c r="I15" s="525">
        <v>45763</v>
      </c>
      <c r="J15" s="34">
        <f>J5+7</f>
        <v>45762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1:15" s="1" customFormat="1" ht="13.5" customHeight="1" x14ac:dyDescent="0.25">
      <c r="B17" s="23" t="s">
        <v>19</v>
      </c>
      <c r="C17" s="81" t="s">
        <v>481</v>
      </c>
      <c r="D17" s="390" t="s">
        <v>9783</v>
      </c>
      <c r="E17" s="502">
        <v>45752</v>
      </c>
      <c r="F17" s="390" t="s">
        <v>9813</v>
      </c>
      <c r="G17" s="539">
        <v>45752</v>
      </c>
      <c r="H17" s="540" t="s">
        <v>9814</v>
      </c>
      <c r="I17" s="539">
        <v>45752</v>
      </c>
      <c r="J17" s="33">
        <v>45752</v>
      </c>
      <c r="K17" s="262"/>
      <c r="L17" s="36"/>
      <c r="M17" s="36"/>
      <c r="N17" s="36"/>
      <c r="O17" s="36"/>
    </row>
    <row r="18" spans="1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1:15" s="1" customFormat="1" ht="13.4" customHeight="1" x14ac:dyDescent="0.25">
      <c r="B19" s="26" t="s">
        <v>9580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1:15" s="1" customFormat="1" ht="13.4" customHeight="1" x14ac:dyDescent="0.25">
      <c r="B20" s="537"/>
      <c r="C20" s="95" t="s">
        <v>5</v>
      </c>
      <c r="D20" s="385" t="s">
        <v>9290</v>
      </c>
      <c r="E20" s="510">
        <v>45754</v>
      </c>
      <c r="F20" s="385" t="s">
        <v>9821</v>
      </c>
      <c r="G20" s="505">
        <v>45754</v>
      </c>
      <c r="H20" s="386" t="s">
        <v>9337</v>
      </c>
      <c r="I20" s="505">
        <v>45754</v>
      </c>
      <c r="J20" s="42">
        <f>J17+3</f>
        <v>45755</v>
      </c>
      <c r="K20" s="247"/>
      <c r="L20" s="36"/>
      <c r="M20" s="36"/>
      <c r="N20" s="36"/>
      <c r="O20" s="36"/>
    </row>
    <row r="21" spans="1:15" s="1" customFormat="1" ht="13.4" customHeight="1" x14ac:dyDescent="0.25">
      <c r="B21" s="26"/>
      <c r="C21" s="85" t="s">
        <v>7</v>
      </c>
      <c r="D21" s="385" t="s">
        <v>9202</v>
      </c>
      <c r="E21" s="510">
        <v>45754</v>
      </c>
      <c r="F21" s="385" t="s">
        <v>9274</v>
      </c>
      <c r="G21" s="505">
        <v>45755</v>
      </c>
      <c r="H21" s="386" t="s">
        <v>9724</v>
      </c>
      <c r="I21" s="505">
        <v>45755</v>
      </c>
      <c r="J21" s="42">
        <f>J20</f>
        <v>45755</v>
      </c>
      <c r="K21" s="249" t="s">
        <v>9045</v>
      </c>
      <c r="L21" s="36"/>
      <c r="M21" s="36"/>
      <c r="N21" s="36"/>
      <c r="O21" s="36"/>
    </row>
    <row r="22" spans="1:15" s="1" customFormat="1" ht="13.4" customHeight="1" x14ac:dyDescent="0.25">
      <c r="B22" s="537"/>
      <c r="C22" s="85" t="s">
        <v>8</v>
      </c>
      <c r="D22" s="385" t="s">
        <v>9547</v>
      </c>
      <c r="E22" s="510">
        <v>45755</v>
      </c>
      <c r="F22" s="385" t="s">
        <v>9819</v>
      </c>
      <c r="G22" s="505">
        <v>45755</v>
      </c>
      <c r="H22" s="386" t="s">
        <v>9487</v>
      </c>
      <c r="I22" s="505">
        <v>45755</v>
      </c>
      <c r="J22" s="42">
        <f>J20</f>
        <v>45755</v>
      </c>
      <c r="K22" s="164"/>
      <c r="L22" s="36"/>
      <c r="M22" s="36"/>
      <c r="N22" s="36"/>
      <c r="O22" s="36"/>
    </row>
    <row r="23" spans="1:15" s="1" customFormat="1" ht="13.5" customHeight="1" x14ac:dyDescent="0.25">
      <c r="A23" s="1" t="s">
        <v>9820</v>
      </c>
      <c r="B23" s="245"/>
      <c r="C23" s="85" t="s">
        <v>26</v>
      </c>
      <c r="D23" s="385" t="s">
        <v>9223</v>
      </c>
      <c r="E23" s="510">
        <v>45756</v>
      </c>
      <c r="F23" s="385" t="s">
        <v>9622</v>
      </c>
      <c r="G23" s="522">
        <v>45756</v>
      </c>
      <c r="H23" s="386" t="s">
        <v>9724</v>
      </c>
      <c r="I23" s="522">
        <v>45756</v>
      </c>
      <c r="J23" s="42">
        <f>J24</f>
        <v>45756</v>
      </c>
      <c r="K23" s="164"/>
      <c r="L23" s="36"/>
      <c r="M23" s="36"/>
      <c r="N23" s="36"/>
      <c r="O23" s="36"/>
    </row>
    <row r="24" spans="1:15" s="1" customFormat="1" ht="13.5" customHeight="1" x14ac:dyDescent="0.25">
      <c r="B24" s="26"/>
      <c r="C24" s="85" t="s">
        <v>6</v>
      </c>
      <c r="D24" s="385" t="s">
        <v>9826</v>
      </c>
      <c r="E24" s="510">
        <v>45756</v>
      </c>
      <c r="F24" s="385" t="s">
        <v>9682</v>
      </c>
      <c r="G24" s="522">
        <v>45756</v>
      </c>
      <c r="H24" s="386" t="s">
        <v>9332</v>
      </c>
      <c r="I24" s="505">
        <v>45756</v>
      </c>
      <c r="J24" s="42">
        <f>J21+1</f>
        <v>45756</v>
      </c>
      <c r="K24" s="161"/>
      <c r="L24" s="36"/>
      <c r="M24" s="36"/>
      <c r="N24" s="36"/>
      <c r="O24" s="36"/>
    </row>
    <row r="25" spans="1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1"/>
      <c r="L25" s="36"/>
      <c r="M25" s="36"/>
      <c r="N25" s="36"/>
      <c r="O25" s="36"/>
    </row>
    <row r="26" spans="1:15" s="1" customFormat="1" ht="13.5" customHeight="1" x14ac:dyDescent="0.25">
      <c r="B26" s="245" t="str">
        <f>$B$14</f>
        <v>USD: JPY148.83-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1:15" s="1" customFormat="1" ht="13.5" customHeight="1" x14ac:dyDescent="0.25">
      <c r="B27" s="44" t="str">
        <f>$B$15</f>
        <v>RMB: JPY20.50-</v>
      </c>
      <c r="C27" s="93" t="s">
        <v>481</v>
      </c>
      <c r="D27" s="401" t="s">
        <v>9856</v>
      </c>
      <c r="E27" s="526">
        <v>45758</v>
      </c>
      <c r="F27" s="402" t="s">
        <v>9791</v>
      </c>
      <c r="G27" s="527">
        <v>45759</v>
      </c>
      <c r="H27" s="401" t="s">
        <v>9858</v>
      </c>
      <c r="I27" s="527">
        <v>45760</v>
      </c>
      <c r="J27" s="34">
        <f>J17+7</f>
        <v>45759</v>
      </c>
      <c r="K27" s="257"/>
      <c r="L27" s="36"/>
      <c r="M27" s="36"/>
      <c r="N27" s="36"/>
      <c r="O27" s="36"/>
    </row>
    <row r="28" spans="1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1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1:15" s="1" customFormat="1" ht="13.5" customHeight="1" x14ac:dyDescent="0.25">
      <c r="B30" s="71" t="s">
        <v>6374</v>
      </c>
      <c r="C30" s="133" t="s">
        <v>539</v>
      </c>
      <c r="D30" s="379" t="s">
        <v>9255</v>
      </c>
      <c r="E30" s="501">
        <v>45746</v>
      </c>
      <c r="F30" s="379" t="s">
        <v>9839</v>
      </c>
      <c r="G30" s="503">
        <v>45748</v>
      </c>
      <c r="H30" s="380" t="s">
        <v>9499</v>
      </c>
      <c r="I30" s="503">
        <v>45748</v>
      </c>
      <c r="J30" s="42">
        <v>45748</v>
      </c>
      <c r="K30" s="161"/>
      <c r="L30" s="36"/>
      <c r="M30" s="36"/>
      <c r="N30" s="36"/>
      <c r="O30" s="36"/>
    </row>
    <row r="31" spans="1:15" s="1" customFormat="1" ht="13.5" customHeight="1" x14ac:dyDescent="0.25">
      <c r="B31" s="26" t="s">
        <v>9581</v>
      </c>
      <c r="C31" s="104" t="s">
        <v>540</v>
      </c>
      <c r="D31" s="385" t="s">
        <v>9640</v>
      </c>
      <c r="E31" s="504">
        <v>45749</v>
      </c>
      <c r="F31" s="385" t="s">
        <v>9403</v>
      </c>
      <c r="G31" s="505">
        <v>45749</v>
      </c>
      <c r="H31" s="386" t="s">
        <v>9804</v>
      </c>
      <c r="I31" s="505">
        <v>45750</v>
      </c>
      <c r="J31" s="42">
        <f>J30+2</f>
        <v>45750</v>
      </c>
      <c r="K31" s="249"/>
      <c r="L31" s="36"/>
      <c r="M31" s="36"/>
      <c r="N31" s="36"/>
      <c r="O31" s="36"/>
    </row>
    <row r="32" spans="1:15" s="1" customFormat="1" ht="13.5" customHeight="1" x14ac:dyDescent="0.25">
      <c r="B32" s="26"/>
      <c r="C32" s="85" t="s">
        <v>541</v>
      </c>
      <c r="D32" s="385" t="s">
        <v>9816</v>
      </c>
      <c r="E32" s="504">
        <v>45750</v>
      </c>
      <c r="F32" s="385" t="s">
        <v>9817</v>
      </c>
      <c r="G32" s="505">
        <v>45751</v>
      </c>
      <c r="H32" s="386" t="s">
        <v>9818</v>
      </c>
      <c r="I32" s="505">
        <v>45752</v>
      </c>
      <c r="J32" s="42">
        <f>J31+2</f>
        <v>45752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9238</v>
      </c>
      <c r="E35" s="504">
        <v>45753</v>
      </c>
      <c r="F35" s="385" t="s">
        <v>9223</v>
      </c>
      <c r="G35" s="505">
        <v>45754</v>
      </c>
      <c r="H35" s="386" t="s">
        <v>9402</v>
      </c>
      <c r="I35" s="505">
        <v>45754</v>
      </c>
      <c r="J35" s="42">
        <f>J32+1</f>
        <v>45753</v>
      </c>
      <c r="K35" s="249" t="s">
        <v>7903</v>
      </c>
      <c r="L35" s="36"/>
      <c r="M35" s="36"/>
      <c r="N35" s="36"/>
      <c r="O35" s="36"/>
    </row>
    <row r="36" spans="2:26" s="1" customFormat="1" ht="13" customHeight="1" x14ac:dyDescent="0.25">
      <c r="B36" s="24"/>
      <c r="C36" s="85" t="s">
        <v>477</v>
      </c>
      <c r="D36" s="385" t="s">
        <v>2149</v>
      </c>
      <c r="E36" s="504">
        <v>45754</v>
      </c>
      <c r="F36" s="385" t="s">
        <v>9117</v>
      </c>
      <c r="G36" s="505">
        <v>45755</v>
      </c>
      <c r="H36" s="386" t="s">
        <v>9112</v>
      </c>
      <c r="I36" s="505">
        <v>45755</v>
      </c>
      <c r="J36" s="42">
        <f>J35+1</f>
        <v>45754</v>
      </c>
      <c r="K36" s="249" t="s">
        <v>9045</v>
      </c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1313</v>
      </c>
      <c r="D37" s="385" t="s">
        <v>9292</v>
      </c>
      <c r="E37" s="504">
        <v>45755</v>
      </c>
      <c r="F37" s="385" t="s">
        <v>9229</v>
      </c>
      <c r="G37" s="505">
        <v>45755</v>
      </c>
      <c r="H37" s="386" t="s">
        <v>9539</v>
      </c>
      <c r="I37" s="505">
        <v>45755</v>
      </c>
      <c r="J37" s="42">
        <f>J38</f>
        <v>45755</v>
      </c>
      <c r="K37" s="161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9825</v>
      </c>
      <c r="E38" s="504">
        <v>45755</v>
      </c>
      <c r="F38" s="385" t="s">
        <v>9822</v>
      </c>
      <c r="G38" s="505">
        <v>45756</v>
      </c>
      <c r="H38" s="386" t="s">
        <v>9496</v>
      </c>
      <c r="I38" s="505">
        <v>45756</v>
      </c>
      <c r="J38" s="42">
        <f>J36+1</f>
        <v>45755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9223</v>
      </c>
      <c r="E39" s="511">
        <v>45757</v>
      </c>
      <c r="F39" s="410" t="s">
        <v>9166</v>
      </c>
      <c r="G39" s="512">
        <v>45757</v>
      </c>
      <c r="H39" s="386" t="s">
        <v>9545</v>
      </c>
      <c r="I39" s="505">
        <v>45757</v>
      </c>
      <c r="J39" s="42">
        <f>J37+1</f>
        <v>45756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9840</v>
      </c>
      <c r="E40" s="504">
        <v>45758</v>
      </c>
      <c r="F40" s="544" t="s">
        <v>9767</v>
      </c>
      <c r="G40" s="530">
        <v>45758</v>
      </c>
      <c r="H40" s="386" t="s">
        <v>9347</v>
      </c>
      <c r="I40" s="505">
        <v>45758</v>
      </c>
      <c r="J40" s="42">
        <f>J39+1</f>
        <v>45757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9848</v>
      </c>
      <c r="E43" s="531">
        <v>45761</v>
      </c>
      <c r="F43" s="379" t="s">
        <v>9707</v>
      </c>
      <c r="G43" s="503">
        <v>45763</v>
      </c>
      <c r="H43" s="380" t="s">
        <v>9857</v>
      </c>
      <c r="I43" s="503">
        <v>45763</v>
      </c>
      <c r="J43" s="131">
        <f>J40+5</f>
        <v>45762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JPY148.83-</v>
      </c>
      <c r="C44" s="85" t="s">
        <v>540</v>
      </c>
      <c r="D44" s="385" t="s">
        <v>9862</v>
      </c>
      <c r="E44" s="504">
        <v>45764</v>
      </c>
      <c r="F44" s="385" t="s">
        <v>9864</v>
      </c>
      <c r="G44" s="505">
        <v>45764</v>
      </c>
      <c r="H44" s="386" t="s">
        <v>9866</v>
      </c>
      <c r="I44" s="505">
        <v>45764</v>
      </c>
      <c r="J44" s="42">
        <f>J43+1</f>
        <v>45763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JPY20.50-</v>
      </c>
      <c r="C45" s="238" t="s">
        <v>541</v>
      </c>
      <c r="D45" s="387" t="s">
        <v>9867</v>
      </c>
      <c r="E45" s="532">
        <v>45765</v>
      </c>
      <c r="F45" s="387" t="s">
        <v>9877</v>
      </c>
      <c r="G45" s="525">
        <v>45766</v>
      </c>
      <c r="H45" s="406" t="s">
        <v>9879</v>
      </c>
      <c r="I45" s="525">
        <v>45766</v>
      </c>
      <c r="J45" s="76">
        <f>J44+3</f>
        <v>45766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2D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8" t="s">
        <v>0</v>
      </c>
      <c r="C1" s="658"/>
      <c r="D1" s="9"/>
      <c r="E1" s="9"/>
      <c r="F1" s="9"/>
      <c r="G1" s="9"/>
      <c r="H1" s="9"/>
      <c r="I1" s="659">
        <v>45757.520833333336</v>
      </c>
      <c r="J1" s="659"/>
      <c r="K1" s="14"/>
      <c r="L1" s="15"/>
      <c r="M1" s="15"/>
      <c r="N1" s="16"/>
      <c r="O1" s="12"/>
    </row>
    <row r="2" spans="2:15" s="1" customFormat="1" ht="13.5" customHeight="1" x14ac:dyDescent="0.25">
      <c r="B2" s="660" t="s">
        <v>3126</v>
      </c>
      <c r="C2" s="66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1" t="s">
        <v>12</v>
      </c>
      <c r="E4" s="662"/>
      <c r="F4" s="661" t="s">
        <v>13</v>
      </c>
      <c r="G4" s="662"/>
      <c r="H4" s="663" t="s">
        <v>2</v>
      </c>
      <c r="I4" s="66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9792</v>
      </c>
      <c r="E5" s="509">
        <v>45747</v>
      </c>
      <c r="F5" s="506" t="s">
        <v>9185</v>
      </c>
      <c r="G5" s="507">
        <v>45748</v>
      </c>
      <c r="H5" s="391" t="s">
        <v>9796</v>
      </c>
      <c r="I5" s="507">
        <v>45749</v>
      </c>
      <c r="J5" s="33">
        <v>45748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2940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476</v>
      </c>
      <c r="D8" s="385" t="s">
        <v>9800</v>
      </c>
      <c r="E8" s="510">
        <v>45750</v>
      </c>
      <c r="F8" s="385" t="s">
        <v>9129</v>
      </c>
      <c r="G8" s="510">
        <v>45751</v>
      </c>
      <c r="H8" s="385" t="s">
        <v>9131</v>
      </c>
      <c r="I8" s="522">
        <v>45751</v>
      </c>
      <c r="J8" s="42">
        <f>J5+2</f>
        <v>45750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9806</v>
      </c>
      <c r="E9" s="504">
        <v>45751</v>
      </c>
      <c r="F9" s="385" t="s">
        <v>9245</v>
      </c>
      <c r="G9" s="504">
        <v>45752</v>
      </c>
      <c r="H9" s="385" t="s">
        <v>9328</v>
      </c>
      <c r="I9" s="505">
        <v>45752</v>
      </c>
      <c r="J9" s="42">
        <f>J8+1</f>
        <v>45751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9413</v>
      </c>
      <c r="E10" s="511">
        <v>45752</v>
      </c>
      <c r="F10" s="385" t="s">
        <v>9297</v>
      </c>
      <c r="G10" s="511">
        <v>45752</v>
      </c>
      <c r="H10" s="385" t="s">
        <v>9807</v>
      </c>
      <c r="I10" s="505">
        <v>45752</v>
      </c>
      <c r="J10" s="42">
        <f>J9</f>
        <v>45751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9808</v>
      </c>
      <c r="E11" s="511">
        <v>45752</v>
      </c>
      <c r="F11" s="410" t="s">
        <v>9156</v>
      </c>
      <c r="G11" s="511">
        <v>45752</v>
      </c>
      <c r="H11" s="410" t="s">
        <v>9810</v>
      </c>
      <c r="I11" s="512">
        <v>45752</v>
      </c>
      <c r="J11" s="42">
        <f>J12</f>
        <v>45752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9740</v>
      </c>
      <c r="E12" s="511">
        <v>45753</v>
      </c>
      <c r="F12" s="410" t="s">
        <v>9811</v>
      </c>
      <c r="G12" s="511">
        <v>45753</v>
      </c>
      <c r="H12" s="410" t="s">
        <v>9812</v>
      </c>
      <c r="I12" s="512">
        <v>45753</v>
      </c>
      <c r="J12" s="42">
        <f>J10+1</f>
        <v>45752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9573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9784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9785</v>
      </c>
      <c r="C15" s="55" t="s">
        <v>481</v>
      </c>
      <c r="D15" s="513" t="s">
        <v>9413</v>
      </c>
      <c r="E15" s="514">
        <v>45755</v>
      </c>
      <c r="F15" s="513"/>
      <c r="G15" s="515"/>
      <c r="H15" s="384"/>
      <c r="I15" s="516"/>
      <c r="J15" s="34">
        <f>J5+7</f>
        <v>45755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9287</v>
      </c>
      <c r="E17" s="502">
        <v>45744</v>
      </c>
      <c r="F17" s="390" t="s">
        <v>9646</v>
      </c>
      <c r="G17" s="539">
        <v>45745</v>
      </c>
      <c r="H17" s="540" t="s">
        <v>9680</v>
      </c>
      <c r="I17" s="539">
        <v>45745</v>
      </c>
      <c r="J17" s="33">
        <v>45745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9579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537"/>
      <c r="C20" s="95" t="s">
        <v>5</v>
      </c>
      <c r="D20" s="385" t="s">
        <v>2149</v>
      </c>
      <c r="E20" s="510">
        <v>45747</v>
      </c>
      <c r="F20" s="385" t="s">
        <v>9668</v>
      </c>
      <c r="G20" s="505">
        <v>45748</v>
      </c>
      <c r="H20" s="386" t="s">
        <v>9297</v>
      </c>
      <c r="I20" s="505">
        <v>45748</v>
      </c>
      <c r="J20" s="42">
        <f>J17+3</f>
        <v>45748</v>
      </c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9111</v>
      </c>
      <c r="E21" s="510">
        <v>45748</v>
      </c>
      <c r="F21" s="385" t="s">
        <v>9292</v>
      </c>
      <c r="G21" s="505">
        <v>45748</v>
      </c>
      <c r="H21" s="386" t="s">
        <v>9794</v>
      </c>
      <c r="I21" s="505">
        <v>45748</v>
      </c>
      <c r="J21" s="42">
        <f>J20</f>
        <v>45748</v>
      </c>
      <c r="K21" s="249" t="s">
        <v>9045</v>
      </c>
      <c r="L21" s="36"/>
      <c r="M21" s="36"/>
      <c r="N21" s="36"/>
      <c r="O21" s="36"/>
    </row>
    <row r="22" spans="2:15" s="1" customFormat="1" ht="13" customHeight="1" x14ac:dyDescent="0.25">
      <c r="B22" s="537"/>
      <c r="C22" s="85" t="s">
        <v>8</v>
      </c>
      <c r="D22" s="385" t="s">
        <v>9795</v>
      </c>
      <c r="E22" s="510">
        <v>45748</v>
      </c>
      <c r="F22" s="385" t="s">
        <v>9528</v>
      </c>
      <c r="G22" s="505">
        <v>45749</v>
      </c>
      <c r="H22" s="386" t="s">
        <v>9793</v>
      </c>
      <c r="I22" s="505">
        <v>45749</v>
      </c>
      <c r="J22" s="42">
        <f>J20</f>
        <v>45748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26</v>
      </c>
      <c r="D23" s="385" t="s">
        <v>9520</v>
      </c>
      <c r="E23" s="510">
        <v>45749</v>
      </c>
      <c r="F23" s="385" t="s">
        <v>9284</v>
      </c>
      <c r="G23" s="522">
        <v>45749</v>
      </c>
      <c r="H23" s="386" t="s">
        <v>9729</v>
      </c>
      <c r="I23" s="522">
        <v>45749</v>
      </c>
      <c r="J23" s="42">
        <f>J24</f>
        <v>45749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9184</v>
      </c>
      <c r="E24" s="510">
        <v>45749</v>
      </c>
      <c r="F24" s="385" t="s">
        <v>9266</v>
      </c>
      <c r="G24" s="522">
        <v>45750</v>
      </c>
      <c r="H24" s="386" t="s">
        <v>9735</v>
      </c>
      <c r="I24" s="505">
        <v>45750</v>
      </c>
      <c r="J24" s="42">
        <f>J21+1</f>
        <v>45749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JPY151.58-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JPY20.99-</v>
      </c>
      <c r="C27" s="93" t="s">
        <v>481</v>
      </c>
      <c r="D27" s="401" t="s">
        <v>9603</v>
      </c>
      <c r="E27" s="526">
        <v>45752</v>
      </c>
      <c r="F27" s="402" t="s">
        <v>9231</v>
      </c>
      <c r="G27" s="527">
        <v>45752</v>
      </c>
      <c r="H27" s="401" t="s">
        <v>9815</v>
      </c>
      <c r="I27" s="527">
        <v>45752</v>
      </c>
      <c r="J27" s="34">
        <f>J17+7</f>
        <v>45752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9491</v>
      </c>
      <c r="E30" s="501">
        <v>45740</v>
      </c>
      <c r="F30" s="379" t="s">
        <v>9781</v>
      </c>
      <c r="G30" s="503">
        <v>45741</v>
      </c>
      <c r="H30" s="380" t="s">
        <v>9782</v>
      </c>
      <c r="I30" s="503">
        <v>45742</v>
      </c>
      <c r="J30" s="42">
        <v>45741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9437</v>
      </c>
      <c r="C31" s="104" t="s">
        <v>540</v>
      </c>
      <c r="D31" s="385" t="s">
        <v>9786</v>
      </c>
      <c r="E31" s="504">
        <v>45742</v>
      </c>
      <c r="F31" s="385" t="s">
        <v>9787</v>
      </c>
      <c r="G31" s="505">
        <v>45743</v>
      </c>
      <c r="H31" s="386" t="s">
        <v>9707</v>
      </c>
      <c r="I31" s="505">
        <v>45744</v>
      </c>
      <c r="J31" s="42">
        <f>J30+2</f>
        <v>45743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9422</v>
      </c>
      <c r="E32" s="504">
        <v>45744</v>
      </c>
      <c r="F32" s="385" t="s">
        <v>9788</v>
      </c>
      <c r="G32" s="505">
        <v>45745</v>
      </c>
      <c r="H32" s="386" t="s">
        <v>9247</v>
      </c>
      <c r="I32" s="505">
        <v>45745</v>
      </c>
      <c r="J32" s="42">
        <f>J31+2</f>
        <v>45745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9310</v>
      </c>
      <c r="E35" s="504">
        <v>45746</v>
      </c>
      <c r="F35" s="385" t="s">
        <v>9223</v>
      </c>
      <c r="G35" s="505">
        <v>45747</v>
      </c>
      <c r="H35" s="386" t="s">
        <v>9790</v>
      </c>
      <c r="I35" s="505">
        <v>45747</v>
      </c>
      <c r="J35" s="42">
        <f>J32+1</f>
        <v>45746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1313</v>
      </c>
      <c r="D36" s="385" t="s">
        <v>9512</v>
      </c>
      <c r="E36" s="504">
        <v>45748</v>
      </c>
      <c r="F36" s="385" t="s">
        <v>9296</v>
      </c>
      <c r="G36" s="505">
        <v>45748</v>
      </c>
      <c r="H36" s="386" t="s">
        <v>9196</v>
      </c>
      <c r="I36" s="505">
        <v>45748</v>
      </c>
      <c r="J36" s="42">
        <f>J38</f>
        <v>45748</v>
      </c>
      <c r="K36" s="161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9286</v>
      </c>
      <c r="E37" s="504">
        <v>45748</v>
      </c>
      <c r="F37" s="385" t="s">
        <v>9336</v>
      </c>
      <c r="G37" s="505">
        <v>45748</v>
      </c>
      <c r="H37" s="386" t="s">
        <v>9310</v>
      </c>
      <c r="I37" s="505">
        <v>45748</v>
      </c>
      <c r="J37" s="42">
        <f>J35+1</f>
        <v>45747</v>
      </c>
      <c r="K37" s="249" t="s">
        <v>9045</v>
      </c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9797</v>
      </c>
      <c r="E38" s="504">
        <v>45748</v>
      </c>
      <c r="F38" s="385" t="s">
        <v>9480</v>
      </c>
      <c r="G38" s="505">
        <v>45749</v>
      </c>
      <c r="H38" s="386" t="s">
        <v>9237</v>
      </c>
      <c r="I38" s="505">
        <v>45749</v>
      </c>
      <c r="J38" s="42">
        <f>J37+1</f>
        <v>45748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9803</v>
      </c>
      <c r="E39" s="511">
        <v>45750</v>
      </c>
      <c r="F39" s="410" t="s">
        <v>9415</v>
      </c>
      <c r="G39" s="512">
        <v>45750</v>
      </c>
      <c r="H39" s="386" t="s">
        <v>9211</v>
      </c>
      <c r="I39" s="505">
        <v>45750</v>
      </c>
      <c r="J39" s="42">
        <f>J36+1</f>
        <v>45749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9306</v>
      </c>
      <c r="E40" s="504">
        <v>45751</v>
      </c>
      <c r="F40" s="544" t="s">
        <v>9809</v>
      </c>
      <c r="G40" s="530">
        <v>45751</v>
      </c>
      <c r="H40" s="386" t="s">
        <v>9323</v>
      </c>
      <c r="I40" s="505">
        <v>45751</v>
      </c>
      <c r="J40" s="42">
        <f>J39+1</f>
        <v>45750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9684</v>
      </c>
      <c r="E43" s="531">
        <v>45753</v>
      </c>
      <c r="F43" s="379" t="s">
        <v>9098</v>
      </c>
      <c r="G43" s="503">
        <v>45755</v>
      </c>
      <c r="H43" s="380" t="s">
        <v>9193</v>
      </c>
      <c r="I43" s="503">
        <v>45756</v>
      </c>
      <c r="J43" s="131">
        <f>J40+5</f>
        <v>45755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JPY151.58-</v>
      </c>
      <c r="C44" s="50" t="s">
        <v>540</v>
      </c>
      <c r="D44" s="385" t="s">
        <v>9821</v>
      </c>
      <c r="E44" s="504">
        <v>45756</v>
      </c>
      <c r="F44" s="385" t="s">
        <v>9302</v>
      </c>
      <c r="G44" s="505">
        <v>45756</v>
      </c>
      <c r="H44" s="386" t="s">
        <v>9239</v>
      </c>
      <c r="I44" s="505">
        <v>45757</v>
      </c>
      <c r="J44" s="42">
        <f>J43+1</f>
        <v>45756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JPY20.99-</v>
      </c>
      <c r="C45" s="45" t="s">
        <v>541</v>
      </c>
      <c r="D45" s="383" t="s">
        <v>9827</v>
      </c>
      <c r="E45" s="555">
        <v>45757</v>
      </c>
      <c r="F45" s="383" t="s">
        <v>9828</v>
      </c>
      <c r="G45" s="516">
        <v>45758</v>
      </c>
      <c r="H45" s="384" t="s">
        <v>9829</v>
      </c>
      <c r="I45" s="516">
        <v>45758</v>
      </c>
      <c r="J45" s="76">
        <f>J44+3</f>
        <v>45759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2E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AX7702"/>
  <sheetViews>
    <sheetView view="pageBreakPreview" topLeftCell="A36" zoomScaleNormal="100" zoomScaleSheetLayoutView="100" workbookViewId="0">
      <selection activeCell="I1" sqref="I1:J1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8" t="s">
        <v>0</v>
      </c>
      <c r="C1" s="658"/>
      <c r="D1" s="9"/>
      <c r="E1" s="9"/>
      <c r="F1" s="9"/>
      <c r="G1" s="9"/>
      <c r="H1" s="9"/>
      <c r="I1" s="659">
        <v>46066.354166666664</v>
      </c>
      <c r="J1" s="659"/>
      <c r="K1" s="14"/>
      <c r="L1" s="15"/>
      <c r="M1" s="15"/>
      <c r="N1" s="16"/>
      <c r="O1" s="12"/>
    </row>
    <row r="2" spans="2:15" s="1" customFormat="1" ht="13.5" customHeight="1" x14ac:dyDescent="0.25">
      <c r="B2" s="660" t="s">
        <v>381</v>
      </c>
      <c r="C2" s="66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1" t="s">
        <v>12</v>
      </c>
      <c r="E4" s="662"/>
      <c r="F4" s="661" t="s">
        <v>13</v>
      </c>
      <c r="G4" s="662"/>
      <c r="H4" s="663" t="s">
        <v>2</v>
      </c>
      <c r="I4" s="66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390" t="s">
        <v>9284</v>
      </c>
      <c r="E5" s="502">
        <v>46058</v>
      </c>
      <c r="F5" s="390" t="s">
        <v>9548</v>
      </c>
      <c r="G5" s="502">
        <v>46059</v>
      </c>
      <c r="H5" s="390" t="s">
        <v>9790</v>
      </c>
      <c r="I5" s="539">
        <v>46060</v>
      </c>
      <c r="J5" s="33">
        <v>46056</v>
      </c>
      <c r="K5" s="614"/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615"/>
      <c r="L6" s="36"/>
      <c r="M6" s="36"/>
      <c r="N6" s="36"/>
      <c r="O6" s="36"/>
    </row>
    <row r="7" spans="2:15" s="1" customFormat="1" ht="15" customHeight="1" x14ac:dyDescent="0.25">
      <c r="B7" s="26" t="s">
        <v>11253</v>
      </c>
      <c r="C7" s="50"/>
      <c r="D7" s="375"/>
      <c r="E7" s="484"/>
      <c r="F7" s="375"/>
      <c r="G7" s="483"/>
      <c r="H7" s="372"/>
      <c r="I7" s="483"/>
      <c r="J7" s="42"/>
      <c r="K7" s="616"/>
      <c r="L7" s="36"/>
      <c r="M7" s="36"/>
      <c r="N7" s="36"/>
      <c r="O7" s="36"/>
    </row>
    <row r="8" spans="2:15" s="1" customFormat="1" ht="15" customHeight="1" x14ac:dyDescent="0.25">
      <c r="B8" s="26"/>
      <c r="C8" s="85" t="s">
        <v>10</v>
      </c>
      <c r="D8" s="385" t="s">
        <v>9740</v>
      </c>
      <c r="E8" s="504">
        <v>46062</v>
      </c>
      <c r="F8" s="385" t="s">
        <v>9117</v>
      </c>
      <c r="G8" s="505">
        <v>46062</v>
      </c>
      <c r="H8" s="386" t="s">
        <v>9290</v>
      </c>
      <c r="I8" s="504">
        <v>46062</v>
      </c>
      <c r="J8" s="42">
        <f>J5+2</f>
        <v>46058</v>
      </c>
      <c r="K8" s="617"/>
      <c r="L8" s="36"/>
      <c r="M8" s="36"/>
      <c r="N8" s="36"/>
      <c r="O8" s="36"/>
    </row>
    <row r="9" spans="2:15" s="1" customFormat="1" ht="15" customHeight="1" x14ac:dyDescent="0.25">
      <c r="B9" s="537"/>
      <c r="C9" s="85" t="s">
        <v>6</v>
      </c>
      <c r="D9" s="385" t="s">
        <v>9595</v>
      </c>
      <c r="E9" s="510">
        <v>46062</v>
      </c>
      <c r="F9" s="385" t="s">
        <v>10528</v>
      </c>
      <c r="G9" s="522">
        <v>46063</v>
      </c>
      <c r="H9" s="386" t="s">
        <v>10377</v>
      </c>
      <c r="I9" s="504">
        <v>46063</v>
      </c>
      <c r="J9" s="42">
        <f>J10+1</f>
        <v>46060</v>
      </c>
      <c r="K9" s="618"/>
      <c r="L9" s="36"/>
      <c r="M9" s="36"/>
      <c r="N9" s="36"/>
      <c r="O9" s="36"/>
    </row>
    <row r="10" spans="2:15" s="1" customFormat="1" ht="15" customHeight="1" x14ac:dyDescent="0.25">
      <c r="B10" s="26"/>
      <c r="C10" s="95" t="s">
        <v>8</v>
      </c>
      <c r="D10" s="385" t="s">
        <v>11275</v>
      </c>
      <c r="E10" s="522">
        <v>46064</v>
      </c>
      <c r="F10" s="385" t="s">
        <v>11276</v>
      </c>
      <c r="G10" s="522">
        <v>46064</v>
      </c>
      <c r="H10" s="386" t="s">
        <v>9290</v>
      </c>
      <c r="I10" s="522">
        <v>46064</v>
      </c>
      <c r="J10" s="42">
        <f>J5+3</f>
        <v>46059</v>
      </c>
      <c r="K10" s="617" t="s">
        <v>6157</v>
      </c>
      <c r="L10" s="36"/>
      <c r="M10" s="36"/>
      <c r="N10" s="36"/>
      <c r="O10" s="36"/>
    </row>
    <row r="11" spans="2:15" s="1" customFormat="1" ht="15" customHeight="1" x14ac:dyDescent="0.25">
      <c r="B11" s="537"/>
      <c r="C11" s="85" t="s">
        <v>5</v>
      </c>
      <c r="D11" s="385" t="s">
        <v>11279</v>
      </c>
      <c r="E11" s="522">
        <v>46064</v>
      </c>
      <c r="F11" s="385" t="s">
        <v>10528</v>
      </c>
      <c r="G11" s="505">
        <v>46065</v>
      </c>
      <c r="H11" s="386" t="s">
        <v>9920</v>
      </c>
      <c r="I11" s="522">
        <v>46065</v>
      </c>
      <c r="J11" s="42">
        <f>J10</f>
        <v>46059</v>
      </c>
      <c r="K11" s="618"/>
      <c r="L11" s="36"/>
      <c r="M11" s="36"/>
      <c r="N11" s="36"/>
      <c r="O11" s="36"/>
    </row>
    <row r="12" spans="2:15" s="1" customFormat="1" ht="15" customHeight="1" x14ac:dyDescent="0.25">
      <c r="B12" s="537"/>
      <c r="C12" s="50" t="s">
        <v>244</v>
      </c>
      <c r="D12" s="375"/>
      <c r="E12" s="487"/>
      <c r="F12" s="375"/>
      <c r="G12" s="486"/>
      <c r="H12" s="372"/>
      <c r="I12" s="486"/>
      <c r="J12" s="42"/>
      <c r="K12" s="618" t="s">
        <v>9924</v>
      </c>
      <c r="L12" s="36"/>
      <c r="M12" s="36"/>
      <c r="N12" s="36"/>
      <c r="O12" s="36"/>
    </row>
    <row r="13" spans="2:15" s="1" customFormat="1" ht="15.5" customHeight="1" x14ac:dyDescent="0.25">
      <c r="B13" s="26"/>
      <c r="C13" s="50"/>
      <c r="D13" s="375"/>
      <c r="E13" s="487"/>
      <c r="F13" s="375"/>
      <c r="G13" s="483"/>
      <c r="H13" s="372"/>
      <c r="I13" s="486"/>
      <c r="J13" s="42"/>
      <c r="K13" s="618"/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50"/>
      <c r="D14" s="375"/>
      <c r="E14" s="487"/>
      <c r="F14" s="375"/>
      <c r="G14" s="483"/>
      <c r="H14" s="372"/>
      <c r="I14" s="484"/>
      <c r="J14" s="42"/>
      <c r="K14" s="618"/>
      <c r="L14" s="36"/>
      <c r="M14" s="36"/>
      <c r="N14" s="36"/>
      <c r="O14" s="36"/>
    </row>
    <row r="15" spans="2:15" s="1" customFormat="1" ht="22.5" customHeight="1" x14ac:dyDescent="0.25">
      <c r="B15" s="610" t="s">
        <v>11254</v>
      </c>
      <c r="C15" s="227"/>
      <c r="D15" s="467"/>
      <c r="E15" s="491"/>
      <c r="F15" s="375"/>
      <c r="G15" s="486"/>
      <c r="H15" s="468"/>
      <c r="I15" s="490"/>
      <c r="J15" s="42"/>
      <c r="K15" s="619"/>
      <c r="L15" s="36"/>
      <c r="M15" s="36"/>
      <c r="N15" s="36"/>
      <c r="O15" s="36"/>
    </row>
    <row r="16" spans="2:15" s="1" customFormat="1" ht="15" customHeight="1" x14ac:dyDescent="0.25">
      <c r="B16" s="396" t="s">
        <v>11255</v>
      </c>
      <c r="C16" s="49"/>
      <c r="D16" s="375"/>
      <c r="E16" s="484"/>
      <c r="F16" s="375"/>
      <c r="G16" s="483"/>
      <c r="H16" s="372"/>
      <c r="I16" s="483"/>
      <c r="J16" s="42"/>
      <c r="K16" s="620"/>
      <c r="L16" s="36"/>
      <c r="M16" s="36"/>
      <c r="N16" s="36"/>
      <c r="O16" s="36"/>
    </row>
    <row r="17" spans="2:15" s="1" customFormat="1" ht="15" customHeight="1" x14ac:dyDescent="0.25">
      <c r="B17" s="400" t="s">
        <v>11256</v>
      </c>
      <c r="C17" s="55" t="s">
        <v>481</v>
      </c>
      <c r="D17" s="513" t="s">
        <v>11278</v>
      </c>
      <c r="E17" s="514">
        <v>46067</v>
      </c>
      <c r="F17" s="513"/>
      <c r="G17" s="515"/>
      <c r="H17" s="384"/>
      <c r="I17" s="516"/>
      <c r="J17" s="34">
        <f>J9+3</f>
        <v>46063</v>
      </c>
      <c r="K17" s="621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61" t="s">
        <v>12</v>
      </c>
      <c r="E19" s="662"/>
      <c r="F19" s="661" t="s">
        <v>13</v>
      </c>
      <c r="G19" s="662"/>
      <c r="H19" s="663" t="s">
        <v>2</v>
      </c>
      <c r="I19" s="664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224" t="s">
        <v>14</v>
      </c>
      <c r="D20" s="371"/>
      <c r="E20" s="494"/>
      <c r="F20" s="589"/>
      <c r="G20" s="496"/>
      <c r="H20" s="591"/>
      <c r="I20" s="590"/>
      <c r="J20" s="33"/>
      <c r="K20" s="614"/>
      <c r="L20" s="36"/>
      <c r="M20" s="36"/>
      <c r="N20" s="36"/>
      <c r="O20" s="36"/>
    </row>
    <row r="21" spans="2:15" s="1" customFormat="1" ht="15" customHeight="1" x14ac:dyDescent="0.25">
      <c r="B21" s="644" t="s">
        <v>23</v>
      </c>
      <c r="C21" s="50"/>
      <c r="D21" s="371"/>
      <c r="E21" s="494"/>
      <c r="F21" s="375"/>
      <c r="G21" s="483"/>
      <c r="H21" s="372"/>
      <c r="I21" s="483"/>
      <c r="J21" s="42"/>
      <c r="K21" s="622"/>
      <c r="L21" s="36"/>
      <c r="M21" s="36"/>
      <c r="N21" s="36"/>
      <c r="O21" s="36"/>
    </row>
    <row r="22" spans="2:15" s="1" customFormat="1" ht="15" customHeight="1" x14ac:dyDescent="0.25">
      <c r="B22" s="173"/>
      <c r="C22" s="50"/>
      <c r="D22" s="495"/>
      <c r="E22" s="550"/>
      <c r="F22" s="551"/>
      <c r="G22" s="484"/>
      <c r="H22" s="375"/>
      <c r="I22" s="483"/>
      <c r="J22" s="42"/>
      <c r="K22" s="622"/>
      <c r="L22" s="36"/>
      <c r="M22" s="36"/>
      <c r="N22" s="36"/>
      <c r="O22" s="36"/>
    </row>
    <row r="23" spans="2:15" s="1" customFormat="1" ht="15" customHeight="1" x14ac:dyDescent="0.25">
      <c r="B23" s="440"/>
      <c r="C23" s="49"/>
      <c r="D23" s="375"/>
      <c r="E23" s="484"/>
      <c r="F23" s="375"/>
      <c r="G23" s="484"/>
      <c r="H23" s="375"/>
      <c r="I23" s="484"/>
      <c r="J23" s="42"/>
      <c r="K23" s="617"/>
      <c r="L23" s="36"/>
      <c r="M23" s="36"/>
      <c r="N23" s="36"/>
      <c r="O23" s="36"/>
    </row>
    <row r="24" spans="2:15" s="1" customFormat="1" ht="15" customHeight="1" x14ac:dyDescent="0.25">
      <c r="B24" s="245"/>
      <c r="C24" s="49"/>
      <c r="D24" s="467"/>
      <c r="E24" s="484"/>
      <c r="F24" s="375"/>
      <c r="G24" s="484"/>
      <c r="H24" s="375"/>
      <c r="I24" s="484"/>
      <c r="J24" s="42"/>
      <c r="K24" s="623"/>
      <c r="L24" s="36"/>
      <c r="M24" s="36"/>
      <c r="N24" s="36"/>
      <c r="O24" s="36"/>
    </row>
    <row r="25" spans="2:15" s="1" customFormat="1" ht="15" customHeight="1" x14ac:dyDescent="0.25">
      <c r="B25" s="459"/>
      <c r="C25" s="49"/>
      <c r="D25" s="467"/>
      <c r="E25" s="484"/>
      <c r="F25" s="467"/>
      <c r="G25" s="484"/>
      <c r="H25" s="467"/>
      <c r="I25" s="484"/>
      <c r="J25" s="42"/>
      <c r="K25" s="622"/>
      <c r="L25" s="36"/>
      <c r="M25" s="36"/>
      <c r="N25" s="36"/>
      <c r="O25" s="36"/>
    </row>
    <row r="26" spans="2:15" s="1" customFormat="1" ht="15" customHeight="1" x14ac:dyDescent="0.25">
      <c r="B26" s="245"/>
      <c r="C26" s="227"/>
      <c r="D26" s="467"/>
      <c r="E26" s="484"/>
      <c r="F26" s="467"/>
      <c r="G26" s="484"/>
      <c r="H26" s="467"/>
      <c r="I26" s="484"/>
      <c r="J26" s="42"/>
      <c r="K26" s="615"/>
      <c r="L26" s="36"/>
      <c r="M26" s="36"/>
      <c r="N26" s="36"/>
      <c r="O26" s="36"/>
    </row>
    <row r="27" spans="2:15" s="1" customFormat="1" ht="15" customHeight="1" x14ac:dyDescent="0.25">
      <c r="B27" s="26"/>
      <c r="C27" s="50"/>
      <c r="D27" s="375"/>
      <c r="E27" s="484"/>
      <c r="F27" s="375"/>
      <c r="G27" s="484"/>
      <c r="H27" s="375"/>
      <c r="I27" s="484"/>
      <c r="J27" s="42"/>
      <c r="K27" s="623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619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615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615"/>
      <c r="L30" s="36"/>
      <c r="M30" s="36"/>
      <c r="N30" s="36"/>
      <c r="O30" s="36"/>
    </row>
    <row r="31" spans="2:15" s="1" customFormat="1" ht="15" customHeight="1" x14ac:dyDescent="0.25">
      <c r="B31" s="645" t="str">
        <f>$B$16</f>
        <v>USD: JPY154.15-</v>
      </c>
      <c r="C31" s="52"/>
      <c r="D31" s="375"/>
      <c r="E31" s="487"/>
      <c r="F31" s="375"/>
      <c r="G31" s="486"/>
      <c r="H31" s="375"/>
      <c r="I31" s="486"/>
      <c r="J31" s="42"/>
      <c r="K31" s="624"/>
      <c r="L31" s="36"/>
      <c r="M31" s="36"/>
      <c r="N31" s="36"/>
      <c r="O31" s="36"/>
    </row>
    <row r="32" spans="2:15" s="1" customFormat="1" ht="15" customHeight="1" x14ac:dyDescent="0.25">
      <c r="B32" s="646" t="str">
        <f>$B$17</f>
        <v>RMB: JPY22.36-</v>
      </c>
      <c r="C32" s="44" t="s">
        <v>14</v>
      </c>
      <c r="D32" s="376"/>
      <c r="E32" s="600"/>
      <c r="F32" s="518"/>
      <c r="G32" s="519"/>
      <c r="H32" s="376"/>
      <c r="I32" s="519"/>
      <c r="J32" s="34"/>
      <c r="K32" s="625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61" t="s">
        <v>12</v>
      </c>
      <c r="E34" s="662"/>
      <c r="F34" s="661" t="s">
        <v>13</v>
      </c>
      <c r="G34" s="662"/>
      <c r="H34" s="663" t="s">
        <v>2</v>
      </c>
      <c r="I34" s="664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626"/>
      <c r="L35" s="36"/>
      <c r="M35" s="36"/>
      <c r="N35" s="36"/>
      <c r="O35" s="36"/>
    </row>
    <row r="36" spans="2:15" s="1" customFormat="1" ht="15" customHeight="1" x14ac:dyDescent="0.25">
      <c r="B36" s="172" t="s">
        <v>36</v>
      </c>
      <c r="C36" s="136" t="s">
        <v>539</v>
      </c>
      <c r="D36" s="551"/>
      <c r="E36" s="609"/>
      <c r="F36" s="551"/>
      <c r="G36" s="552"/>
      <c r="H36" s="382"/>
      <c r="I36" s="609"/>
      <c r="J36" s="42"/>
      <c r="K36" s="619"/>
      <c r="L36" s="36"/>
      <c r="M36" s="36"/>
      <c r="N36" s="36"/>
      <c r="O36" s="36"/>
    </row>
    <row r="37" spans="2:15" s="1" customFormat="1" ht="15" customHeight="1" x14ac:dyDescent="0.25">
      <c r="B37" s="26"/>
      <c r="C37" s="651" t="s">
        <v>540</v>
      </c>
      <c r="D37" s="375"/>
      <c r="E37" s="484"/>
      <c r="F37" s="375"/>
      <c r="G37" s="483"/>
      <c r="H37" s="372"/>
      <c r="I37" s="484"/>
      <c r="J37" s="42"/>
      <c r="K37" s="617"/>
      <c r="L37" s="36"/>
      <c r="M37" s="36"/>
      <c r="N37" s="36"/>
      <c r="O37" s="36"/>
    </row>
    <row r="38" spans="2:15" s="1" customFormat="1" ht="15" customHeight="1" x14ac:dyDescent="0.25">
      <c r="B38" s="26"/>
      <c r="C38" s="50" t="s">
        <v>541</v>
      </c>
      <c r="D38" s="375"/>
      <c r="E38" s="484"/>
      <c r="F38" s="375"/>
      <c r="G38" s="483"/>
      <c r="H38" s="372"/>
      <c r="I38" s="484"/>
      <c r="J38" s="42"/>
      <c r="K38" s="627"/>
      <c r="L38" s="36"/>
      <c r="M38" s="36"/>
      <c r="N38" s="36"/>
      <c r="O38" s="36"/>
    </row>
    <row r="39" spans="2:15" s="1" customFormat="1" ht="15" customHeight="1" x14ac:dyDescent="0.25">
      <c r="B39" s="26"/>
      <c r="C39" s="50" t="s">
        <v>14</v>
      </c>
      <c r="D39" s="371"/>
      <c r="E39" s="494"/>
      <c r="F39" s="495"/>
      <c r="G39" s="488"/>
      <c r="H39" s="493"/>
      <c r="I39" s="492"/>
      <c r="J39" s="42"/>
      <c r="K39" s="627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628"/>
      <c r="L40" s="36"/>
      <c r="M40" s="36"/>
      <c r="N40" s="36"/>
      <c r="O40" s="36"/>
    </row>
    <row r="41" spans="2:15" s="1" customFormat="1" ht="15" customHeight="1" x14ac:dyDescent="0.25">
      <c r="B41" s="245"/>
      <c r="C41" s="50" t="s">
        <v>7862</v>
      </c>
      <c r="D41" s="375"/>
      <c r="E41" s="484"/>
      <c r="F41" s="375"/>
      <c r="G41" s="483"/>
      <c r="H41" s="372"/>
      <c r="I41" s="484"/>
      <c r="J41" s="42"/>
      <c r="K41" s="617"/>
      <c r="L41" s="36"/>
      <c r="M41" s="36"/>
      <c r="N41" s="36"/>
      <c r="O41" s="36"/>
    </row>
    <row r="42" spans="2:15" s="1" customFormat="1" ht="15" customHeight="1" x14ac:dyDescent="0.25">
      <c r="B42" s="24"/>
      <c r="C42" s="50" t="s">
        <v>477</v>
      </c>
      <c r="D42" s="375"/>
      <c r="E42" s="484"/>
      <c r="F42" s="375"/>
      <c r="G42" s="483"/>
      <c r="H42" s="372"/>
      <c r="I42" s="484"/>
      <c r="J42" s="42"/>
      <c r="K42" s="619" t="s">
        <v>7903</v>
      </c>
      <c r="L42" s="36"/>
      <c r="M42" s="36"/>
      <c r="N42" s="36"/>
      <c r="O42" s="36"/>
    </row>
    <row r="43" spans="2:15" s="1" customFormat="1" ht="15" customHeight="1" x14ac:dyDescent="0.25">
      <c r="B43" s="24"/>
      <c r="C43" s="50" t="s">
        <v>42</v>
      </c>
      <c r="D43" s="375"/>
      <c r="E43" s="484"/>
      <c r="F43" s="375"/>
      <c r="G43" s="483"/>
      <c r="H43" s="372"/>
      <c r="I43" s="487"/>
      <c r="J43" s="42"/>
      <c r="K43" s="617"/>
      <c r="L43" s="36"/>
      <c r="M43" s="36"/>
      <c r="N43" s="36"/>
      <c r="O43" s="36"/>
    </row>
    <row r="44" spans="2:15" s="1" customFormat="1" ht="15" customHeight="1" x14ac:dyDescent="0.25">
      <c r="B44" s="24"/>
      <c r="C44" s="50" t="s">
        <v>1313</v>
      </c>
      <c r="D44" s="375"/>
      <c r="E44" s="484"/>
      <c r="F44" s="375"/>
      <c r="G44" s="483"/>
      <c r="H44" s="372"/>
      <c r="I44" s="484"/>
      <c r="J44" s="42"/>
      <c r="K44" s="629"/>
      <c r="L44" s="36"/>
      <c r="M44" s="36"/>
      <c r="N44" s="36"/>
      <c r="O44" s="36"/>
    </row>
    <row r="45" spans="2:15" s="1" customFormat="1" ht="15" customHeight="1" x14ac:dyDescent="0.25">
      <c r="B45" s="24"/>
      <c r="C45" s="50" t="s">
        <v>26</v>
      </c>
      <c r="D45" s="375"/>
      <c r="E45" s="484"/>
      <c r="F45" s="375"/>
      <c r="G45" s="483"/>
      <c r="H45" s="372"/>
      <c r="I45" s="484"/>
      <c r="J45" s="42"/>
      <c r="K45" s="617"/>
      <c r="L45" s="36"/>
      <c r="M45" s="36"/>
      <c r="N45" s="36"/>
      <c r="O45" s="36"/>
    </row>
    <row r="46" spans="2:15" s="1" customFormat="1" ht="15" customHeight="1" x14ac:dyDescent="0.25">
      <c r="B46" s="24"/>
      <c r="C46" s="647" t="s">
        <v>479</v>
      </c>
      <c r="D46" s="467"/>
      <c r="E46" s="487"/>
      <c r="F46" s="467"/>
      <c r="G46" s="486"/>
      <c r="H46" s="372"/>
      <c r="I46" s="487"/>
      <c r="J46" s="42"/>
      <c r="K46" s="628"/>
      <c r="L46" s="36"/>
      <c r="M46" s="36"/>
      <c r="N46" s="36"/>
      <c r="O46" s="36"/>
    </row>
    <row r="47" spans="2:15" s="1" customFormat="1" ht="15" customHeight="1" x14ac:dyDescent="0.25">
      <c r="B47" s="24"/>
      <c r="C47" s="50" t="s">
        <v>476</v>
      </c>
      <c r="D47" s="375"/>
      <c r="E47" s="487"/>
      <c r="F47" s="371"/>
      <c r="G47" s="486"/>
      <c r="H47" s="372"/>
      <c r="I47" s="487"/>
      <c r="J47" s="42"/>
      <c r="K47" s="618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618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618"/>
      <c r="L49" s="36"/>
      <c r="M49" s="36"/>
      <c r="N49" s="36"/>
      <c r="O49" s="36"/>
    </row>
    <row r="50" spans="2:26" s="1" customFormat="1" ht="15" customHeight="1" x14ac:dyDescent="0.25">
      <c r="B50" s="24"/>
      <c r="C50" s="1" t="s">
        <v>24</v>
      </c>
      <c r="D50" s="375"/>
      <c r="E50" s="487"/>
      <c r="F50" s="375"/>
      <c r="G50" s="486"/>
      <c r="H50" s="375"/>
      <c r="I50" s="486"/>
      <c r="J50" s="604"/>
      <c r="K50" s="617"/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6" t="s">
        <v>16</v>
      </c>
      <c r="D51" s="553"/>
      <c r="E51" s="554"/>
      <c r="F51" s="551"/>
      <c r="G51" s="552"/>
      <c r="H51" s="382"/>
      <c r="I51" s="552"/>
      <c r="J51" s="131"/>
      <c r="K51" s="619"/>
      <c r="L51" s="36"/>
      <c r="M51" s="36"/>
      <c r="N51" s="36"/>
      <c r="O51" s="36"/>
    </row>
    <row r="52" spans="2:26" s="1" customFormat="1" ht="15" customHeight="1" x14ac:dyDescent="0.25">
      <c r="B52" s="396"/>
      <c r="C52" s="50" t="s">
        <v>9</v>
      </c>
      <c r="D52" s="375"/>
      <c r="E52" s="484"/>
      <c r="F52" s="375"/>
      <c r="G52" s="483"/>
      <c r="H52" s="372"/>
      <c r="I52" s="483"/>
      <c r="J52" s="42"/>
      <c r="K52" s="619"/>
      <c r="L52" s="36"/>
      <c r="M52" s="36"/>
      <c r="N52" s="36"/>
      <c r="O52" s="36"/>
    </row>
    <row r="53" spans="2:26" s="1" customFormat="1" ht="15" customHeight="1" x14ac:dyDescent="0.25">
      <c r="B53" s="44"/>
      <c r="C53" s="45" t="s">
        <v>14</v>
      </c>
      <c r="D53" s="383"/>
      <c r="E53" s="555"/>
      <c r="F53" s="383"/>
      <c r="G53" s="516"/>
      <c r="H53" s="384"/>
      <c r="I53" s="516"/>
      <c r="J53" s="76"/>
      <c r="K53" s="621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1" t="s">
        <v>23</v>
      </c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200-000000000000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8" t="s">
        <v>0</v>
      </c>
      <c r="C1" s="658"/>
      <c r="D1" s="9"/>
      <c r="E1" s="9"/>
      <c r="F1" s="9"/>
      <c r="G1" s="9"/>
      <c r="H1" s="9"/>
      <c r="I1" s="659">
        <v>45750.6875</v>
      </c>
      <c r="J1" s="659"/>
      <c r="K1" s="14"/>
      <c r="L1" s="15"/>
      <c r="M1" s="15"/>
      <c r="N1" s="16"/>
      <c r="O1" s="12"/>
    </row>
    <row r="2" spans="2:15" s="1" customFormat="1" ht="13.5" customHeight="1" x14ac:dyDescent="0.25">
      <c r="B2" s="660" t="s">
        <v>9571</v>
      </c>
      <c r="C2" s="66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1" t="s">
        <v>12</v>
      </c>
      <c r="E4" s="662"/>
      <c r="F4" s="661" t="s">
        <v>13</v>
      </c>
      <c r="G4" s="662"/>
      <c r="H4" s="663" t="s">
        <v>2</v>
      </c>
      <c r="I4" s="66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/>
      <c r="E5" s="509"/>
      <c r="F5" s="506"/>
      <c r="G5" s="507"/>
      <c r="H5" s="391"/>
      <c r="I5" s="507"/>
      <c r="J5" s="138" t="s">
        <v>9747</v>
      </c>
      <c r="K5" s="262" t="s">
        <v>9748</v>
      </c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85"/>
      <c r="D6" s="395"/>
      <c r="E6" s="509"/>
      <c r="F6" s="385"/>
      <c r="G6" s="505"/>
      <c r="H6" s="386"/>
      <c r="I6" s="505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9576</v>
      </c>
      <c r="C7" s="85"/>
      <c r="D7" s="544"/>
      <c r="E7" s="569"/>
      <c r="F7" s="379"/>
      <c r="G7" s="504"/>
      <c r="H7" s="385"/>
      <c r="I7" s="505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/>
      <c r="E8" s="510"/>
      <c r="F8" s="385"/>
      <c r="G8" s="510"/>
      <c r="H8" s="385"/>
      <c r="I8" s="522"/>
      <c r="J8" s="127" t="str">
        <f>J5</f>
        <v>SKIP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/>
      <c r="E9" s="504"/>
      <c r="F9" s="385"/>
      <c r="G9" s="504"/>
      <c r="H9" s="385"/>
      <c r="I9" s="505"/>
      <c r="J9" s="127" t="str">
        <f>J8</f>
        <v>SKIP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/>
      <c r="E10" s="511"/>
      <c r="F10" s="385"/>
      <c r="G10" s="511"/>
      <c r="H10" s="385"/>
      <c r="I10" s="505"/>
      <c r="J10" s="127" t="str">
        <f>J9</f>
        <v>SKIP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/>
      <c r="E11" s="511"/>
      <c r="F11" s="410"/>
      <c r="G11" s="511"/>
      <c r="H11" s="410"/>
      <c r="I11" s="512"/>
      <c r="J11" s="127" t="str">
        <f>J12</f>
        <v>SKIP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/>
      <c r="E12" s="511"/>
      <c r="F12" s="410"/>
      <c r="G12" s="511"/>
      <c r="H12" s="410"/>
      <c r="I12" s="512"/>
      <c r="J12" s="127" t="str">
        <f>J10</f>
        <v>SKIP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9749</v>
      </c>
      <c r="C13" s="95"/>
      <c r="D13" s="410"/>
      <c r="E13" s="511"/>
      <c r="F13" s="410"/>
      <c r="G13" s="512"/>
      <c r="H13" s="412"/>
      <c r="I13" s="512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9750</v>
      </c>
      <c r="C14" s="89"/>
      <c r="D14" s="385"/>
      <c r="E14" s="504"/>
      <c r="F14" s="385"/>
      <c r="G14" s="505"/>
      <c r="H14" s="386"/>
      <c r="I14" s="505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9751</v>
      </c>
      <c r="C15" s="94" t="s">
        <v>481</v>
      </c>
      <c r="D15" s="462"/>
      <c r="E15" s="523"/>
      <c r="F15" s="462"/>
      <c r="G15" s="524"/>
      <c r="H15" s="406"/>
      <c r="I15" s="525"/>
      <c r="J15" s="139" t="str">
        <f>J5</f>
        <v>SKIP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9357</v>
      </c>
      <c r="E17" s="502">
        <v>45737</v>
      </c>
      <c r="F17" s="390" t="s">
        <v>9738</v>
      </c>
      <c r="G17" s="539">
        <v>45737</v>
      </c>
      <c r="H17" s="540" t="s">
        <v>9757</v>
      </c>
      <c r="I17" s="539">
        <v>45738</v>
      </c>
      <c r="J17" s="33">
        <v>45738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9578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7</v>
      </c>
      <c r="D20" s="385" t="s">
        <v>9201</v>
      </c>
      <c r="E20" s="510">
        <v>45740</v>
      </c>
      <c r="F20" s="385" t="s">
        <v>9195</v>
      </c>
      <c r="G20" s="505">
        <v>45740</v>
      </c>
      <c r="H20" s="386" t="s">
        <v>9084</v>
      </c>
      <c r="I20" s="505">
        <v>45740</v>
      </c>
      <c r="J20" s="42">
        <f>J21</f>
        <v>45741</v>
      </c>
      <c r="K20" s="249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9292</v>
      </c>
      <c r="E21" s="510">
        <v>45740</v>
      </c>
      <c r="F21" s="385" t="s">
        <v>9331</v>
      </c>
      <c r="G21" s="505">
        <v>45740</v>
      </c>
      <c r="H21" s="386" t="s">
        <v>9766</v>
      </c>
      <c r="I21" s="505">
        <v>45740</v>
      </c>
      <c r="J21" s="42">
        <f>J17+3</f>
        <v>45741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85" t="s">
        <v>9228</v>
      </c>
      <c r="E22" s="510">
        <v>45740</v>
      </c>
      <c r="F22" s="385" t="s">
        <v>9106</v>
      </c>
      <c r="G22" s="505">
        <v>45741</v>
      </c>
      <c r="H22" s="386" t="s">
        <v>9101</v>
      </c>
      <c r="I22" s="505">
        <v>45741</v>
      </c>
      <c r="J22" s="42">
        <f>J21</f>
        <v>45741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385" t="s">
        <v>9086</v>
      </c>
      <c r="E23" s="510">
        <v>45741</v>
      </c>
      <c r="F23" s="385" t="s">
        <v>9169</v>
      </c>
      <c r="G23" s="522">
        <v>45742</v>
      </c>
      <c r="H23" s="386" t="s">
        <v>9776</v>
      </c>
      <c r="I23" s="505">
        <v>45742</v>
      </c>
      <c r="J23" s="42">
        <f>J20+1</f>
        <v>45742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9455</v>
      </c>
      <c r="E24" s="510">
        <v>45742</v>
      </c>
      <c r="F24" s="385" t="s">
        <v>9204</v>
      </c>
      <c r="G24" s="522">
        <v>45742</v>
      </c>
      <c r="H24" s="386" t="s">
        <v>9237</v>
      </c>
      <c r="I24" s="522">
        <v>45742</v>
      </c>
      <c r="J24" s="42">
        <f>J23</f>
        <v>45742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JPY150.69-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JPY21.00-</v>
      </c>
      <c r="C27" s="93" t="s">
        <v>481</v>
      </c>
      <c r="D27" s="401" t="s">
        <v>9287</v>
      </c>
      <c r="E27" s="526">
        <v>45744</v>
      </c>
      <c r="F27" s="402" t="s">
        <v>9791</v>
      </c>
      <c r="G27" s="527">
        <v>45745</v>
      </c>
      <c r="H27" s="401" t="s">
        <v>9679</v>
      </c>
      <c r="I27" s="527">
        <v>45745</v>
      </c>
      <c r="J27" s="34">
        <f>J17+7</f>
        <v>45745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9745</v>
      </c>
      <c r="E30" s="501">
        <v>45732</v>
      </c>
      <c r="F30" s="379" t="s">
        <v>9746</v>
      </c>
      <c r="G30" s="503">
        <v>45734</v>
      </c>
      <c r="H30" s="380" t="s">
        <v>9664</v>
      </c>
      <c r="I30" s="503">
        <v>45734</v>
      </c>
      <c r="J30" s="42">
        <v>45734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9437</v>
      </c>
      <c r="C31" s="104" t="s">
        <v>540</v>
      </c>
      <c r="D31" s="385" t="s">
        <v>9599</v>
      </c>
      <c r="E31" s="504">
        <v>45735</v>
      </c>
      <c r="F31" s="385" t="s">
        <v>9743</v>
      </c>
      <c r="G31" s="505">
        <v>45735</v>
      </c>
      <c r="H31" s="386" t="s">
        <v>9449</v>
      </c>
      <c r="I31" s="505">
        <v>45736</v>
      </c>
      <c r="J31" s="42">
        <f>J30+2</f>
        <v>45736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9741</v>
      </c>
      <c r="E32" s="504">
        <v>45737</v>
      </c>
      <c r="F32" s="385" t="s">
        <v>9328</v>
      </c>
      <c r="G32" s="505">
        <v>45738</v>
      </c>
      <c r="H32" s="386" t="s">
        <v>9758</v>
      </c>
      <c r="I32" s="505">
        <v>45738</v>
      </c>
      <c r="J32" s="42">
        <f>J31+2</f>
        <v>45738</v>
      </c>
      <c r="K32" s="170" t="s">
        <v>9755</v>
      </c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570" t="s">
        <v>9756</v>
      </c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9763</v>
      </c>
      <c r="E35" s="504">
        <v>45740</v>
      </c>
      <c r="F35" s="385" t="s">
        <v>9764</v>
      </c>
      <c r="G35" s="505">
        <v>45740</v>
      </c>
      <c r="H35" s="386" t="s">
        <v>9765</v>
      </c>
      <c r="I35" s="505">
        <v>45740</v>
      </c>
      <c r="J35" s="42">
        <f>J32+1</f>
        <v>45739</v>
      </c>
      <c r="K35" s="249" t="s">
        <v>7903</v>
      </c>
      <c r="L35" s="36"/>
      <c r="M35" s="36"/>
      <c r="N35" s="36"/>
      <c r="O35" s="36"/>
    </row>
    <row r="36" spans="2:26" s="1" customFormat="1" ht="13" customHeight="1" x14ac:dyDescent="0.25">
      <c r="B36" s="24"/>
      <c r="C36" s="85" t="s">
        <v>1313</v>
      </c>
      <c r="D36" s="385" t="s">
        <v>9622</v>
      </c>
      <c r="E36" s="504">
        <v>45741</v>
      </c>
      <c r="F36" s="385" t="s">
        <v>9773</v>
      </c>
      <c r="G36" s="505">
        <v>45741</v>
      </c>
      <c r="H36" s="386" t="s">
        <v>9413</v>
      </c>
      <c r="I36" s="505">
        <v>45741</v>
      </c>
      <c r="J36" s="42">
        <f>J37</f>
        <v>45741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85" t="s">
        <v>9769</v>
      </c>
      <c r="E37" s="504">
        <v>45742</v>
      </c>
      <c r="F37" s="385" t="s">
        <v>9770</v>
      </c>
      <c r="G37" s="505">
        <v>45742</v>
      </c>
      <c r="H37" s="386" t="s">
        <v>9611</v>
      </c>
      <c r="I37" s="505">
        <v>45742</v>
      </c>
      <c r="J37" s="42">
        <f>J38+1</f>
        <v>45741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9111</v>
      </c>
      <c r="E38" s="504">
        <v>45742</v>
      </c>
      <c r="F38" s="385" t="s">
        <v>9517</v>
      </c>
      <c r="G38" s="505">
        <v>45742</v>
      </c>
      <c r="H38" s="386" t="s">
        <v>9199</v>
      </c>
      <c r="I38" s="505">
        <v>45742</v>
      </c>
      <c r="J38" s="42">
        <f>J35+1</f>
        <v>45740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9777</v>
      </c>
      <c r="E39" s="511">
        <v>45743</v>
      </c>
      <c r="F39" s="410" t="s">
        <v>9775</v>
      </c>
      <c r="G39" s="512">
        <v>45743</v>
      </c>
      <c r="H39" s="386" t="s">
        <v>9413</v>
      </c>
      <c r="I39" s="505">
        <v>45743</v>
      </c>
      <c r="J39" s="42">
        <f>J36+1</f>
        <v>45742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9101</v>
      </c>
      <c r="E40" s="504">
        <v>45743</v>
      </c>
      <c r="F40" s="544" t="s">
        <v>9205</v>
      </c>
      <c r="G40" s="530">
        <v>45743</v>
      </c>
      <c r="H40" s="386" t="s">
        <v>9779</v>
      </c>
      <c r="I40" s="505">
        <v>45743</v>
      </c>
      <c r="J40" s="42">
        <f>J39+1</f>
        <v>45743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6" t="s">
        <v>539</v>
      </c>
      <c r="D43" s="414" t="s">
        <v>9245</v>
      </c>
      <c r="E43" s="531">
        <v>45746</v>
      </c>
      <c r="F43" s="379" t="s">
        <v>9166</v>
      </c>
      <c r="G43" s="503">
        <v>45748</v>
      </c>
      <c r="H43" s="380" t="s">
        <v>9500</v>
      </c>
      <c r="I43" s="503">
        <v>45748</v>
      </c>
      <c r="J43" s="131">
        <f>J40+5</f>
        <v>45748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JPY150.69-</v>
      </c>
      <c r="C44" s="50" t="s">
        <v>540</v>
      </c>
      <c r="D44" s="385" t="s">
        <v>9611</v>
      </c>
      <c r="E44" s="504">
        <v>45749</v>
      </c>
      <c r="F44" s="385" t="s">
        <v>9111</v>
      </c>
      <c r="G44" s="505">
        <v>45749</v>
      </c>
      <c r="H44" s="386" t="s">
        <v>9798</v>
      </c>
      <c r="I44" s="505">
        <v>45750</v>
      </c>
      <c r="J44" s="42">
        <f>J43+1</f>
        <v>45749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JPY21.00-</v>
      </c>
      <c r="C45" s="45" t="s">
        <v>541</v>
      </c>
      <c r="D45" s="387" t="s">
        <v>9799</v>
      </c>
      <c r="E45" s="532">
        <v>45750</v>
      </c>
      <c r="F45" s="383" t="s">
        <v>9801</v>
      </c>
      <c r="G45" s="516">
        <v>45751</v>
      </c>
      <c r="H45" s="384" t="s">
        <v>9802</v>
      </c>
      <c r="I45" s="516">
        <v>45752</v>
      </c>
      <c r="J45" s="76">
        <f>J44+3</f>
        <v>45752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2F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8" t="s">
        <v>0</v>
      </c>
      <c r="C1" s="658"/>
      <c r="D1" s="9"/>
      <c r="E1" s="9"/>
      <c r="F1" s="9"/>
      <c r="G1" s="9"/>
      <c r="H1" s="9"/>
      <c r="I1" s="659">
        <v>45747.354166666664</v>
      </c>
      <c r="J1" s="659"/>
      <c r="K1" s="14"/>
      <c r="L1" s="15"/>
      <c r="M1" s="15"/>
      <c r="N1" s="16"/>
      <c r="O1" s="12"/>
    </row>
    <row r="2" spans="2:15" s="1" customFormat="1" ht="13.5" customHeight="1" x14ac:dyDescent="0.25">
      <c r="B2" s="660" t="s">
        <v>3003</v>
      </c>
      <c r="C2" s="66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1" t="s">
        <v>12</v>
      </c>
      <c r="E4" s="662"/>
      <c r="F4" s="661" t="s">
        <v>13</v>
      </c>
      <c r="G4" s="662"/>
      <c r="H4" s="663" t="s">
        <v>2</v>
      </c>
      <c r="I4" s="66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9238</v>
      </c>
      <c r="E5" s="509">
        <v>45737</v>
      </c>
      <c r="F5" s="506" t="s">
        <v>9753</v>
      </c>
      <c r="G5" s="507">
        <v>45738</v>
      </c>
      <c r="H5" s="391" t="s">
        <v>9700</v>
      </c>
      <c r="I5" s="507">
        <v>45738</v>
      </c>
      <c r="J5" s="33">
        <v>45734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9575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9767</v>
      </c>
      <c r="E8" s="510">
        <v>45740</v>
      </c>
      <c r="F8" s="385" t="s">
        <v>9768</v>
      </c>
      <c r="G8" s="510">
        <v>45740</v>
      </c>
      <c r="H8" s="385" t="s">
        <v>9204</v>
      </c>
      <c r="I8" s="522">
        <v>45740</v>
      </c>
      <c r="J8" s="42">
        <f>J5+2</f>
        <v>45736</v>
      </c>
      <c r="K8" s="271"/>
      <c r="L8" s="36"/>
      <c r="M8" s="36"/>
      <c r="N8" s="36"/>
      <c r="O8" s="36"/>
    </row>
    <row r="9" spans="2:15" s="1" customFormat="1" ht="13.4" customHeight="1" x14ac:dyDescent="0.25">
      <c r="B9" s="459"/>
      <c r="C9" s="95" t="s">
        <v>479</v>
      </c>
      <c r="D9" s="410" t="s">
        <v>3008</v>
      </c>
      <c r="E9" s="511">
        <v>45740</v>
      </c>
      <c r="F9" s="410" t="s">
        <v>9771</v>
      </c>
      <c r="G9" s="511">
        <v>45741</v>
      </c>
      <c r="H9" s="410" t="s">
        <v>9772</v>
      </c>
      <c r="I9" s="512">
        <v>45741</v>
      </c>
      <c r="J9" s="42">
        <f>J11+1</f>
        <v>45738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9332</v>
      </c>
      <c r="E10" s="504">
        <v>45741</v>
      </c>
      <c r="F10" s="385" t="s">
        <v>9486</v>
      </c>
      <c r="G10" s="504">
        <v>45742</v>
      </c>
      <c r="H10" s="385" t="s">
        <v>9562</v>
      </c>
      <c r="I10" s="505">
        <v>45742</v>
      </c>
      <c r="J10" s="42">
        <f>J8+1</f>
        <v>45737</v>
      </c>
      <c r="K10" s="161" t="s">
        <v>9752</v>
      </c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477</v>
      </c>
      <c r="D11" s="410" t="s">
        <v>9284</v>
      </c>
      <c r="E11" s="511">
        <v>45742</v>
      </c>
      <c r="F11" s="385" t="s">
        <v>9615</v>
      </c>
      <c r="G11" s="511">
        <v>45743</v>
      </c>
      <c r="H11" s="385" t="s">
        <v>9778</v>
      </c>
      <c r="I11" s="505">
        <v>45743</v>
      </c>
      <c r="J11" s="42">
        <f>J10</f>
        <v>45737</v>
      </c>
      <c r="K11" s="249" t="s">
        <v>9045</v>
      </c>
      <c r="L11" s="36"/>
      <c r="M11" s="36"/>
      <c r="N11" s="36"/>
      <c r="O11" s="36"/>
    </row>
    <row r="12" spans="2:15" s="1" customFormat="1" ht="13.4" customHeight="1" x14ac:dyDescent="0.25">
      <c r="B12" s="245"/>
      <c r="C12" s="89" t="s">
        <v>478</v>
      </c>
      <c r="D12" s="410" t="s">
        <v>9359</v>
      </c>
      <c r="E12" s="511">
        <v>45743</v>
      </c>
      <c r="F12" s="410" t="s">
        <v>9542</v>
      </c>
      <c r="G12" s="511">
        <v>45745</v>
      </c>
      <c r="H12" s="410" t="s">
        <v>9623</v>
      </c>
      <c r="I12" s="512">
        <v>45745</v>
      </c>
      <c r="J12" s="42">
        <f>J9</f>
        <v>45738</v>
      </c>
      <c r="K12" s="249" t="s">
        <v>9780</v>
      </c>
      <c r="L12" s="36"/>
      <c r="M12" s="36"/>
      <c r="N12" s="36"/>
      <c r="O12" s="36"/>
    </row>
    <row r="13" spans="2:15" s="1" customFormat="1" ht="21.75" customHeight="1" x14ac:dyDescent="0.25">
      <c r="B13" s="459" t="s">
        <v>9572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9692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9693</v>
      </c>
      <c r="C15" s="55" t="s">
        <v>481</v>
      </c>
      <c r="D15" s="513" t="s">
        <v>9789</v>
      </c>
      <c r="E15" s="514">
        <v>45747</v>
      </c>
      <c r="F15" s="513"/>
      <c r="G15" s="515"/>
      <c r="H15" s="384"/>
      <c r="I15" s="516"/>
      <c r="J15" s="34">
        <f>J5+7</f>
        <v>45741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9660</v>
      </c>
      <c r="E17" s="502">
        <v>45731</v>
      </c>
      <c r="F17" s="390" t="s">
        <v>9641</v>
      </c>
      <c r="G17" s="539">
        <v>45731</v>
      </c>
      <c r="H17" s="540" t="s">
        <v>9706</v>
      </c>
      <c r="I17" s="539">
        <v>45732</v>
      </c>
      <c r="J17" s="33">
        <v>45731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9577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537"/>
      <c r="C20" s="85" t="s">
        <v>8</v>
      </c>
      <c r="D20" s="385" t="s">
        <v>9117</v>
      </c>
      <c r="E20" s="510">
        <v>45734</v>
      </c>
      <c r="F20" s="385" t="s">
        <v>9207</v>
      </c>
      <c r="G20" s="505">
        <v>45734</v>
      </c>
      <c r="H20" s="386" t="s">
        <v>9155</v>
      </c>
      <c r="I20" s="505">
        <v>45734</v>
      </c>
      <c r="J20" s="42">
        <f>J21</f>
        <v>45734</v>
      </c>
      <c r="K20" s="164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9723</v>
      </c>
      <c r="E21" s="510">
        <v>45734</v>
      </c>
      <c r="F21" s="385" t="s">
        <v>9722</v>
      </c>
      <c r="G21" s="505">
        <v>45734</v>
      </c>
      <c r="H21" s="386" t="s">
        <v>9721</v>
      </c>
      <c r="I21" s="505">
        <v>45734</v>
      </c>
      <c r="J21" s="42">
        <f>J17+3</f>
        <v>45734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7</v>
      </c>
      <c r="D22" s="385" t="s">
        <v>9548</v>
      </c>
      <c r="E22" s="510">
        <v>45734</v>
      </c>
      <c r="F22" s="385" t="s">
        <v>9097</v>
      </c>
      <c r="G22" s="505">
        <v>45734</v>
      </c>
      <c r="H22" s="386" t="s">
        <v>9729</v>
      </c>
      <c r="I22" s="505">
        <v>45734</v>
      </c>
      <c r="J22" s="42">
        <f>J21</f>
        <v>45734</v>
      </c>
      <c r="K22" s="249" t="s">
        <v>9045</v>
      </c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385" t="s">
        <v>9213</v>
      </c>
      <c r="E23" s="510">
        <v>45735</v>
      </c>
      <c r="F23" s="385" t="s">
        <v>9314</v>
      </c>
      <c r="G23" s="522">
        <v>45735</v>
      </c>
      <c r="H23" s="386" t="s">
        <v>9736</v>
      </c>
      <c r="I23" s="505">
        <v>45735</v>
      </c>
      <c r="J23" s="42">
        <f>J22+1</f>
        <v>45735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9098</v>
      </c>
      <c r="E24" s="510">
        <v>45735</v>
      </c>
      <c r="F24" s="385" t="s">
        <v>9717</v>
      </c>
      <c r="G24" s="522">
        <v>45735</v>
      </c>
      <c r="H24" s="386" t="s">
        <v>9159</v>
      </c>
      <c r="I24" s="522">
        <v>45735</v>
      </c>
      <c r="J24" s="42">
        <f>J23</f>
        <v>45735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JPY149.31-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JPY20.78-</v>
      </c>
      <c r="C27" s="93" t="s">
        <v>481</v>
      </c>
      <c r="D27" s="401" t="s">
        <v>9166</v>
      </c>
      <c r="E27" s="526">
        <v>45737</v>
      </c>
      <c r="F27" s="402" t="s">
        <v>9739</v>
      </c>
      <c r="G27" s="527">
        <v>45737</v>
      </c>
      <c r="H27" s="401" t="s">
        <v>9445</v>
      </c>
      <c r="I27" s="527">
        <v>45738</v>
      </c>
      <c r="J27" s="34">
        <f>J17+7</f>
        <v>45738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9355</v>
      </c>
      <c r="E30" s="501">
        <v>45727</v>
      </c>
      <c r="F30" s="379" t="s">
        <v>9679</v>
      </c>
      <c r="G30" s="503">
        <v>45727</v>
      </c>
      <c r="H30" s="380" t="s">
        <v>9681</v>
      </c>
      <c r="I30" s="503">
        <v>45728</v>
      </c>
      <c r="J30" s="42">
        <v>45727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9147</v>
      </c>
      <c r="C31" s="104" t="s">
        <v>540</v>
      </c>
      <c r="D31" s="385" t="s">
        <v>9694</v>
      </c>
      <c r="E31" s="504">
        <v>45728</v>
      </c>
      <c r="F31" s="385" t="s">
        <v>9464</v>
      </c>
      <c r="G31" s="505">
        <v>45728</v>
      </c>
      <c r="H31" s="386" t="s">
        <v>9695</v>
      </c>
      <c r="I31" s="505">
        <v>45729</v>
      </c>
      <c r="J31" s="42">
        <f>J30+2</f>
        <v>45729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9255</v>
      </c>
      <c r="E32" s="504">
        <v>45730</v>
      </c>
      <c r="F32" s="385" t="s">
        <v>9700</v>
      </c>
      <c r="G32" s="505">
        <v>45730</v>
      </c>
      <c r="H32" s="386" t="s">
        <v>9702</v>
      </c>
      <c r="I32" s="505">
        <v>45730</v>
      </c>
      <c r="J32" s="42">
        <f>J31+2</f>
        <v>45731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9711</v>
      </c>
      <c r="E35" s="504">
        <v>45732</v>
      </c>
      <c r="F35" s="385" t="s">
        <v>9712</v>
      </c>
      <c r="G35" s="505">
        <v>45733</v>
      </c>
      <c r="H35" s="386" t="s">
        <v>9173</v>
      </c>
      <c r="I35" s="505">
        <v>45733</v>
      </c>
      <c r="J35" s="42">
        <f>J32+1</f>
        <v>45732</v>
      </c>
      <c r="K35" s="249" t="s">
        <v>9713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1313</v>
      </c>
      <c r="D36" s="385" t="s">
        <v>9724</v>
      </c>
      <c r="E36" s="504">
        <v>45734</v>
      </c>
      <c r="F36" s="385" t="s">
        <v>9725</v>
      </c>
      <c r="G36" s="505">
        <v>45734</v>
      </c>
      <c r="H36" s="386" t="s">
        <v>9726</v>
      </c>
      <c r="I36" s="505">
        <v>45734</v>
      </c>
      <c r="J36" s="42">
        <f>J37</f>
        <v>45734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85" t="s">
        <v>9737</v>
      </c>
      <c r="E37" s="504">
        <v>45734</v>
      </c>
      <c r="F37" s="385" t="s">
        <v>9460</v>
      </c>
      <c r="G37" s="505">
        <v>45735</v>
      </c>
      <c r="H37" s="386" t="s">
        <v>9310</v>
      </c>
      <c r="I37" s="505">
        <v>45735</v>
      </c>
      <c r="J37" s="42">
        <f>J38+1</f>
        <v>45734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9294</v>
      </c>
      <c r="E38" s="504">
        <v>45735</v>
      </c>
      <c r="F38" s="385" t="s">
        <v>9417</v>
      </c>
      <c r="G38" s="505">
        <v>45736</v>
      </c>
      <c r="H38" s="386" t="s">
        <v>9237</v>
      </c>
      <c r="I38" s="505">
        <v>45736</v>
      </c>
      <c r="J38" s="42">
        <f>J35+1</f>
        <v>45733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9733</v>
      </c>
      <c r="E39" s="511">
        <v>45737</v>
      </c>
      <c r="F39" s="410" t="s">
        <v>9732</v>
      </c>
      <c r="G39" s="512">
        <v>45737</v>
      </c>
      <c r="H39" s="386" t="s">
        <v>9297</v>
      </c>
      <c r="I39" s="505">
        <v>45737</v>
      </c>
      <c r="J39" s="42">
        <f>J36+1</f>
        <v>45735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9101</v>
      </c>
      <c r="E40" s="504">
        <v>45737</v>
      </c>
      <c r="F40" s="544" t="s">
        <v>9097</v>
      </c>
      <c r="G40" s="530">
        <v>45737</v>
      </c>
      <c r="H40" s="386" t="s">
        <v>9540</v>
      </c>
      <c r="I40" s="505">
        <v>45737</v>
      </c>
      <c r="J40" s="42">
        <f>J39+1</f>
        <v>45736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9492</v>
      </c>
      <c r="E43" s="531">
        <v>45740</v>
      </c>
      <c r="F43" s="379" t="s">
        <v>9677</v>
      </c>
      <c r="G43" s="503">
        <v>45741</v>
      </c>
      <c r="H43" s="380" t="s">
        <v>9217</v>
      </c>
      <c r="I43" s="503">
        <v>45742</v>
      </c>
      <c r="J43" s="131">
        <f>J40+5</f>
        <v>45741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JPY149.31-</v>
      </c>
      <c r="C44" s="85" t="s">
        <v>540</v>
      </c>
      <c r="D44" s="385" t="s">
        <v>9774</v>
      </c>
      <c r="E44" s="504">
        <v>45742</v>
      </c>
      <c r="F44" s="385" t="s">
        <v>9079</v>
      </c>
      <c r="G44" s="505">
        <v>45743</v>
      </c>
      <c r="H44" s="386" t="s">
        <v>9783</v>
      </c>
      <c r="I44" s="505">
        <v>45744</v>
      </c>
      <c r="J44" s="42">
        <f>J43+1</f>
        <v>45742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JPY20.78-</v>
      </c>
      <c r="C45" s="45" t="s">
        <v>541</v>
      </c>
      <c r="D45" s="383" t="s">
        <v>9355</v>
      </c>
      <c r="E45" s="555">
        <v>45744</v>
      </c>
      <c r="F45" s="383"/>
      <c r="G45" s="516"/>
      <c r="H45" s="384"/>
      <c r="I45" s="516"/>
      <c r="J45" s="76">
        <f>J44+3</f>
        <v>45745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30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8" t="s">
        <v>0</v>
      </c>
      <c r="C1" s="658"/>
      <c r="D1" s="9"/>
      <c r="E1" s="9"/>
      <c r="F1" s="9"/>
      <c r="G1" s="9"/>
      <c r="H1" s="9"/>
      <c r="I1" s="659">
        <v>45740.354166666664</v>
      </c>
      <c r="J1" s="659"/>
      <c r="K1" s="14"/>
      <c r="L1" s="15"/>
      <c r="M1" s="15"/>
      <c r="N1" s="16"/>
      <c r="O1" s="12"/>
    </row>
    <row r="2" spans="2:15" s="1" customFormat="1" ht="13.5" customHeight="1" x14ac:dyDescent="0.25">
      <c r="B2" s="660" t="s">
        <v>641</v>
      </c>
      <c r="C2" s="66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1" t="s">
        <v>12</v>
      </c>
      <c r="E4" s="662"/>
      <c r="F4" s="661" t="s">
        <v>13</v>
      </c>
      <c r="G4" s="662"/>
      <c r="H4" s="663" t="s">
        <v>2</v>
      </c>
      <c r="I4" s="66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4" customHeight="1" x14ac:dyDescent="0.25">
      <c r="B5" s="20" t="s">
        <v>22</v>
      </c>
      <c r="C5" s="81" t="s">
        <v>481</v>
      </c>
      <c r="D5" s="395" t="s">
        <v>9193</v>
      </c>
      <c r="E5" s="509">
        <v>45727</v>
      </c>
      <c r="F5" s="506" t="s">
        <v>9112</v>
      </c>
      <c r="G5" s="507">
        <v>45728</v>
      </c>
      <c r="H5" s="391" t="s">
        <v>9290</v>
      </c>
      <c r="I5" s="507">
        <v>45729</v>
      </c>
      <c r="J5" s="33">
        <v>45727</v>
      </c>
      <c r="K5" s="262" t="s">
        <v>9727</v>
      </c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2767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9293</v>
      </c>
      <c r="E8" s="510">
        <v>45731</v>
      </c>
      <c r="F8" s="385" t="s">
        <v>9708</v>
      </c>
      <c r="G8" s="510">
        <v>45731</v>
      </c>
      <c r="H8" s="385" t="s">
        <v>9709</v>
      </c>
      <c r="I8" s="522">
        <v>45731</v>
      </c>
      <c r="J8" s="42">
        <f>J5+2</f>
        <v>45729</v>
      </c>
      <c r="K8" s="271"/>
      <c r="L8" s="36"/>
      <c r="M8" s="36"/>
      <c r="N8" s="36"/>
      <c r="O8" s="36"/>
    </row>
    <row r="9" spans="2:15" s="1" customFormat="1" ht="13.4" customHeight="1" x14ac:dyDescent="0.25">
      <c r="B9" s="459"/>
      <c r="C9" s="95" t="s">
        <v>479</v>
      </c>
      <c r="D9" s="410" t="s">
        <v>9129</v>
      </c>
      <c r="E9" s="511">
        <v>45732</v>
      </c>
      <c r="F9" s="410" t="s">
        <v>9245</v>
      </c>
      <c r="G9" s="511">
        <v>45732</v>
      </c>
      <c r="H9" s="410" t="s">
        <v>9710</v>
      </c>
      <c r="I9" s="512">
        <v>45732</v>
      </c>
      <c r="J9" s="42">
        <f>J10+1</f>
        <v>45731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9715</v>
      </c>
      <c r="E10" s="511">
        <v>45732</v>
      </c>
      <c r="F10" s="385" t="s">
        <v>9714</v>
      </c>
      <c r="G10" s="511">
        <v>45733</v>
      </c>
      <c r="H10" s="385" t="s">
        <v>9716</v>
      </c>
      <c r="I10" s="505">
        <v>45733</v>
      </c>
      <c r="J10" s="42">
        <f>J12</f>
        <v>45730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9719</v>
      </c>
      <c r="E11" s="511">
        <v>45733</v>
      </c>
      <c r="F11" s="410" t="s">
        <v>9718</v>
      </c>
      <c r="G11" s="511">
        <v>45734</v>
      </c>
      <c r="H11" s="410" t="s">
        <v>9720</v>
      </c>
      <c r="I11" s="512">
        <v>45734</v>
      </c>
      <c r="J11" s="42">
        <f>J9</f>
        <v>45731</v>
      </c>
      <c r="K11" s="249"/>
      <c r="L11" s="36"/>
      <c r="M11" s="36"/>
      <c r="N11" s="36"/>
      <c r="O11" s="36"/>
    </row>
    <row r="12" spans="2:15" s="1" customFormat="1" ht="13.5" customHeight="1" x14ac:dyDescent="0.25">
      <c r="B12" s="245"/>
      <c r="C12" s="89" t="s">
        <v>42</v>
      </c>
      <c r="D12" s="385" t="s">
        <v>9275</v>
      </c>
      <c r="E12" s="504">
        <v>45734</v>
      </c>
      <c r="F12" s="385" t="s">
        <v>9734</v>
      </c>
      <c r="G12" s="504">
        <v>45734</v>
      </c>
      <c r="H12" s="385" t="s">
        <v>9735</v>
      </c>
      <c r="I12" s="505">
        <v>45735</v>
      </c>
      <c r="J12" s="42">
        <f>J8+1</f>
        <v>45730</v>
      </c>
      <c r="K12" s="161" t="s">
        <v>9728</v>
      </c>
      <c r="L12" s="36"/>
      <c r="M12" s="36"/>
      <c r="N12" s="36"/>
      <c r="O12" s="36"/>
    </row>
    <row r="13" spans="2:15" s="1" customFormat="1" ht="21.75" customHeight="1" x14ac:dyDescent="0.25">
      <c r="B13" s="459" t="s">
        <v>9477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9631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9632</v>
      </c>
      <c r="C15" s="94" t="s">
        <v>481</v>
      </c>
      <c r="D15" s="462" t="s">
        <v>9238</v>
      </c>
      <c r="E15" s="523">
        <v>45737</v>
      </c>
      <c r="F15" s="462" t="s">
        <v>9759</v>
      </c>
      <c r="G15" s="524">
        <v>45738</v>
      </c>
      <c r="H15" s="406" t="s">
        <v>9101</v>
      </c>
      <c r="I15" s="525">
        <v>45738</v>
      </c>
      <c r="J15" s="34">
        <f>J5+7</f>
        <v>45734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9599</v>
      </c>
      <c r="E17" s="502">
        <v>45724</v>
      </c>
      <c r="F17" s="390" t="s">
        <v>9659</v>
      </c>
      <c r="G17" s="539">
        <v>45724</v>
      </c>
      <c r="H17" s="540" t="s">
        <v>9658</v>
      </c>
      <c r="I17" s="539">
        <v>45725</v>
      </c>
      <c r="J17" s="33">
        <v>45724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9478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537"/>
      <c r="C20" s="95" t="s">
        <v>5</v>
      </c>
      <c r="D20" s="385" t="s">
        <v>9241</v>
      </c>
      <c r="E20" s="510">
        <v>45727</v>
      </c>
      <c r="F20" s="385" t="s">
        <v>9522</v>
      </c>
      <c r="G20" s="505">
        <v>45727</v>
      </c>
      <c r="H20" s="386" t="s">
        <v>9676</v>
      </c>
      <c r="I20" s="505">
        <v>45727</v>
      </c>
      <c r="J20" s="42">
        <f>J17+3</f>
        <v>45727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151</v>
      </c>
      <c r="D21" s="385" t="s">
        <v>9127</v>
      </c>
      <c r="E21" s="510">
        <v>45727</v>
      </c>
      <c r="F21" s="385" t="s">
        <v>9677</v>
      </c>
      <c r="G21" s="505">
        <v>45727</v>
      </c>
      <c r="H21" s="386" t="s">
        <v>9206</v>
      </c>
      <c r="I21" s="505">
        <v>45727</v>
      </c>
      <c r="J21" s="42">
        <f>J20</f>
        <v>45727</v>
      </c>
      <c r="K21" s="164"/>
      <c r="L21" s="36"/>
      <c r="M21" s="36"/>
      <c r="N21" s="36"/>
      <c r="O21" s="36"/>
    </row>
    <row r="22" spans="2:15" ht="13.5" customHeight="1" x14ac:dyDescent="0.25">
      <c r="B22" s="328"/>
      <c r="C22" s="85" t="s">
        <v>8</v>
      </c>
      <c r="D22" s="385" t="s">
        <v>9613</v>
      </c>
      <c r="E22" s="510">
        <v>45727</v>
      </c>
      <c r="F22" s="385" t="s">
        <v>9166</v>
      </c>
      <c r="G22" s="505">
        <v>45728</v>
      </c>
      <c r="H22" s="386" t="s">
        <v>9682</v>
      </c>
      <c r="I22" s="505">
        <v>45728</v>
      </c>
      <c r="J22" s="42">
        <f>J21</f>
        <v>45727</v>
      </c>
    </row>
    <row r="23" spans="2:15" s="1" customFormat="1" ht="13.5" customHeight="1" x14ac:dyDescent="0.25">
      <c r="B23" s="245"/>
      <c r="C23" s="85" t="s">
        <v>26</v>
      </c>
      <c r="D23" s="385" t="s">
        <v>9199</v>
      </c>
      <c r="E23" s="510">
        <v>45728</v>
      </c>
      <c r="F23" s="385" t="s">
        <v>9683</v>
      </c>
      <c r="G23" s="522">
        <v>45728</v>
      </c>
      <c r="H23" s="386" t="s">
        <v>3008</v>
      </c>
      <c r="I23" s="522">
        <v>45728</v>
      </c>
      <c r="J23" s="42">
        <f>J21+1</f>
        <v>45728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9684</v>
      </c>
      <c r="E24" s="510">
        <v>45728</v>
      </c>
      <c r="F24" s="385" t="s">
        <v>9685</v>
      </c>
      <c r="G24" s="522">
        <v>45729</v>
      </c>
      <c r="H24" s="386" t="s">
        <v>9686</v>
      </c>
      <c r="I24" s="505">
        <v>45729</v>
      </c>
      <c r="J24" s="42">
        <f>J23</f>
        <v>45728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JPY150.25-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JPY20.91-</v>
      </c>
      <c r="C27" s="93" t="s">
        <v>481</v>
      </c>
      <c r="D27" s="401" t="s">
        <v>9704</v>
      </c>
      <c r="E27" s="526">
        <v>45731</v>
      </c>
      <c r="F27" s="402" t="s">
        <v>9705</v>
      </c>
      <c r="G27" s="527">
        <v>45731</v>
      </c>
      <c r="H27" s="401" t="s">
        <v>9707</v>
      </c>
      <c r="I27" s="527">
        <v>45732</v>
      </c>
      <c r="J27" s="34">
        <f>J17+7</f>
        <v>45731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9639</v>
      </c>
      <c r="E30" s="501">
        <v>45718</v>
      </c>
      <c r="F30" s="379" t="s">
        <v>9640</v>
      </c>
      <c r="G30" s="503">
        <v>45720</v>
      </c>
      <c r="H30" s="380" t="s">
        <v>9341</v>
      </c>
      <c r="I30" s="503">
        <v>45720</v>
      </c>
      <c r="J30" s="42">
        <v>45720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9479</v>
      </c>
      <c r="C31" s="104" t="s">
        <v>540</v>
      </c>
      <c r="D31" s="385" t="s">
        <v>9175</v>
      </c>
      <c r="E31" s="504">
        <v>45721</v>
      </c>
      <c r="F31" s="385" t="s">
        <v>9641</v>
      </c>
      <c r="G31" s="505">
        <v>45721</v>
      </c>
      <c r="H31" s="386" t="s">
        <v>9642</v>
      </c>
      <c r="I31" s="505">
        <v>45722</v>
      </c>
      <c r="J31" s="42">
        <f>J30+2</f>
        <v>45722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9661</v>
      </c>
      <c r="E32" s="504">
        <v>45723</v>
      </c>
      <c r="F32" s="385" t="s">
        <v>9663</v>
      </c>
      <c r="G32" s="505">
        <v>45723</v>
      </c>
      <c r="H32" s="386" t="s">
        <v>9665</v>
      </c>
      <c r="I32" s="505">
        <v>45723</v>
      </c>
      <c r="J32" s="42">
        <f>J31+2</f>
        <v>45724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9666</v>
      </c>
      <c r="E35" s="504">
        <v>45725</v>
      </c>
      <c r="F35" s="385" t="s">
        <v>9667</v>
      </c>
      <c r="G35" s="505">
        <v>45726</v>
      </c>
      <c r="H35" s="386" t="s">
        <v>9668</v>
      </c>
      <c r="I35" s="505">
        <v>45726</v>
      </c>
      <c r="J35" s="42">
        <f>J32+1</f>
        <v>45725</v>
      </c>
      <c r="K35" s="249"/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1313</v>
      </c>
      <c r="D36" s="385" t="s">
        <v>9673</v>
      </c>
      <c r="E36" s="504">
        <v>45727</v>
      </c>
      <c r="F36" s="385" t="s">
        <v>9674</v>
      </c>
      <c r="G36" s="505">
        <v>45727</v>
      </c>
      <c r="H36" s="386" t="s">
        <v>9675</v>
      </c>
      <c r="I36" s="505">
        <v>45727</v>
      </c>
      <c r="J36" s="42">
        <f>J38+1</f>
        <v>45727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85" t="s">
        <v>9189</v>
      </c>
      <c r="E37" s="504">
        <v>45727</v>
      </c>
      <c r="F37" s="385" t="s">
        <v>9678</v>
      </c>
      <c r="G37" s="505">
        <v>45727</v>
      </c>
      <c r="H37" s="386" t="s">
        <v>9310</v>
      </c>
      <c r="I37" s="505">
        <v>45727</v>
      </c>
      <c r="J37" s="42">
        <f>J38+1</f>
        <v>45727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9672</v>
      </c>
      <c r="E38" s="504">
        <v>45727</v>
      </c>
      <c r="F38" s="385" t="s">
        <v>9670</v>
      </c>
      <c r="G38" s="505">
        <v>45728</v>
      </c>
      <c r="H38" s="386" t="s">
        <v>9671</v>
      </c>
      <c r="I38" s="505">
        <v>45728</v>
      </c>
      <c r="J38" s="42">
        <f>J35+1</f>
        <v>45726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9690</v>
      </c>
      <c r="E39" s="511">
        <v>45728</v>
      </c>
      <c r="F39" s="410" t="s">
        <v>9167</v>
      </c>
      <c r="G39" s="512">
        <v>45729</v>
      </c>
      <c r="H39" s="386" t="s">
        <v>9691</v>
      </c>
      <c r="I39" s="505">
        <v>45729</v>
      </c>
      <c r="J39" s="42">
        <f>J37+1</f>
        <v>45728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9696</v>
      </c>
      <c r="E40" s="504">
        <v>45729</v>
      </c>
      <c r="F40" s="544" t="s">
        <v>9698</v>
      </c>
      <c r="G40" s="530">
        <v>45730</v>
      </c>
      <c r="H40" s="386" t="s">
        <v>9697</v>
      </c>
      <c r="I40" s="505">
        <v>45730</v>
      </c>
      <c r="J40" s="42">
        <f>J39+1</f>
        <v>45729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9529</v>
      </c>
      <c r="E43" s="531">
        <v>45732</v>
      </c>
      <c r="F43" s="379" t="s">
        <v>9415</v>
      </c>
      <c r="G43" s="503">
        <v>45734</v>
      </c>
      <c r="H43" s="380" t="s">
        <v>9730</v>
      </c>
      <c r="I43" s="503">
        <v>45734</v>
      </c>
      <c r="J43" s="131">
        <f>J40+5</f>
        <v>45734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JPY150.25-</v>
      </c>
      <c r="C44" s="85" t="s">
        <v>540</v>
      </c>
      <c r="D44" s="385" t="s">
        <v>9731</v>
      </c>
      <c r="E44" s="504">
        <v>45735</v>
      </c>
      <c r="F44" s="385" t="s">
        <v>9744</v>
      </c>
      <c r="G44" s="505">
        <v>45735</v>
      </c>
      <c r="H44" s="386" t="s">
        <v>9740</v>
      </c>
      <c r="I44" s="505">
        <v>45736</v>
      </c>
      <c r="J44" s="42">
        <f>J43+1</f>
        <v>45735</v>
      </c>
      <c r="K44" s="161" t="s">
        <v>9761</v>
      </c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JPY20.91-</v>
      </c>
      <c r="C45" s="238" t="s">
        <v>541</v>
      </c>
      <c r="D45" s="387" t="s">
        <v>9742</v>
      </c>
      <c r="E45" s="532">
        <v>45737</v>
      </c>
      <c r="F45" s="387" t="s">
        <v>9754</v>
      </c>
      <c r="G45" s="525">
        <v>45738</v>
      </c>
      <c r="H45" s="406" t="s">
        <v>9760</v>
      </c>
      <c r="I45" s="525">
        <v>45738</v>
      </c>
      <c r="J45" s="76">
        <f>J44+3</f>
        <v>45738</v>
      </c>
      <c r="K45" s="571" t="s">
        <v>9762</v>
      </c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31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8" t="s">
        <v>0</v>
      </c>
      <c r="C1" s="658"/>
      <c r="D1" s="9"/>
      <c r="E1" s="9"/>
      <c r="F1" s="9"/>
      <c r="G1" s="9"/>
      <c r="H1" s="9"/>
      <c r="I1" s="659">
        <v>45730.375</v>
      </c>
      <c r="J1" s="659"/>
      <c r="K1" s="14"/>
      <c r="L1" s="15"/>
      <c r="M1" s="15"/>
      <c r="N1" s="16"/>
      <c r="O1" s="12"/>
    </row>
    <row r="2" spans="2:15" s="1" customFormat="1" ht="13.5" customHeight="1" x14ac:dyDescent="0.25">
      <c r="B2" s="660" t="s">
        <v>593</v>
      </c>
      <c r="C2" s="660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9594</v>
      </c>
      <c r="D4" s="661" t="s">
        <v>9053</v>
      </c>
      <c r="E4" s="662"/>
      <c r="F4" s="661" t="s">
        <v>9052</v>
      </c>
      <c r="G4" s="662"/>
      <c r="H4" s="663" t="s">
        <v>2</v>
      </c>
      <c r="I4" s="66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9612</v>
      </c>
      <c r="E5" s="509">
        <v>45719</v>
      </c>
      <c r="F5" s="506" t="s">
        <v>9614</v>
      </c>
      <c r="G5" s="507">
        <v>45720</v>
      </c>
      <c r="H5" s="391" t="s">
        <v>9612</v>
      </c>
      <c r="I5" s="507">
        <v>45720</v>
      </c>
      <c r="J5" s="33">
        <v>45720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2697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42</v>
      </c>
      <c r="D8" s="385" t="s">
        <v>9201</v>
      </c>
      <c r="E8" s="504">
        <v>45723</v>
      </c>
      <c r="F8" s="385" t="s">
        <v>9166</v>
      </c>
      <c r="G8" s="504">
        <v>45723</v>
      </c>
      <c r="H8" s="385" t="s">
        <v>9645</v>
      </c>
      <c r="I8" s="505">
        <v>45723</v>
      </c>
      <c r="J8" s="42">
        <f>J12+1</f>
        <v>45723</v>
      </c>
      <c r="K8" s="16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9646</v>
      </c>
      <c r="E9" s="511">
        <v>45723</v>
      </c>
      <c r="F9" s="385" t="s">
        <v>9647</v>
      </c>
      <c r="G9" s="511">
        <v>45723</v>
      </c>
      <c r="H9" s="385" t="s">
        <v>9346</v>
      </c>
      <c r="I9" s="505">
        <v>45723</v>
      </c>
      <c r="J9" s="42">
        <f>J8</f>
        <v>45723</v>
      </c>
      <c r="K9" s="249" t="s">
        <v>9436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9648</v>
      </c>
      <c r="E10" s="511">
        <v>45724</v>
      </c>
      <c r="F10" s="410" t="s">
        <v>9649</v>
      </c>
      <c r="G10" s="511">
        <v>45724</v>
      </c>
      <c r="H10" s="410" t="s">
        <v>9629</v>
      </c>
      <c r="I10" s="512">
        <v>45724</v>
      </c>
      <c r="J10" s="42">
        <f>J11</f>
        <v>45724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9650</v>
      </c>
      <c r="E11" s="511">
        <v>45724</v>
      </c>
      <c r="F11" s="410" t="s">
        <v>9562</v>
      </c>
      <c r="G11" s="511">
        <v>45724</v>
      </c>
      <c r="H11" s="410" t="s">
        <v>9651</v>
      </c>
      <c r="I11" s="512">
        <v>45724</v>
      </c>
      <c r="J11" s="42">
        <f>J9+1</f>
        <v>45724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85" t="s">
        <v>9129</v>
      </c>
      <c r="E12" s="510">
        <v>45725</v>
      </c>
      <c r="F12" s="385" t="s">
        <v>9245</v>
      </c>
      <c r="G12" s="510">
        <v>45725</v>
      </c>
      <c r="H12" s="385" t="s">
        <v>9652</v>
      </c>
      <c r="I12" s="522">
        <v>45725</v>
      </c>
      <c r="J12" s="42">
        <f>J5+2</f>
        <v>45722</v>
      </c>
      <c r="K12" s="271" t="s">
        <v>6157</v>
      </c>
      <c r="L12" s="36"/>
      <c r="M12" s="36"/>
      <c r="N12" s="36"/>
      <c r="O12" s="36"/>
    </row>
    <row r="13" spans="2:15" s="1" customFormat="1" ht="21.75" customHeight="1" x14ac:dyDescent="0.25">
      <c r="B13" s="459" t="s">
        <v>9593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9582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9583</v>
      </c>
      <c r="C15" s="94" t="s">
        <v>481</v>
      </c>
      <c r="D15" s="395" t="s">
        <v>9193</v>
      </c>
      <c r="E15" s="509">
        <v>45727</v>
      </c>
      <c r="F15" s="506" t="s">
        <v>9112</v>
      </c>
      <c r="G15" s="507">
        <v>45728</v>
      </c>
      <c r="H15" s="391" t="s">
        <v>9290</v>
      </c>
      <c r="I15" s="507">
        <v>45701</v>
      </c>
      <c r="J15" s="34">
        <f>J5+7</f>
        <v>45727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9599</v>
      </c>
      <c r="E17" s="539">
        <v>45716</v>
      </c>
      <c r="F17" s="506" t="s">
        <v>9585</v>
      </c>
      <c r="G17" s="507">
        <v>45718</v>
      </c>
      <c r="H17" s="391" t="s">
        <v>9598</v>
      </c>
      <c r="I17" s="507">
        <v>45718</v>
      </c>
      <c r="J17" s="33">
        <v>45717</v>
      </c>
      <c r="K17" s="262" t="s">
        <v>9605</v>
      </c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9476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5" customHeight="1" x14ac:dyDescent="0.25">
      <c r="B20" s="26"/>
      <c r="C20" s="85" t="s">
        <v>6</v>
      </c>
      <c r="D20" s="385" t="s">
        <v>9622</v>
      </c>
      <c r="E20" s="510">
        <v>45721</v>
      </c>
      <c r="F20" s="385" t="s">
        <v>9621</v>
      </c>
      <c r="G20" s="522">
        <v>45721</v>
      </c>
      <c r="H20" s="386" t="s">
        <v>9617</v>
      </c>
      <c r="I20" s="505">
        <v>45721</v>
      </c>
      <c r="J20" s="42">
        <f>J22+1</f>
        <v>45721</v>
      </c>
      <c r="K20" s="161"/>
      <c r="L20" s="36"/>
      <c r="M20" s="36"/>
      <c r="N20" s="36"/>
      <c r="O20" s="36"/>
    </row>
    <row r="21" spans="2:15" s="1" customFormat="1" ht="13.5" customHeight="1" x14ac:dyDescent="0.25">
      <c r="B21" s="245"/>
      <c r="C21" s="85" t="s">
        <v>26</v>
      </c>
      <c r="D21" s="385" t="s">
        <v>9625</v>
      </c>
      <c r="E21" s="510">
        <v>45721</v>
      </c>
      <c r="F21" s="385" t="s">
        <v>9623</v>
      </c>
      <c r="G21" s="522">
        <v>45721</v>
      </c>
      <c r="H21" s="386" t="s">
        <v>9624</v>
      </c>
      <c r="I21" s="522">
        <v>45721</v>
      </c>
      <c r="J21" s="42">
        <f>J20</f>
        <v>45721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151</v>
      </c>
      <c r="D22" s="385" t="s">
        <v>9422</v>
      </c>
      <c r="E22" s="510">
        <v>45721</v>
      </c>
      <c r="F22" s="385" t="s">
        <v>9628</v>
      </c>
      <c r="G22" s="505">
        <v>45722</v>
      </c>
      <c r="H22" s="386" t="s">
        <v>9629</v>
      </c>
      <c r="I22" s="505">
        <v>45722</v>
      </c>
      <c r="J22" s="42">
        <f>J23</f>
        <v>45720</v>
      </c>
      <c r="K22" s="249" t="s">
        <v>9045</v>
      </c>
      <c r="L22" s="36"/>
      <c r="M22" s="36"/>
      <c r="N22" s="36"/>
      <c r="O22" s="36"/>
    </row>
    <row r="23" spans="2:15" s="1" customFormat="1" ht="13.4" customHeight="1" x14ac:dyDescent="0.25">
      <c r="B23" s="537"/>
      <c r="C23" s="95" t="s">
        <v>5</v>
      </c>
      <c r="D23" s="385" t="s">
        <v>9442</v>
      </c>
      <c r="E23" s="510">
        <v>45722</v>
      </c>
      <c r="F23" s="385" t="s">
        <v>9634</v>
      </c>
      <c r="G23" s="505">
        <v>45722</v>
      </c>
      <c r="H23" s="386" t="s">
        <v>9633</v>
      </c>
      <c r="I23" s="505">
        <v>45722</v>
      </c>
      <c r="J23" s="42">
        <f>J17+3</f>
        <v>45720</v>
      </c>
      <c r="K23" s="247"/>
      <c r="L23" s="36"/>
      <c r="M23" s="36"/>
      <c r="N23" s="36"/>
      <c r="O23" s="36"/>
    </row>
    <row r="24" spans="2:15" s="1" customFormat="1" ht="13.4" customHeight="1" x14ac:dyDescent="0.25">
      <c r="B24" s="537"/>
      <c r="C24" s="85" t="s">
        <v>8</v>
      </c>
      <c r="D24" s="385" t="s">
        <v>9635</v>
      </c>
      <c r="E24" s="510">
        <v>45722</v>
      </c>
      <c r="F24" s="385" t="s">
        <v>9134</v>
      </c>
      <c r="G24" s="505">
        <v>45722</v>
      </c>
      <c r="H24" s="386" t="s">
        <v>9643</v>
      </c>
      <c r="I24" s="505">
        <v>45722</v>
      </c>
      <c r="J24" s="42">
        <f>J23</f>
        <v>45720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JPY150.24-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JPY20.83-</v>
      </c>
      <c r="C27" s="93" t="s">
        <v>481</v>
      </c>
      <c r="D27" s="401" t="s">
        <v>9669</v>
      </c>
      <c r="E27" s="526">
        <v>45724</v>
      </c>
      <c r="F27" s="402" t="s">
        <v>9659</v>
      </c>
      <c r="G27" s="527">
        <v>45724</v>
      </c>
      <c r="H27" s="401" t="s">
        <v>9658</v>
      </c>
      <c r="I27" s="527">
        <v>45725</v>
      </c>
      <c r="J27" s="34">
        <f>J17+7</f>
        <v>45724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9584</v>
      </c>
      <c r="E30" s="501">
        <v>45711</v>
      </c>
      <c r="F30" s="379" t="s">
        <v>9585</v>
      </c>
      <c r="G30" s="503">
        <v>45713</v>
      </c>
      <c r="H30" s="380" t="s">
        <v>9586</v>
      </c>
      <c r="I30" s="503">
        <v>45713</v>
      </c>
      <c r="J30" s="42">
        <v>45713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9140</v>
      </c>
      <c r="C31" s="104" t="s">
        <v>540</v>
      </c>
      <c r="D31" s="385" t="s">
        <v>9254</v>
      </c>
      <c r="E31" s="504">
        <v>45714</v>
      </c>
      <c r="F31" s="385" t="s">
        <v>9585</v>
      </c>
      <c r="G31" s="505">
        <v>45714</v>
      </c>
      <c r="H31" s="386" t="s">
        <v>9499</v>
      </c>
      <c r="I31" s="505">
        <v>45714</v>
      </c>
      <c r="J31" s="42">
        <f>J30+2</f>
        <v>45715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9339</v>
      </c>
      <c r="E32" s="504">
        <v>45715</v>
      </c>
      <c r="F32" s="385" t="s">
        <v>9601</v>
      </c>
      <c r="G32" s="505">
        <v>45718</v>
      </c>
      <c r="H32" s="386" t="s">
        <v>9393</v>
      </c>
      <c r="I32" s="505">
        <v>45719</v>
      </c>
      <c r="J32" s="42">
        <f>J31+2</f>
        <v>45717</v>
      </c>
      <c r="K32" s="170" t="s">
        <v>9604</v>
      </c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9603</v>
      </c>
      <c r="E35" s="504">
        <v>45721</v>
      </c>
      <c r="F35" s="385" t="s">
        <v>9620</v>
      </c>
      <c r="G35" s="505">
        <v>45721</v>
      </c>
      <c r="H35" s="386" t="s">
        <v>9619</v>
      </c>
      <c r="I35" s="505">
        <v>45721</v>
      </c>
      <c r="J35" s="42">
        <f>J32+1</f>
        <v>45718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42</v>
      </c>
      <c r="D36" s="385" t="s">
        <v>9630</v>
      </c>
      <c r="E36" s="504">
        <v>45722</v>
      </c>
      <c r="F36" s="385" t="s">
        <v>9616</v>
      </c>
      <c r="G36" s="505">
        <v>45722</v>
      </c>
      <c r="H36" s="386" t="s">
        <v>9545</v>
      </c>
      <c r="I36" s="505">
        <v>45722</v>
      </c>
      <c r="J36" s="42">
        <f>J37+1</f>
        <v>45720</v>
      </c>
      <c r="K36" s="249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9638</v>
      </c>
      <c r="E37" s="504">
        <v>45722</v>
      </c>
      <c r="F37" s="385" t="s">
        <v>9637</v>
      </c>
      <c r="G37" s="505">
        <v>45722</v>
      </c>
      <c r="H37" s="386" t="s">
        <v>9636</v>
      </c>
      <c r="I37" s="505">
        <v>45722</v>
      </c>
      <c r="J37" s="42">
        <f>J35+1</f>
        <v>45719</v>
      </c>
      <c r="K37" s="249" t="s">
        <v>9045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9618</v>
      </c>
      <c r="E38" s="504">
        <v>45723</v>
      </c>
      <c r="F38" s="385" t="s">
        <v>9408</v>
      </c>
      <c r="G38" s="505">
        <v>45723</v>
      </c>
      <c r="H38" s="386" t="s">
        <v>9644</v>
      </c>
      <c r="I38" s="505">
        <v>45723</v>
      </c>
      <c r="J38" s="42">
        <f>J36</f>
        <v>45720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9653</v>
      </c>
      <c r="E39" s="511">
        <v>45723</v>
      </c>
      <c r="F39" s="410" t="s">
        <v>9654</v>
      </c>
      <c r="G39" s="512">
        <v>45723</v>
      </c>
      <c r="H39" s="386" t="s">
        <v>9655</v>
      </c>
      <c r="I39" s="505">
        <v>45723</v>
      </c>
      <c r="J39" s="42">
        <f>J38+1</f>
        <v>45721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9656</v>
      </c>
      <c r="E40" s="504">
        <v>45724</v>
      </c>
      <c r="F40" s="544" t="s">
        <v>9657</v>
      </c>
      <c r="G40" s="530">
        <v>45725</v>
      </c>
      <c r="H40" s="386" t="s">
        <v>9352</v>
      </c>
      <c r="I40" s="505">
        <v>45725</v>
      </c>
      <c r="J40" s="42">
        <f>J39+1</f>
        <v>45722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9524</v>
      </c>
      <c r="E43" s="531">
        <v>45727</v>
      </c>
      <c r="F43" s="379" t="s">
        <v>9680</v>
      </c>
      <c r="G43" s="503">
        <v>45727</v>
      </c>
      <c r="H43" s="380" t="s">
        <v>9129</v>
      </c>
      <c r="I43" s="503">
        <v>45728</v>
      </c>
      <c r="J43" s="131">
        <f>J40+5</f>
        <v>45727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JPY150.24-</v>
      </c>
      <c r="C44" s="85" t="s">
        <v>540</v>
      </c>
      <c r="D44" s="385" t="s">
        <v>9687</v>
      </c>
      <c r="E44" s="504">
        <v>45728</v>
      </c>
      <c r="F44" s="385" t="s">
        <v>9688</v>
      </c>
      <c r="G44" s="505">
        <v>45728</v>
      </c>
      <c r="H44" s="386" t="s">
        <v>9689</v>
      </c>
      <c r="I44" s="505">
        <v>45729</v>
      </c>
      <c r="J44" s="42">
        <f>J43+1</f>
        <v>45728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JPY20.83-</v>
      </c>
      <c r="C45" s="238" t="s">
        <v>541</v>
      </c>
      <c r="D45" s="387" t="s">
        <v>9699</v>
      </c>
      <c r="E45" s="532">
        <v>45730</v>
      </c>
      <c r="F45" s="387" t="s">
        <v>9701</v>
      </c>
      <c r="G45" s="525">
        <v>45730</v>
      </c>
      <c r="H45" s="406" t="s">
        <v>9703</v>
      </c>
      <c r="I45" s="525">
        <v>45730</v>
      </c>
      <c r="J45" s="76">
        <f>J44+3</f>
        <v>45731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9592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32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8" t="s">
        <v>0</v>
      </c>
      <c r="C1" s="658"/>
      <c r="D1" s="9"/>
      <c r="E1" s="9"/>
      <c r="F1" s="9"/>
      <c r="G1" s="9"/>
      <c r="H1" s="9"/>
      <c r="I1" s="659">
        <v>45722.708333333336</v>
      </c>
      <c r="J1" s="659"/>
      <c r="K1" s="14"/>
      <c r="L1" s="15"/>
      <c r="M1" s="15"/>
      <c r="N1" s="16"/>
      <c r="O1" s="12"/>
    </row>
    <row r="2" spans="2:15" s="1" customFormat="1" ht="13.5" customHeight="1" x14ac:dyDescent="0.25">
      <c r="B2" s="660" t="s">
        <v>536</v>
      </c>
      <c r="C2" s="66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1" t="s">
        <v>12</v>
      </c>
      <c r="E4" s="662"/>
      <c r="F4" s="661" t="s">
        <v>13</v>
      </c>
      <c r="G4" s="662"/>
      <c r="H4" s="663" t="s">
        <v>2</v>
      </c>
      <c r="I4" s="66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97" t="s">
        <v>9355</v>
      </c>
      <c r="E5" s="509">
        <v>45712</v>
      </c>
      <c r="F5" s="558" t="s">
        <v>10071</v>
      </c>
      <c r="G5" s="507">
        <v>45713</v>
      </c>
      <c r="H5" s="81" t="s">
        <v>10072</v>
      </c>
      <c r="I5" s="507">
        <v>45713</v>
      </c>
      <c r="J5" s="33">
        <v>45713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2638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9565</v>
      </c>
      <c r="E8" s="510">
        <v>45715</v>
      </c>
      <c r="F8" s="385" t="s">
        <v>9290</v>
      </c>
      <c r="G8" s="510">
        <v>45715</v>
      </c>
      <c r="H8" s="392" t="s">
        <v>9561</v>
      </c>
      <c r="I8" s="522">
        <v>45715</v>
      </c>
      <c r="J8" s="42">
        <f>J5+2</f>
        <v>45715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559" t="s">
        <v>42</v>
      </c>
      <c r="D9" s="560" t="s">
        <v>9587</v>
      </c>
      <c r="E9" s="561">
        <v>45716</v>
      </c>
      <c r="F9" s="560" t="s">
        <v>9588</v>
      </c>
      <c r="G9" s="561">
        <v>45716</v>
      </c>
      <c r="H9" s="560" t="s">
        <v>9589</v>
      </c>
      <c r="I9" s="562">
        <v>45716</v>
      </c>
      <c r="J9" s="42">
        <f>J8+1</f>
        <v>45716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9196</v>
      </c>
      <c r="E10" s="511">
        <v>45716</v>
      </c>
      <c r="F10" s="385" t="s">
        <v>9337</v>
      </c>
      <c r="G10" s="511">
        <v>45716</v>
      </c>
      <c r="H10" s="385" t="s">
        <v>9595</v>
      </c>
      <c r="I10" s="505">
        <v>45716</v>
      </c>
      <c r="J10" s="42">
        <f>J9</f>
        <v>45716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9596</v>
      </c>
      <c r="E11" s="511">
        <v>45717</v>
      </c>
      <c r="F11" s="410" t="s">
        <v>9234</v>
      </c>
      <c r="G11" s="511">
        <v>45717</v>
      </c>
      <c r="H11" s="410" t="s">
        <v>9597</v>
      </c>
      <c r="I11" s="512">
        <v>45717</v>
      </c>
      <c r="J11" s="42">
        <f>J12</f>
        <v>45717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9352</v>
      </c>
      <c r="E12" s="511">
        <v>45717</v>
      </c>
      <c r="F12" s="410" t="s">
        <v>9160</v>
      </c>
      <c r="G12" s="511">
        <v>45717</v>
      </c>
      <c r="H12" s="410" t="s">
        <v>3008</v>
      </c>
      <c r="I12" s="512">
        <v>45717</v>
      </c>
      <c r="J12" s="42">
        <f>J10+1</f>
        <v>45717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9473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9530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9531</v>
      </c>
      <c r="C15" s="94" t="s">
        <v>481</v>
      </c>
      <c r="D15" s="462" t="s">
        <v>9613</v>
      </c>
      <c r="E15" s="523">
        <v>45719</v>
      </c>
      <c r="F15" s="462" t="s">
        <v>9615</v>
      </c>
      <c r="G15" s="524">
        <v>45720</v>
      </c>
      <c r="H15" s="406" t="s">
        <v>9422</v>
      </c>
      <c r="I15" s="525">
        <v>45720</v>
      </c>
      <c r="J15" s="34">
        <f>J5+7</f>
        <v>45720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14" t="s">
        <v>9287</v>
      </c>
      <c r="E17" s="539">
        <v>45709</v>
      </c>
      <c r="F17" s="558" t="s">
        <v>9681</v>
      </c>
      <c r="G17" s="507">
        <v>45710</v>
      </c>
      <c r="H17" s="81">
        <v>1730</v>
      </c>
      <c r="I17" s="507">
        <v>45710</v>
      </c>
      <c r="J17" s="33">
        <v>45710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9474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7</v>
      </c>
      <c r="D20" s="392" t="s">
        <v>9549</v>
      </c>
      <c r="E20" s="510">
        <v>45712</v>
      </c>
      <c r="F20" s="385" t="s">
        <v>9550</v>
      </c>
      <c r="G20" s="505">
        <v>45713</v>
      </c>
      <c r="H20" s="386" t="s">
        <v>9551</v>
      </c>
      <c r="I20" s="505">
        <v>45713</v>
      </c>
      <c r="J20" s="42">
        <f>J21</f>
        <v>45713</v>
      </c>
      <c r="K20" s="249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92" t="s">
        <v>9131</v>
      </c>
      <c r="E21" s="510">
        <v>45713</v>
      </c>
      <c r="F21" s="385" t="s">
        <v>9236</v>
      </c>
      <c r="G21" s="505">
        <v>45713</v>
      </c>
      <c r="H21" s="386" t="s">
        <v>9552</v>
      </c>
      <c r="I21" s="505">
        <v>45713</v>
      </c>
      <c r="J21" s="42">
        <f>J17+3</f>
        <v>45713</v>
      </c>
      <c r="K21" s="256" t="s">
        <v>9436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92" t="s">
        <v>9559</v>
      </c>
      <c r="E22" s="510">
        <v>45713</v>
      </c>
      <c r="F22" s="385" t="s">
        <v>9560</v>
      </c>
      <c r="G22" s="505">
        <v>45714</v>
      </c>
      <c r="H22" s="386" t="s">
        <v>9551</v>
      </c>
      <c r="I22" s="505">
        <v>45714</v>
      </c>
      <c r="J22" s="42">
        <f>J21</f>
        <v>45713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392" t="s">
        <v>9563</v>
      </c>
      <c r="E23" s="510">
        <v>45714</v>
      </c>
      <c r="F23" s="392" t="s">
        <v>9226</v>
      </c>
      <c r="G23" s="522">
        <v>45714</v>
      </c>
      <c r="H23" s="386" t="s">
        <v>9407</v>
      </c>
      <c r="I23" s="505">
        <v>45714</v>
      </c>
      <c r="J23" s="42">
        <f>J20+1</f>
        <v>45714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92" t="s">
        <v>9564</v>
      </c>
      <c r="E24" s="510">
        <v>45714</v>
      </c>
      <c r="F24" s="392" t="s">
        <v>9535</v>
      </c>
      <c r="G24" s="522">
        <v>45714</v>
      </c>
      <c r="H24" s="393" t="s">
        <v>9569</v>
      </c>
      <c r="I24" s="522">
        <v>45715</v>
      </c>
      <c r="J24" s="42">
        <f>J23</f>
        <v>45714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73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JPY152.13-</v>
      </c>
      <c r="C26" s="52"/>
      <c r="D26" s="373"/>
      <c r="E26" s="487"/>
      <c r="F26" s="373"/>
      <c r="G26" s="486"/>
      <c r="H26" s="373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JPY21.06-</v>
      </c>
      <c r="C27" s="93" t="s">
        <v>481</v>
      </c>
      <c r="D27" s="401" t="s">
        <v>9600</v>
      </c>
      <c r="E27" s="526">
        <v>45716</v>
      </c>
      <c r="F27" s="402" t="s">
        <v>9585</v>
      </c>
      <c r="G27" s="527">
        <v>45718</v>
      </c>
      <c r="H27" s="401" t="s">
        <v>9598</v>
      </c>
      <c r="I27" s="527">
        <v>45718</v>
      </c>
      <c r="J27" s="34">
        <f>J17+7</f>
        <v>45717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133" t="s">
        <v>9913</v>
      </c>
      <c r="E30" s="501">
        <v>45698</v>
      </c>
      <c r="F30" s="133" t="s">
        <v>10073</v>
      </c>
      <c r="G30" s="503">
        <v>45706</v>
      </c>
      <c r="H30" s="149" t="s">
        <v>10058</v>
      </c>
      <c r="I30" s="503">
        <v>45706</v>
      </c>
      <c r="J30" s="42">
        <v>45706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9475</v>
      </c>
      <c r="C31" s="104" t="s">
        <v>540</v>
      </c>
      <c r="D31" s="85" t="s">
        <v>10074</v>
      </c>
      <c r="E31" s="504">
        <v>45707</v>
      </c>
      <c r="F31" s="85" t="s">
        <v>9914</v>
      </c>
      <c r="G31" s="505">
        <v>45707</v>
      </c>
      <c r="H31" s="101" t="s">
        <v>9355</v>
      </c>
      <c r="I31" s="505">
        <v>45707</v>
      </c>
      <c r="J31" s="42">
        <f>J30+2</f>
        <v>45708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85">
        <v>2000</v>
      </c>
      <c r="E32" s="504">
        <v>45708</v>
      </c>
      <c r="F32" s="85" t="s">
        <v>9922</v>
      </c>
      <c r="G32" s="505">
        <v>45709</v>
      </c>
      <c r="H32" s="101" t="s">
        <v>10075</v>
      </c>
      <c r="I32" s="505">
        <v>45709</v>
      </c>
      <c r="J32" s="42">
        <f>J31+2</f>
        <v>45710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9392</v>
      </c>
      <c r="E35" s="504">
        <v>45711</v>
      </c>
      <c r="F35" s="385" t="s">
        <v>9545</v>
      </c>
      <c r="G35" s="505">
        <v>45711</v>
      </c>
      <c r="H35" s="386" t="s">
        <v>9546</v>
      </c>
      <c r="I35" s="505">
        <v>45711</v>
      </c>
      <c r="J35" s="42">
        <f>J32+1</f>
        <v>45711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477</v>
      </c>
      <c r="D36" s="385" t="s">
        <v>9167</v>
      </c>
      <c r="E36" s="504">
        <v>45712</v>
      </c>
      <c r="F36" s="385" t="s">
        <v>9547</v>
      </c>
      <c r="G36" s="505">
        <v>45712</v>
      </c>
      <c r="H36" s="386" t="s">
        <v>9548</v>
      </c>
      <c r="I36" s="505">
        <v>45712</v>
      </c>
      <c r="J36" s="42">
        <f>J35+1</f>
        <v>45712</v>
      </c>
      <c r="K36" s="249" t="s">
        <v>9045</v>
      </c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1313</v>
      </c>
      <c r="D37" s="385" t="s">
        <v>9555</v>
      </c>
      <c r="E37" s="504">
        <v>45712</v>
      </c>
      <c r="F37" s="385" t="s">
        <v>9554</v>
      </c>
      <c r="G37" s="505">
        <v>45713</v>
      </c>
      <c r="H37" s="386" t="s">
        <v>9553</v>
      </c>
      <c r="I37" s="505">
        <v>45713</v>
      </c>
      <c r="J37" s="42">
        <f>J38</f>
        <v>45713</v>
      </c>
      <c r="K37" s="161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9284</v>
      </c>
      <c r="E38" s="504">
        <v>45713</v>
      </c>
      <c r="F38" s="385" t="s">
        <v>9215</v>
      </c>
      <c r="G38" s="505">
        <v>45714</v>
      </c>
      <c r="H38" s="386" t="s">
        <v>9562</v>
      </c>
      <c r="I38" s="505">
        <v>45714</v>
      </c>
      <c r="J38" s="42">
        <f>J36+1</f>
        <v>45713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9570</v>
      </c>
      <c r="E39" s="511">
        <v>45715</v>
      </c>
      <c r="F39" s="410" t="s">
        <v>9128</v>
      </c>
      <c r="G39" s="512">
        <v>45715</v>
      </c>
      <c r="H39" s="386" t="s">
        <v>9125</v>
      </c>
      <c r="I39" s="505">
        <v>45715</v>
      </c>
      <c r="J39" s="42">
        <f>J37+1</f>
        <v>45714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9590</v>
      </c>
      <c r="E40" s="504">
        <v>45715</v>
      </c>
      <c r="F40" s="529" t="s">
        <v>9591</v>
      </c>
      <c r="G40" s="530">
        <v>45716</v>
      </c>
      <c r="H40" s="563" t="s">
        <v>9167</v>
      </c>
      <c r="I40" s="562">
        <v>45716</v>
      </c>
      <c r="J40" s="42">
        <f>J39+1</f>
        <v>45715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9610</v>
      </c>
      <c r="E43" s="531">
        <v>45718</v>
      </c>
      <c r="F43" s="379" t="s">
        <v>9611</v>
      </c>
      <c r="G43" s="503">
        <v>45720</v>
      </c>
      <c r="H43" s="380" t="s">
        <v>9294</v>
      </c>
      <c r="I43" s="503">
        <v>45720</v>
      </c>
      <c r="J43" s="131">
        <f>J40+5</f>
        <v>45720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JPY152.13-</v>
      </c>
      <c r="C44" s="143" t="s">
        <v>540</v>
      </c>
      <c r="D44" s="385" t="s">
        <v>9626</v>
      </c>
      <c r="E44" s="504">
        <v>45721</v>
      </c>
      <c r="F44" s="385" t="s">
        <v>9627</v>
      </c>
      <c r="G44" s="505">
        <v>45721</v>
      </c>
      <c r="H44" s="386" t="s">
        <v>9169</v>
      </c>
      <c r="I44" s="505">
        <v>45722</v>
      </c>
      <c r="J44" s="42">
        <f>J43+1</f>
        <v>45721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JPY21.06-</v>
      </c>
      <c r="C45" s="238" t="s">
        <v>541</v>
      </c>
      <c r="D45" s="387" t="s">
        <v>9660</v>
      </c>
      <c r="E45" s="532">
        <v>45723</v>
      </c>
      <c r="F45" s="387" t="s">
        <v>9662</v>
      </c>
      <c r="G45" s="525">
        <v>45723</v>
      </c>
      <c r="H45" s="406" t="s">
        <v>9664</v>
      </c>
      <c r="I45" s="525">
        <v>45723</v>
      </c>
      <c r="J45" s="76">
        <f>J44+3</f>
        <v>45724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33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8" t="s">
        <v>0</v>
      </c>
      <c r="C1" s="658"/>
      <c r="D1" s="9"/>
      <c r="E1" s="9"/>
      <c r="F1" s="9"/>
      <c r="G1" s="9"/>
      <c r="H1" s="9"/>
      <c r="I1" s="659">
        <v>45715.708333333336</v>
      </c>
      <c r="J1" s="659"/>
      <c r="K1" s="14"/>
      <c r="L1" s="15"/>
      <c r="M1" s="15"/>
      <c r="N1" s="16"/>
      <c r="O1" s="12"/>
    </row>
    <row r="2" spans="2:15" s="1" customFormat="1" ht="13.5" customHeight="1" x14ac:dyDescent="0.25">
      <c r="B2" s="660" t="s">
        <v>474</v>
      </c>
      <c r="C2" s="66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1" t="s">
        <v>12</v>
      </c>
      <c r="E4" s="662"/>
      <c r="F4" s="661" t="s">
        <v>13</v>
      </c>
      <c r="G4" s="662"/>
      <c r="H4" s="663" t="s">
        <v>2</v>
      </c>
      <c r="I4" s="66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14">
        <v>1500</v>
      </c>
      <c r="E5" s="539">
        <v>45705</v>
      </c>
      <c r="F5" s="558">
        <v>2154</v>
      </c>
      <c r="G5" s="507">
        <v>45705</v>
      </c>
      <c r="H5" s="556" t="s">
        <v>9511</v>
      </c>
      <c r="I5" s="507">
        <v>45706</v>
      </c>
      <c r="J5" s="33">
        <v>45706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9469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9526</v>
      </c>
      <c r="E8" s="510">
        <v>45708</v>
      </c>
      <c r="F8" s="385" t="s">
        <v>9521</v>
      </c>
      <c r="G8" s="510">
        <v>45708</v>
      </c>
      <c r="H8" s="392" t="s">
        <v>9185</v>
      </c>
      <c r="I8" s="522">
        <v>45708</v>
      </c>
      <c r="J8" s="42">
        <f>J5+2</f>
        <v>45708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9533</v>
      </c>
      <c r="E9" s="504">
        <v>45709</v>
      </c>
      <c r="F9" s="385" t="s">
        <v>9525</v>
      </c>
      <c r="G9" s="504">
        <v>45709</v>
      </c>
      <c r="H9" s="385" t="s">
        <v>9534</v>
      </c>
      <c r="I9" s="505">
        <v>45709</v>
      </c>
      <c r="J9" s="42">
        <f>J8+1</f>
        <v>45709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9538</v>
      </c>
      <c r="E10" s="511">
        <v>45709</v>
      </c>
      <c r="F10" s="385" t="s">
        <v>9539</v>
      </c>
      <c r="G10" s="511">
        <v>45709</v>
      </c>
      <c r="H10" s="385" t="s">
        <v>9540</v>
      </c>
      <c r="I10" s="505">
        <v>45709</v>
      </c>
      <c r="J10" s="42">
        <f>J9</f>
        <v>45709</v>
      </c>
      <c r="K10" s="249" t="s">
        <v>9537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9541</v>
      </c>
      <c r="E11" s="511">
        <v>45709</v>
      </c>
      <c r="F11" s="410" t="s">
        <v>9542</v>
      </c>
      <c r="G11" s="511">
        <v>45710</v>
      </c>
      <c r="H11" s="410" t="s">
        <v>9486</v>
      </c>
      <c r="I11" s="512">
        <v>45710</v>
      </c>
      <c r="J11" s="42">
        <f>J12</f>
        <v>45710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9379</v>
      </c>
      <c r="E12" s="511">
        <v>45710</v>
      </c>
      <c r="F12" s="410" t="s">
        <v>9540</v>
      </c>
      <c r="G12" s="511">
        <v>45710</v>
      </c>
      <c r="H12" s="410" t="s">
        <v>9543</v>
      </c>
      <c r="I12" s="512">
        <v>45710</v>
      </c>
      <c r="J12" s="42">
        <f>J10+1</f>
        <v>45710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9470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9482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9483</v>
      </c>
      <c r="C15" s="94" t="s">
        <v>481</v>
      </c>
      <c r="D15" s="462" t="s">
        <v>9558</v>
      </c>
      <c r="E15" s="523">
        <v>45712</v>
      </c>
      <c r="F15" s="462" t="s">
        <v>9259</v>
      </c>
      <c r="G15" s="524">
        <v>45713</v>
      </c>
      <c r="H15" s="406" t="s">
        <v>9556</v>
      </c>
      <c r="I15" s="525">
        <v>45713</v>
      </c>
      <c r="J15" s="34">
        <f>J5+7</f>
        <v>45713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14" t="s">
        <v>9287</v>
      </c>
      <c r="E17" s="539">
        <v>45702</v>
      </c>
      <c r="F17" s="506" t="s">
        <v>9491</v>
      </c>
      <c r="G17" s="507">
        <v>45703</v>
      </c>
      <c r="H17" s="556" t="s">
        <v>9493</v>
      </c>
      <c r="I17" s="507">
        <v>45703</v>
      </c>
      <c r="J17" s="33">
        <v>45703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9471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537"/>
      <c r="C20" s="95" t="s">
        <v>5</v>
      </c>
      <c r="D20" s="392" t="s">
        <v>9299</v>
      </c>
      <c r="E20" s="510">
        <v>45705</v>
      </c>
      <c r="F20" s="385" t="s">
        <v>9507</v>
      </c>
      <c r="G20" s="505">
        <v>45705</v>
      </c>
      <c r="H20" s="386" t="s">
        <v>9508</v>
      </c>
      <c r="I20" s="505">
        <v>45705</v>
      </c>
      <c r="J20" s="42">
        <f>J17+3</f>
        <v>45706</v>
      </c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92" t="s">
        <v>9509</v>
      </c>
      <c r="E21" s="510">
        <v>45705</v>
      </c>
      <c r="F21" s="385" t="s">
        <v>9201</v>
      </c>
      <c r="G21" s="505">
        <v>45706</v>
      </c>
      <c r="H21" s="386" t="s">
        <v>9513</v>
      </c>
      <c r="I21" s="505">
        <v>45706</v>
      </c>
      <c r="J21" s="42">
        <f>J20</f>
        <v>45706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92" t="s">
        <v>9111</v>
      </c>
      <c r="E22" s="510">
        <v>45706</v>
      </c>
      <c r="F22" s="385" t="s">
        <v>9517</v>
      </c>
      <c r="G22" s="505">
        <v>45706</v>
      </c>
      <c r="H22" s="386" t="s">
        <v>9496</v>
      </c>
      <c r="I22" s="505">
        <v>45706</v>
      </c>
      <c r="J22" s="42">
        <f>J20</f>
        <v>45706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26</v>
      </c>
      <c r="D23" s="392" t="s">
        <v>9512</v>
      </c>
      <c r="E23" s="510">
        <v>45707</v>
      </c>
      <c r="F23" s="392" t="s">
        <v>9409</v>
      </c>
      <c r="G23" s="522">
        <v>45707</v>
      </c>
      <c r="H23" s="393" t="s">
        <v>9519</v>
      </c>
      <c r="I23" s="522">
        <v>45707</v>
      </c>
      <c r="J23" s="42">
        <f>J24</f>
        <v>45707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92" t="s">
        <v>9522</v>
      </c>
      <c r="E24" s="510">
        <v>45707</v>
      </c>
      <c r="F24" s="392" t="s">
        <v>9236</v>
      </c>
      <c r="G24" s="522">
        <v>45707</v>
      </c>
      <c r="H24" s="386" t="s">
        <v>9337</v>
      </c>
      <c r="I24" s="505">
        <v>45707</v>
      </c>
      <c r="J24" s="42">
        <f>J21+1</f>
        <v>45707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73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JPY155.51-</v>
      </c>
      <c r="C26" s="52"/>
      <c r="D26" s="373"/>
      <c r="E26" s="487"/>
      <c r="F26" s="373"/>
      <c r="G26" s="486"/>
      <c r="H26" s="373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JPY21.43-</v>
      </c>
      <c r="C27" s="93" t="s">
        <v>481</v>
      </c>
      <c r="D27" s="401" t="s">
        <v>9119</v>
      </c>
      <c r="E27" s="526">
        <v>45709</v>
      </c>
      <c r="F27" s="402" t="s">
        <v>9129</v>
      </c>
      <c r="G27" s="527">
        <v>45710</v>
      </c>
      <c r="H27" s="401" t="s">
        <v>9352</v>
      </c>
      <c r="I27" s="527">
        <v>45710</v>
      </c>
      <c r="J27" s="34">
        <f>J17+7</f>
        <v>45710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133" t="s">
        <v>9464</v>
      </c>
      <c r="E30" s="501">
        <v>45693</v>
      </c>
      <c r="F30" s="133" t="s">
        <v>9867</v>
      </c>
      <c r="G30" s="503">
        <v>45699</v>
      </c>
      <c r="H30" s="149" t="s">
        <v>9612</v>
      </c>
      <c r="I30" s="503">
        <v>45699</v>
      </c>
      <c r="J30" s="42">
        <v>45699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9472</v>
      </c>
      <c r="C31" s="104" t="s">
        <v>540</v>
      </c>
      <c r="D31" s="85" t="s">
        <v>10076</v>
      </c>
      <c r="E31" s="504">
        <v>45700</v>
      </c>
      <c r="F31" s="85" t="s">
        <v>9339</v>
      </c>
      <c r="G31" s="505">
        <v>45700</v>
      </c>
      <c r="H31" s="101" t="s">
        <v>10077</v>
      </c>
      <c r="I31" s="505">
        <v>45701</v>
      </c>
      <c r="J31" s="42">
        <f>J30+2</f>
        <v>45701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9499</v>
      </c>
      <c r="E32" s="504">
        <v>45701</v>
      </c>
      <c r="F32" s="85" t="s">
        <v>9497</v>
      </c>
      <c r="G32" s="505">
        <v>45702</v>
      </c>
      <c r="H32" s="557" t="s">
        <v>9495</v>
      </c>
      <c r="I32" s="505">
        <v>45703</v>
      </c>
      <c r="J32" s="42">
        <f>J31+2</f>
        <v>45703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9501</v>
      </c>
      <c r="E35" s="504">
        <v>45704</v>
      </c>
      <c r="F35" s="385" t="s">
        <v>9502</v>
      </c>
      <c r="G35" s="505">
        <v>45704</v>
      </c>
      <c r="H35" s="386" t="s">
        <v>9496</v>
      </c>
      <c r="I35" s="505">
        <v>45704</v>
      </c>
      <c r="J35" s="42">
        <f>J32+1</f>
        <v>45704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477</v>
      </c>
      <c r="D36" s="385" t="s">
        <v>9505</v>
      </c>
      <c r="E36" s="504">
        <v>45705</v>
      </c>
      <c r="F36" s="385" t="s">
        <v>9167</v>
      </c>
      <c r="G36" s="505">
        <v>45705</v>
      </c>
      <c r="H36" s="386" t="s">
        <v>9506</v>
      </c>
      <c r="I36" s="505">
        <v>45705</v>
      </c>
      <c r="J36" s="42">
        <f>J35+1</f>
        <v>45705</v>
      </c>
      <c r="K36" s="249" t="s">
        <v>9045</v>
      </c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1313</v>
      </c>
      <c r="D37" s="385" t="s">
        <v>9514</v>
      </c>
      <c r="E37" s="504">
        <v>45705</v>
      </c>
      <c r="F37" s="385" t="s">
        <v>9515</v>
      </c>
      <c r="G37" s="505">
        <v>45706</v>
      </c>
      <c r="H37" s="386" t="s">
        <v>9516</v>
      </c>
      <c r="I37" s="505">
        <v>45706</v>
      </c>
      <c r="J37" s="42">
        <f>J38</f>
        <v>45706</v>
      </c>
      <c r="K37" s="161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9284</v>
      </c>
      <c r="E38" s="504">
        <v>45706</v>
      </c>
      <c r="F38" s="385" t="s">
        <v>9518</v>
      </c>
      <c r="G38" s="505">
        <v>45707</v>
      </c>
      <c r="H38" s="386" t="s">
        <v>9377</v>
      </c>
      <c r="I38" s="505">
        <v>45707</v>
      </c>
      <c r="J38" s="42">
        <f>J36+1</f>
        <v>45706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9529</v>
      </c>
      <c r="E39" s="511">
        <v>45708</v>
      </c>
      <c r="F39" s="410" t="s">
        <v>9528</v>
      </c>
      <c r="G39" s="512">
        <v>45708</v>
      </c>
      <c r="H39" s="386" t="s">
        <v>9527</v>
      </c>
      <c r="I39" s="505">
        <v>45708</v>
      </c>
      <c r="J39" s="42">
        <f>J37+1</f>
        <v>45707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9520</v>
      </c>
      <c r="E40" s="504">
        <v>45708</v>
      </c>
      <c r="F40" s="529" t="s">
        <v>9507</v>
      </c>
      <c r="G40" s="530">
        <v>45708</v>
      </c>
      <c r="H40" s="386" t="s">
        <v>9532</v>
      </c>
      <c r="I40" s="505">
        <v>45708</v>
      </c>
      <c r="J40" s="42">
        <f>J39+1</f>
        <v>45708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9503</v>
      </c>
      <c r="D41" s="385" t="s">
        <v>9247</v>
      </c>
      <c r="E41" s="504">
        <v>45709</v>
      </c>
      <c r="F41" s="385" t="s">
        <v>9166</v>
      </c>
      <c r="G41" s="505">
        <v>45709</v>
      </c>
      <c r="H41" s="386" t="s">
        <v>9536</v>
      </c>
      <c r="I41" s="505">
        <v>45709</v>
      </c>
      <c r="J41" s="42"/>
      <c r="K41" s="271" t="s">
        <v>9504</v>
      </c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9557</v>
      </c>
      <c r="E43" s="531">
        <v>45711</v>
      </c>
      <c r="F43" s="379" t="s">
        <v>9522</v>
      </c>
      <c r="G43" s="503">
        <v>45713</v>
      </c>
      <c r="H43" s="380" t="s">
        <v>9262</v>
      </c>
      <c r="I43" s="503">
        <v>45713</v>
      </c>
      <c r="J43" s="131">
        <f>J40+5</f>
        <v>45713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JPY155.51-</v>
      </c>
      <c r="C44" s="85" t="s">
        <v>540</v>
      </c>
      <c r="D44" s="385" t="s">
        <v>9566</v>
      </c>
      <c r="E44" s="504">
        <v>45714</v>
      </c>
      <c r="F44" s="385" t="s">
        <v>9567</v>
      </c>
      <c r="G44" s="505">
        <v>45714</v>
      </c>
      <c r="H44" s="386" t="s">
        <v>9568</v>
      </c>
      <c r="I44" s="505">
        <v>45714</v>
      </c>
      <c r="J44" s="42">
        <f>J43+1</f>
        <v>45714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JPY21.43-</v>
      </c>
      <c r="C45" s="564" t="s">
        <v>541</v>
      </c>
      <c r="D45" s="565" t="s">
        <v>9339</v>
      </c>
      <c r="E45" s="566">
        <v>45715</v>
      </c>
      <c r="F45" s="565" t="s">
        <v>9497</v>
      </c>
      <c r="G45" s="567">
        <v>45718</v>
      </c>
      <c r="H45" s="568" t="s">
        <v>9602</v>
      </c>
      <c r="I45" s="567">
        <v>45719</v>
      </c>
      <c r="J45" s="76">
        <f>J44+3</f>
        <v>45717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H4:I4"/>
    <mergeCell ref="F4:G4"/>
    <mergeCell ref="D4:E4"/>
  </mergeCells>
  <phoneticPr fontId="1"/>
  <dataValidations count="1">
    <dataValidation type="list" allowBlank="1" showInputMessage="1" showErrorMessage="1" sqref="B30" xr:uid="{00000000-0002-0000-34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8" t="s">
        <v>3248</v>
      </c>
      <c r="C1" s="658"/>
      <c r="D1" s="9"/>
      <c r="E1" s="9"/>
      <c r="F1" s="9"/>
      <c r="G1" s="9"/>
      <c r="H1" s="9"/>
      <c r="I1" s="659">
        <v>45706.375</v>
      </c>
      <c r="J1" s="659"/>
      <c r="K1" s="14"/>
      <c r="L1" s="15"/>
      <c r="M1" s="15"/>
      <c r="N1" s="16"/>
      <c r="O1" s="12"/>
    </row>
    <row r="2" spans="2:15" s="1" customFormat="1" ht="13.5" customHeight="1" x14ac:dyDescent="0.25">
      <c r="B2" s="660" t="s">
        <v>9434</v>
      </c>
      <c r="C2" s="660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9458</v>
      </c>
      <c r="E5" s="509">
        <v>45696</v>
      </c>
      <c r="F5" s="506" t="s">
        <v>9459</v>
      </c>
      <c r="G5" s="507">
        <v>45698</v>
      </c>
      <c r="H5" s="391" t="s">
        <v>9460</v>
      </c>
      <c r="I5" s="507">
        <v>45699</v>
      </c>
      <c r="J5" s="33">
        <v>45699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2518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9480</v>
      </c>
      <c r="E8" s="510">
        <v>45701</v>
      </c>
      <c r="F8" s="385" t="s">
        <v>9481</v>
      </c>
      <c r="G8" s="510">
        <v>45701</v>
      </c>
      <c r="H8" s="392" t="s">
        <v>9332</v>
      </c>
      <c r="I8" s="522">
        <v>45701</v>
      </c>
      <c r="J8" s="42">
        <f>J5+2</f>
        <v>45701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9484</v>
      </c>
      <c r="E9" s="504">
        <v>45702</v>
      </c>
      <c r="F9" s="385" t="s">
        <v>9485</v>
      </c>
      <c r="G9" s="504">
        <v>45702</v>
      </c>
      <c r="H9" s="385" t="s">
        <v>9486</v>
      </c>
      <c r="I9" s="505">
        <v>45702</v>
      </c>
      <c r="J9" s="42">
        <f>J8+1</f>
        <v>45702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9466</v>
      </c>
      <c r="E10" s="511">
        <v>45702</v>
      </c>
      <c r="F10" s="385" t="s">
        <v>9336</v>
      </c>
      <c r="G10" s="511">
        <v>45702</v>
      </c>
      <c r="H10" s="385" t="s">
        <v>9487</v>
      </c>
      <c r="I10" s="505">
        <v>45702</v>
      </c>
      <c r="J10" s="42">
        <f>J9</f>
        <v>45702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9211</v>
      </c>
      <c r="E11" s="511">
        <v>45702</v>
      </c>
      <c r="F11" s="410" t="s">
        <v>9245</v>
      </c>
      <c r="G11" s="511">
        <v>45703</v>
      </c>
      <c r="H11" s="410" t="s">
        <v>9488</v>
      </c>
      <c r="I11" s="512">
        <v>45703</v>
      </c>
      <c r="J11" s="42">
        <f>J12</f>
        <v>45703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9489</v>
      </c>
      <c r="E12" s="511">
        <v>45703</v>
      </c>
      <c r="F12" s="410" t="s">
        <v>9490</v>
      </c>
      <c r="G12" s="511">
        <v>45703</v>
      </c>
      <c r="H12" s="410" t="s">
        <v>9211</v>
      </c>
      <c r="I12" s="512">
        <v>45703</v>
      </c>
      <c r="J12" s="42">
        <f>J10+1</f>
        <v>45703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9435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9447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9448</v>
      </c>
      <c r="C15" s="94" t="s">
        <v>481</v>
      </c>
      <c r="D15" s="462">
        <v>1500</v>
      </c>
      <c r="E15" s="523">
        <v>45705</v>
      </c>
      <c r="F15" s="462">
        <v>2154</v>
      </c>
      <c r="G15" s="524">
        <v>45705</v>
      </c>
      <c r="H15" s="406" t="s">
        <v>9510</v>
      </c>
      <c r="I15" s="525">
        <v>45706</v>
      </c>
      <c r="J15" s="34">
        <f>J5+7</f>
        <v>45706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9452</v>
      </c>
      <c r="E17" s="502">
        <v>45695</v>
      </c>
      <c r="F17" s="506" t="s">
        <v>9450</v>
      </c>
      <c r="G17" s="507">
        <v>45695</v>
      </c>
      <c r="H17" s="391" t="s">
        <v>9449</v>
      </c>
      <c r="I17" s="507">
        <v>45696</v>
      </c>
      <c r="J17" s="33">
        <v>45696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9437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1707</v>
      </c>
      <c r="D20" s="392" t="s">
        <v>9453</v>
      </c>
      <c r="E20" s="510">
        <v>45698</v>
      </c>
      <c r="F20" s="385" t="s">
        <v>9201</v>
      </c>
      <c r="G20" s="505">
        <v>45698</v>
      </c>
      <c r="H20" s="386" t="s">
        <v>9413</v>
      </c>
      <c r="I20" s="505">
        <v>45698</v>
      </c>
      <c r="J20" s="42">
        <f>J21</f>
        <v>45699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92" t="s">
        <v>9454</v>
      </c>
      <c r="E21" s="510">
        <v>45698</v>
      </c>
      <c r="F21" s="385" t="s">
        <v>9455</v>
      </c>
      <c r="G21" s="505">
        <v>45698</v>
      </c>
      <c r="H21" s="386" t="s">
        <v>9237</v>
      </c>
      <c r="I21" s="505">
        <v>45698</v>
      </c>
      <c r="J21" s="42">
        <f>J17+3</f>
        <v>45699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92" t="s">
        <v>9456</v>
      </c>
      <c r="E22" s="510">
        <v>45698</v>
      </c>
      <c r="F22" s="385" t="s">
        <v>9306</v>
      </c>
      <c r="G22" s="505">
        <v>45699</v>
      </c>
      <c r="H22" s="386" t="s">
        <v>9457</v>
      </c>
      <c r="I22" s="505">
        <v>45699</v>
      </c>
      <c r="J22" s="42">
        <f>J21</f>
        <v>45699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270</v>
      </c>
      <c r="D23" s="392" t="s">
        <v>9462</v>
      </c>
      <c r="E23" s="510">
        <v>45699</v>
      </c>
      <c r="F23" s="392" t="s">
        <v>9463</v>
      </c>
      <c r="G23" s="522">
        <v>45700</v>
      </c>
      <c r="H23" s="393" t="s">
        <v>9392</v>
      </c>
      <c r="I23" s="522">
        <v>45700</v>
      </c>
      <c r="J23" s="42">
        <f>J24</f>
        <v>45700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9438</v>
      </c>
      <c r="D24" s="392" t="s">
        <v>9131</v>
      </c>
      <c r="E24" s="510">
        <v>45700</v>
      </c>
      <c r="F24" s="392" t="s">
        <v>9264</v>
      </c>
      <c r="G24" s="522">
        <v>45700</v>
      </c>
      <c r="H24" s="386" t="s">
        <v>9332</v>
      </c>
      <c r="I24" s="505">
        <v>45700</v>
      </c>
      <c r="J24" s="42">
        <f>J20+1</f>
        <v>45700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73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JPY153.61-</v>
      </c>
      <c r="C26" s="52"/>
      <c r="D26" s="373"/>
      <c r="E26" s="487"/>
      <c r="F26" s="373"/>
      <c r="G26" s="486"/>
      <c r="H26" s="373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JPY21.26-</v>
      </c>
      <c r="C27" s="93" t="s">
        <v>481</v>
      </c>
      <c r="D27" s="401" t="s">
        <v>9119</v>
      </c>
      <c r="E27" s="526">
        <v>45702</v>
      </c>
      <c r="F27" s="402" t="s">
        <v>9492</v>
      </c>
      <c r="G27" s="527">
        <v>45703</v>
      </c>
      <c r="H27" s="401" t="s">
        <v>9494</v>
      </c>
      <c r="I27" s="527">
        <v>45703</v>
      </c>
      <c r="J27" s="34">
        <f>J17+7</f>
        <v>45703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538" t="s">
        <v>20</v>
      </c>
      <c r="C29" s="263"/>
      <c r="D29" s="390"/>
      <c r="E29" s="502"/>
      <c r="F29" s="390"/>
      <c r="G29" s="539"/>
      <c r="H29" s="540"/>
      <c r="I29" s="539"/>
      <c r="J29" s="266"/>
      <c r="K29" s="541" t="s">
        <v>9441</v>
      </c>
      <c r="L29" s="36"/>
      <c r="M29" s="36"/>
      <c r="N29" s="36"/>
      <c r="O29" s="36"/>
    </row>
    <row r="30" spans="2:15" s="1" customFormat="1" ht="13.5" customHeight="1" x14ac:dyDescent="0.25">
      <c r="B30" s="542" t="s">
        <v>9439</v>
      </c>
      <c r="C30" s="133" t="s">
        <v>539</v>
      </c>
      <c r="D30" s="379"/>
      <c r="E30" s="501"/>
      <c r="F30" s="379"/>
      <c r="G30" s="503"/>
      <c r="H30" s="380"/>
      <c r="I30" s="503"/>
      <c r="J30" s="118" t="s">
        <v>606</v>
      </c>
      <c r="K30" s="474"/>
      <c r="L30" s="36"/>
      <c r="M30" s="36"/>
      <c r="N30" s="36"/>
      <c r="O30" s="36"/>
    </row>
    <row r="31" spans="2:15" s="1" customFormat="1" ht="13.5" customHeight="1" x14ac:dyDescent="0.25">
      <c r="B31" s="436"/>
      <c r="C31" s="104" t="s">
        <v>540</v>
      </c>
      <c r="D31" s="385"/>
      <c r="E31" s="504"/>
      <c r="F31" s="385"/>
      <c r="G31" s="505"/>
      <c r="H31" s="386"/>
      <c r="I31" s="505"/>
      <c r="J31" s="118" t="str">
        <f>J30</f>
        <v>SKIP</v>
      </c>
      <c r="K31" s="444"/>
      <c r="L31" s="36"/>
      <c r="M31" s="36"/>
      <c r="N31" s="36"/>
      <c r="O31" s="36"/>
    </row>
    <row r="32" spans="2:15" s="1" customFormat="1" ht="13.5" customHeight="1" x14ac:dyDescent="0.25">
      <c r="B32" s="436"/>
      <c r="C32" s="85" t="s">
        <v>541</v>
      </c>
      <c r="D32" s="385"/>
      <c r="E32" s="504"/>
      <c r="F32" s="385"/>
      <c r="G32" s="505"/>
      <c r="H32" s="386"/>
      <c r="I32" s="505"/>
      <c r="J32" s="118" t="str">
        <f>J31</f>
        <v>SKIP</v>
      </c>
      <c r="K32" s="543"/>
      <c r="L32" s="36"/>
      <c r="M32" s="36"/>
      <c r="N32" s="36"/>
      <c r="O32" s="36"/>
    </row>
    <row r="33" spans="2:26" s="1" customFormat="1" ht="13.5" customHeight="1" x14ac:dyDescent="0.25">
      <c r="B33" s="436"/>
      <c r="C33" s="85"/>
      <c r="D33" s="395"/>
      <c r="E33" s="509"/>
      <c r="F33" s="544"/>
      <c r="G33" s="536"/>
      <c r="H33" s="545"/>
      <c r="I33" s="546"/>
      <c r="J33" s="118"/>
      <c r="K33" s="543"/>
      <c r="L33" s="36"/>
      <c r="M33" s="36"/>
      <c r="N33" s="36"/>
      <c r="O33" s="36"/>
    </row>
    <row r="34" spans="2:26" s="1" customFormat="1" ht="13.5" customHeight="1" x14ac:dyDescent="0.25">
      <c r="B34" s="430"/>
      <c r="C34" s="85"/>
      <c r="D34" s="395"/>
      <c r="E34" s="509"/>
      <c r="F34" s="529"/>
      <c r="G34" s="530"/>
      <c r="H34" s="545"/>
      <c r="I34" s="546"/>
      <c r="J34" s="118"/>
      <c r="K34" s="547"/>
      <c r="L34" s="36"/>
      <c r="M34" s="36"/>
      <c r="N34" s="36"/>
      <c r="O34" s="36"/>
    </row>
    <row r="35" spans="2:26" s="1" customFormat="1" ht="13.5" customHeight="1" x14ac:dyDescent="0.25">
      <c r="B35" s="430"/>
      <c r="C35" s="85" t="s">
        <v>7862</v>
      </c>
      <c r="D35" s="385"/>
      <c r="E35" s="504"/>
      <c r="F35" s="385"/>
      <c r="G35" s="505"/>
      <c r="H35" s="386"/>
      <c r="I35" s="505"/>
      <c r="J35" s="118" t="str">
        <f>J32</f>
        <v>SKIP</v>
      </c>
      <c r="K35" s="547"/>
      <c r="L35" s="36"/>
      <c r="M35" s="36"/>
      <c r="N35" s="36"/>
      <c r="O35" s="36"/>
    </row>
    <row r="36" spans="2:26" s="1" customFormat="1" ht="13.4" customHeight="1" x14ac:dyDescent="0.25">
      <c r="B36" s="442"/>
      <c r="C36" s="85" t="s">
        <v>477</v>
      </c>
      <c r="D36" s="385"/>
      <c r="E36" s="504"/>
      <c r="F36" s="385"/>
      <c r="G36" s="505"/>
      <c r="H36" s="386"/>
      <c r="I36" s="505"/>
      <c r="J36" s="118" t="str">
        <f>J35</f>
        <v>SKIP</v>
      </c>
      <c r="K36" s="444"/>
      <c r="L36" s="36"/>
      <c r="M36" s="36"/>
      <c r="N36" s="36"/>
      <c r="O36" s="36"/>
    </row>
    <row r="37" spans="2:26" s="1" customFormat="1" ht="13.5" customHeight="1" x14ac:dyDescent="0.25">
      <c r="B37" s="442"/>
      <c r="C37" s="85" t="s">
        <v>42</v>
      </c>
      <c r="D37" s="385"/>
      <c r="E37" s="504"/>
      <c r="F37" s="385"/>
      <c r="G37" s="505"/>
      <c r="H37" s="386"/>
      <c r="I37" s="505"/>
      <c r="J37" s="118" t="str">
        <f>J36</f>
        <v>SKIP</v>
      </c>
      <c r="K37" s="444"/>
      <c r="L37" s="36"/>
      <c r="M37" s="36"/>
      <c r="N37" s="36"/>
      <c r="O37" s="36"/>
    </row>
    <row r="38" spans="2:26" s="1" customFormat="1" ht="13.4" customHeight="1" x14ac:dyDescent="0.25">
      <c r="B38" s="442"/>
      <c r="C38" s="85" t="s">
        <v>1313</v>
      </c>
      <c r="D38" s="385"/>
      <c r="E38" s="504"/>
      <c r="F38" s="385"/>
      <c r="G38" s="505"/>
      <c r="H38" s="386"/>
      <c r="I38" s="505"/>
      <c r="J38" s="118" t="str">
        <f>J37</f>
        <v>SKIP</v>
      </c>
      <c r="K38" s="474"/>
      <c r="L38" s="36"/>
      <c r="M38" s="36"/>
      <c r="N38" s="36"/>
      <c r="O38" s="36"/>
    </row>
    <row r="39" spans="2:26" s="1" customFormat="1" ht="13.5" customHeight="1" x14ac:dyDescent="0.25">
      <c r="B39" s="442"/>
      <c r="C39" s="108" t="s">
        <v>479</v>
      </c>
      <c r="D39" s="410"/>
      <c r="E39" s="511"/>
      <c r="F39" s="410"/>
      <c r="G39" s="512"/>
      <c r="H39" s="386"/>
      <c r="I39" s="505"/>
      <c r="J39" s="118" t="str">
        <f>J38</f>
        <v>SKIP</v>
      </c>
      <c r="K39" s="547"/>
      <c r="L39" s="36"/>
      <c r="M39" s="36"/>
      <c r="N39" s="36"/>
      <c r="O39" s="36"/>
    </row>
    <row r="40" spans="2:26" s="1" customFormat="1" ht="13.5" customHeight="1" x14ac:dyDescent="0.25">
      <c r="B40" s="442"/>
      <c r="C40" s="85" t="s">
        <v>476</v>
      </c>
      <c r="D40" s="385"/>
      <c r="E40" s="504"/>
      <c r="F40" s="529"/>
      <c r="G40" s="530"/>
      <c r="H40" s="386"/>
      <c r="I40" s="505"/>
      <c r="J40" s="118" t="str">
        <f>J39</f>
        <v>SKIP</v>
      </c>
      <c r="K40" s="548"/>
      <c r="L40" s="36"/>
      <c r="M40" s="36"/>
      <c r="N40" s="36"/>
      <c r="O40" s="36"/>
    </row>
    <row r="41" spans="2:26" s="1" customFormat="1" ht="13.5" customHeight="1" x14ac:dyDescent="0.25">
      <c r="B41" s="442"/>
      <c r="C41" s="85"/>
      <c r="D41" s="385"/>
      <c r="E41" s="504"/>
      <c r="F41" s="385"/>
      <c r="G41" s="505"/>
      <c r="H41" s="386"/>
      <c r="I41" s="505"/>
      <c r="J41" s="118"/>
      <c r="K41" s="548"/>
      <c r="L41" s="36"/>
      <c r="M41" s="36"/>
      <c r="N41" s="36"/>
      <c r="O41" s="36"/>
    </row>
    <row r="42" spans="2:26" s="1" customFormat="1" ht="13.4" customHeight="1" x14ac:dyDescent="0.25">
      <c r="B42" s="442"/>
      <c r="C42" s="230"/>
      <c r="D42" s="392"/>
      <c r="E42" s="510"/>
      <c r="F42" s="392"/>
      <c r="G42" s="522"/>
      <c r="H42" s="397"/>
      <c r="I42" s="530"/>
      <c r="J42" s="408"/>
      <c r="K42" s="444"/>
      <c r="L42" s="36"/>
      <c r="M42" s="36"/>
      <c r="N42" s="36"/>
      <c r="O42" s="36"/>
      <c r="Z42" s="117"/>
    </row>
    <row r="43" spans="2:26" s="1" customFormat="1" ht="13.5" customHeight="1" x14ac:dyDescent="0.25">
      <c r="B43" s="442"/>
      <c r="C43" s="133" t="s">
        <v>539</v>
      </c>
      <c r="D43" s="414"/>
      <c r="E43" s="531"/>
      <c r="F43" s="379"/>
      <c r="G43" s="503"/>
      <c r="H43" s="380"/>
      <c r="I43" s="503"/>
      <c r="J43" s="151" t="str">
        <f>J40</f>
        <v>SKIP</v>
      </c>
      <c r="K43" s="474"/>
      <c r="L43" s="36"/>
      <c r="M43" s="36"/>
      <c r="N43" s="36"/>
      <c r="O43" s="36"/>
    </row>
    <row r="44" spans="2:26" s="1" customFormat="1" ht="13.5" customHeight="1" x14ac:dyDescent="0.25">
      <c r="B44" s="430" t="str">
        <f>$B$14</f>
        <v>USD: JPY153.61-</v>
      </c>
      <c r="C44" s="85" t="s">
        <v>540</v>
      </c>
      <c r="D44" s="385"/>
      <c r="E44" s="504"/>
      <c r="F44" s="385"/>
      <c r="G44" s="505"/>
      <c r="H44" s="386"/>
      <c r="I44" s="505"/>
      <c r="J44" s="118" t="str">
        <f>J40</f>
        <v>SKIP</v>
      </c>
      <c r="K44" s="474"/>
      <c r="L44" s="36"/>
      <c r="M44" s="36"/>
      <c r="N44" s="36"/>
      <c r="O44" s="36"/>
    </row>
    <row r="45" spans="2:26" s="1" customFormat="1" ht="13.5" customHeight="1" x14ac:dyDescent="0.25">
      <c r="B45" s="93" t="str">
        <f>$B$15</f>
        <v>RMB: JPY21.26-</v>
      </c>
      <c r="C45" s="238" t="s">
        <v>541</v>
      </c>
      <c r="D45" s="387"/>
      <c r="E45" s="532"/>
      <c r="F45" s="387"/>
      <c r="G45" s="525"/>
      <c r="H45" s="406"/>
      <c r="I45" s="525"/>
      <c r="J45" s="549" t="str">
        <f>J44</f>
        <v>SKIP</v>
      </c>
      <c r="K45" s="481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35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>
    <pageSetUpPr fitToPage="1"/>
  </sheetPr>
  <dimension ref="A1:AX7696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8" t="s">
        <v>3248</v>
      </c>
      <c r="C1" s="658"/>
      <c r="D1" s="9"/>
      <c r="E1" s="9"/>
      <c r="F1" s="9"/>
      <c r="G1" s="9"/>
      <c r="H1" s="9"/>
      <c r="I1" s="659">
        <v>45708.375</v>
      </c>
      <c r="J1" s="659"/>
      <c r="K1" s="14"/>
      <c r="L1" s="15"/>
      <c r="M1" s="15"/>
      <c r="N1" s="16"/>
      <c r="O1" s="12"/>
    </row>
    <row r="2" spans="2:15" s="1" customFormat="1" ht="13.5" customHeight="1" x14ac:dyDescent="0.25">
      <c r="B2" s="660" t="s">
        <v>9144</v>
      </c>
      <c r="C2" s="660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434" t="s">
        <v>9050</v>
      </c>
      <c r="C5" s="81" t="s">
        <v>481</v>
      </c>
      <c r="D5" s="395"/>
      <c r="E5" s="509"/>
      <c r="F5" s="506"/>
      <c r="G5" s="507"/>
      <c r="H5" s="391"/>
      <c r="I5" s="507"/>
      <c r="J5" s="120" t="s">
        <v>419</v>
      </c>
      <c r="K5" s="262"/>
      <c r="L5" s="36"/>
      <c r="M5" s="36"/>
      <c r="N5" s="36"/>
      <c r="O5" s="36"/>
    </row>
    <row r="6" spans="2:15" s="1" customFormat="1" ht="13.5" customHeight="1" x14ac:dyDescent="0.25">
      <c r="B6" s="435" t="s">
        <v>25</v>
      </c>
      <c r="C6" s="85"/>
      <c r="D6" s="395"/>
      <c r="E6" s="509"/>
      <c r="F6" s="385"/>
      <c r="G6" s="505"/>
      <c r="H6" s="386"/>
      <c r="I6" s="505"/>
      <c r="J6" s="118"/>
      <c r="K6" s="164" t="s">
        <v>9146</v>
      </c>
      <c r="L6" s="36"/>
      <c r="M6" s="36"/>
      <c r="N6" s="36"/>
      <c r="O6" s="36"/>
    </row>
    <row r="7" spans="2:15" s="1" customFormat="1" ht="13.5" customHeight="1" x14ac:dyDescent="0.25">
      <c r="B7" s="436" t="s">
        <v>9145</v>
      </c>
      <c r="C7" s="85"/>
      <c r="D7" s="395"/>
      <c r="E7" s="509"/>
      <c r="F7" s="385"/>
      <c r="G7" s="505"/>
      <c r="H7" s="386"/>
      <c r="I7" s="505"/>
      <c r="J7" s="118"/>
      <c r="K7" s="188"/>
      <c r="L7" s="36"/>
      <c r="M7" s="36"/>
      <c r="N7" s="36"/>
      <c r="O7" s="36"/>
    </row>
    <row r="8" spans="2:15" s="1" customFormat="1" ht="13.4" customHeight="1" x14ac:dyDescent="0.25">
      <c r="B8" s="436"/>
      <c r="C8" s="85" t="s">
        <v>476</v>
      </c>
      <c r="D8" s="392"/>
      <c r="E8" s="510"/>
      <c r="F8" s="392"/>
      <c r="G8" s="522"/>
      <c r="H8" s="393"/>
      <c r="I8" s="522"/>
      <c r="J8" s="118" t="s">
        <v>36</v>
      </c>
      <c r="K8" s="271"/>
      <c r="L8" s="36"/>
      <c r="M8" s="36"/>
      <c r="N8" s="36"/>
      <c r="O8" s="36"/>
    </row>
    <row r="9" spans="2:15" s="1" customFormat="1" ht="13.5" customHeight="1" x14ac:dyDescent="0.25">
      <c r="B9" s="430"/>
      <c r="C9" s="89" t="s">
        <v>42</v>
      </c>
      <c r="D9" s="385"/>
      <c r="E9" s="504"/>
      <c r="F9" s="385"/>
      <c r="G9" s="505"/>
      <c r="H9" s="386"/>
      <c r="I9" s="505"/>
      <c r="J9" s="118" t="s">
        <v>36</v>
      </c>
      <c r="K9" s="161"/>
      <c r="L9" s="36"/>
      <c r="M9" s="36"/>
      <c r="N9" s="36"/>
      <c r="O9" s="36"/>
    </row>
    <row r="10" spans="2:15" s="1" customFormat="1" ht="13.5" customHeight="1" x14ac:dyDescent="0.25">
      <c r="B10" s="430"/>
      <c r="C10" s="89" t="s">
        <v>477</v>
      </c>
      <c r="D10" s="410"/>
      <c r="E10" s="511"/>
      <c r="F10" s="385"/>
      <c r="G10" s="505"/>
      <c r="H10" s="386"/>
      <c r="I10" s="505"/>
      <c r="J10" s="118" t="s">
        <v>36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30"/>
      <c r="C11" s="89" t="s">
        <v>478</v>
      </c>
      <c r="D11" s="410"/>
      <c r="E11" s="511"/>
      <c r="F11" s="410"/>
      <c r="G11" s="512"/>
      <c r="H11" s="412"/>
      <c r="I11" s="512"/>
      <c r="J11" s="118" t="s">
        <v>36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78"/>
      <c r="C12" s="95" t="s">
        <v>479</v>
      </c>
      <c r="D12" s="410"/>
      <c r="E12" s="511"/>
      <c r="F12" s="410"/>
      <c r="G12" s="512"/>
      <c r="H12" s="412"/>
      <c r="I12" s="512"/>
      <c r="J12" s="118" t="s">
        <v>36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78" t="s">
        <v>9384</v>
      </c>
      <c r="C13" s="95"/>
      <c r="D13" s="410"/>
      <c r="E13" s="511"/>
      <c r="F13" s="410"/>
      <c r="G13" s="512"/>
      <c r="H13" s="412"/>
      <c r="I13" s="512"/>
      <c r="J13" s="118"/>
      <c r="K13" s="161"/>
      <c r="L13" s="36"/>
      <c r="M13" s="36"/>
      <c r="N13" s="36"/>
      <c r="O13" s="36"/>
    </row>
    <row r="14" spans="2:15" s="1" customFormat="1" ht="13.5" customHeight="1" x14ac:dyDescent="0.25">
      <c r="B14" s="437" t="s">
        <v>9382</v>
      </c>
      <c r="C14" s="89"/>
      <c r="D14" s="385"/>
      <c r="E14" s="504"/>
      <c r="F14" s="385"/>
      <c r="G14" s="505"/>
      <c r="H14" s="386"/>
      <c r="I14" s="505"/>
      <c r="J14" s="118"/>
      <c r="K14" s="246"/>
      <c r="L14" s="36"/>
      <c r="M14" s="36"/>
      <c r="N14" s="36"/>
      <c r="O14" s="36"/>
    </row>
    <row r="15" spans="2:15" s="1" customFormat="1" ht="13.5" customHeight="1" x14ac:dyDescent="0.25">
      <c r="B15" s="438" t="s">
        <v>9383</v>
      </c>
      <c r="C15" s="94" t="s">
        <v>481</v>
      </c>
      <c r="D15" s="462"/>
      <c r="E15" s="523"/>
      <c r="F15" s="462"/>
      <c r="G15" s="524"/>
      <c r="H15" s="406"/>
      <c r="I15" s="525"/>
      <c r="J15" s="121" t="s">
        <v>419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/>
      <c r="E17" s="502"/>
      <c r="F17" s="506"/>
      <c r="G17" s="507"/>
      <c r="H17" s="391"/>
      <c r="I17" s="507"/>
      <c r="J17" s="120" t="s">
        <v>419</v>
      </c>
      <c r="K17" s="262" t="s">
        <v>9149</v>
      </c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9147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9386</v>
      </c>
      <c r="D20" s="392" t="s">
        <v>9391</v>
      </c>
      <c r="E20" s="510">
        <v>45691</v>
      </c>
      <c r="F20" s="385" t="s">
        <v>9231</v>
      </c>
      <c r="G20" s="505">
        <v>45691</v>
      </c>
      <c r="H20" s="386" t="s">
        <v>9412</v>
      </c>
      <c r="I20" s="505">
        <v>45691</v>
      </c>
      <c r="J20" s="42">
        <v>45692</v>
      </c>
      <c r="K20" s="249" t="s">
        <v>9385</v>
      </c>
      <c r="L20" s="36"/>
      <c r="M20" s="36"/>
      <c r="N20" s="36"/>
      <c r="O20" s="36"/>
    </row>
    <row r="21" spans="2:15" s="1" customFormat="1" ht="13.4" customHeight="1" x14ac:dyDescent="0.25">
      <c r="B21" s="521" t="s">
        <v>9152</v>
      </c>
      <c r="C21" s="85" t="s">
        <v>8</v>
      </c>
      <c r="D21" s="392" t="s">
        <v>9419</v>
      </c>
      <c r="E21" s="510">
        <v>45691</v>
      </c>
      <c r="F21" s="385" t="s">
        <v>9306</v>
      </c>
      <c r="G21" s="505">
        <v>45692</v>
      </c>
      <c r="H21" s="386" t="s">
        <v>9428</v>
      </c>
      <c r="I21" s="505">
        <v>45692</v>
      </c>
      <c r="J21" s="42">
        <f>J20</f>
        <v>45692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521" t="s">
        <v>9151</v>
      </c>
      <c r="C22" s="95" t="s">
        <v>9387</v>
      </c>
      <c r="D22" s="392" t="s">
        <v>9111</v>
      </c>
      <c r="E22" s="510">
        <v>45692</v>
      </c>
      <c r="F22" s="385" t="s">
        <v>9347</v>
      </c>
      <c r="G22" s="505">
        <v>45692</v>
      </c>
      <c r="H22" s="386" t="s">
        <v>9332</v>
      </c>
      <c r="I22" s="505">
        <v>45692</v>
      </c>
      <c r="J22" s="42">
        <f>J20</f>
        <v>45692</v>
      </c>
      <c r="K22" s="247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9389</v>
      </c>
      <c r="D23" s="392" t="s">
        <v>9425</v>
      </c>
      <c r="E23" s="510">
        <v>45692</v>
      </c>
      <c r="F23" s="392" t="s">
        <v>9421</v>
      </c>
      <c r="G23" s="522">
        <v>45693</v>
      </c>
      <c r="H23" s="386" t="s">
        <v>9430</v>
      </c>
      <c r="I23" s="505">
        <v>45693</v>
      </c>
      <c r="J23" s="42">
        <f>J20+1</f>
        <v>45693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9388</v>
      </c>
      <c r="D24" s="392" t="s">
        <v>9084</v>
      </c>
      <c r="E24" s="510">
        <v>45693</v>
      </c>
      <c r="F24" s="392" t="s">
        <v>9131</v>
      </c>
      <c r="G24" s="522">
        <v>45693</v>
      </c>
      <c r="H24" s="393" t="s">
        <v>9424</v>
      </c>
      <c r="I24" s="522">
        <v>45693</v>
      </c>
      <c r="J24" s="42">
        <f>J23</f>
        <v>45693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174" t="s">
        <v>10</v>
      </c>
      <c r="D25" s="392"/>
      <c r="E25" s="510"/>
      <c r="F25" s="392"/>
      <c r="G25" s="522"/>
      <c r="H25" s="443"/>
      <c r="I25" s="536"/>
      <c r="J25" s="118" t="s">
        <v>9390</v>
      </c>
      <c r="K25" s="161" t="s">
        <v>9150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3"/>
      <c r="E26" s="487"/>
      <c r="F26" s="373"/>
      <c r="G26" s="486"/>
      <c r="H26" s="381"/>
      <c r="I26" s="485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JPY155.76-</v>
      </c>
      <c r="C27" s="52"/>
      <c r="D27" s="373"/>
      <c r="E27" s="487"/>
      <c r="F27" s="373"/>
      <c r="G27" s="486"/>
      <c r="H27" s="381"/>
      <c r="I27" s="485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JPY21.59-</v>
      </c>
      <c r="C28" s="93" t="s">
        <v>481</v>
      </c>
      <c r="D28" s="401" t="s">
        <v>9155</v>
      </c>
      <c r="E28" s="526">
        <v>45695</v>
      </c>
      <c r="F28" s="402" t="s">
        <v>9451</v>
      </c>
      <c r="G28" s="527">
        <v>45695</v>
      </c>
      <c r="H28" s="401" t="s">
        <v>9449</v>
      </c>
      <c r="I28" s="527">
        <v>45696</v>
      </c>
      <c r="J28" s="34">
        <v>45696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157" t="s">
        <v>20</v>
      </c>
      <c r="C30" s="73"/>
      <c r="D30" s="377"/>
      <c r="E30" s="497"/>
      <c r="F30" s="377"/>
      <c r="G30" s="496"/>
      <c r="H30" s="378"/>
      <c r="I30" s="496"/>
      <c r="J30" s="79"/>
      <c r="K30" s="258"/>
      <c r="L30" s="36"/>
      <c r="M30" s="36"/>
      <c r="N30" s="36"/>
      <c r="O30" s="36"/>
    </row>
    <row r="31" spans="2:15" s="1" customFormat="1" ht="13.5" customHeight="1" x14ac:dyDescent="0.25">
      <c r="B31" s="71" t="s">
        <v>6374</v>
      </c>
      <c r="C31" s="133" t="s">
        <v>539</v>
      </c>
      <c r="D31" s="379" t="s">
        <v>9371</v>
      </c>
      <c r="E31" s="501">
        <v>45684</v>
      </c>
      <c r="F31" s="379" t="s">
        <v>9372</v>
      </c>
      <c r="G31" s="503">
        <v>45684</v>
      </c>
      <c r="H31" s="380" t="s">
        <v>9373</v>
      </c>
      <c r="I31" s="503">
        <v>45684</v>
      </c>
      <c r="J31" s="42">
        <v>45685</v>
      </c>
      <c r="K31" s="161" t="s">
        <v>9130</v>
      </c>
      <c r="L31" s="36"/>
      <c r="M31" s="36"/>
      <c r="N31" s="36"/>
      <c r="O31" s="36"/>
    </row>
    <row r="32" spans="2:15" s="1" customFormat="1" ht="13.5" customHeight="1" x14ac:dyDescent="0.25">
      <c r="B32" s="26" t="s">
        <v>9153</v>
      </c>
      <c r="C32" s="104" t="s">
        <v>540</v>
      </c>
      <c r="D32" s="385" t="s">
        <v>9364</v>
      </c>
      <c r="E32" s="504">
        <v>45686</v>
      </c>
      <c r="F32" s="385" t="s">
        <v>9366</v>
      </c>
      <c r="G32" s="505">
        <v>45686</v>
      </c>
      <c r="H32" s="386" t="s">
        <v>9368</v>
      </c>
      <c r="I32" s="505">
        <v>45686</v>
      </c>
      <c r="J32" s="42">
        <f>+J31+2</f>
        <v>45687</v>
      </c>
      <c r="K32" s="249"/>
      <c r="L32" s="36"/>
      <c r="M32" s="36"/>
      <c r="N32" s="36"/>
      <c r="O32" s="36"/>
    </row>
    <row r="33" spans="2:26" s="1" customFormat="1" ht="13.5" customHeight="1" x14ac:dyDescent="0.25">
      <c r="B33" s="26"/>
      <c r="C33" s="85" t="s">
        <v>541</v>
      </c>
      <c r="D33" s="385" t="s">
        <v>9339</v>
      </c>
      <c r="E33" s="504">
        <v>45687</v>
      </c>
      <c r="F33" s="385" t="s">
        <v>9401</v>
      </c>
      <c r="G33" s="505">
        <v>45688</v>
      </c>
      <c r="H33" s="386" t="s">
        <v>9403</v>
      </c>
      <c r="I33" s="505">
        <v>45688</v>
      </c>
      <c r="J33" s="42">
        <f>J32+2</f>
        <v>45689</v>
      </c>
      <c r="K33" s="170"/>
      <c r="L33" s="36"/>
      <c r="M33" s="36"/>
      <c r="N33" s="36"/>
      <c r="O33" s="36"/>
    </row>
    <row r="34" spans="2:26" s="1" customFormat="1" ht="13.5" customHeight="1" x14ac:dyDescent="0.25">
      <c r="B34" s="26"/>
      <c r="C34" s="50"/>
      <c r="D34" s="371"/>
      <c r="E34" s="494"/>
      <c r="F34" s="495"/>
      <c r="G34" s="488"/>
      <c r="H34" s="493"/>
      <c r="I34" s="492"/>
      <c r="J34" s="42"/>
      <c r="K34" s="170"/>
      <c r="L34" s="36"/>
      <c r="M34" s="36"/>
      <c r="N34" s="36"/>
      <c r="O34" s="36"/>
    </row>
    <row r="35" spans="2:26" s="1" customFormat="1" ht="13.5" customHeight="1" x14ac:dyDescent="0.25">
      <c r="B35" s="245"/>
      <c r="C35" s="50"/>
      <c r="D35" s="371"/>
      <c r="E35" s="494"/>
      <c r="F35" s="489"/>
      <c r="G35" s="485"/>
      <c r="H35" s="493"/>
      <c r="I35" s="492"/>
      <c r="J35" s="42"/>
      <c r="K35" s="272" t="s">
        <v>2343</v>
      </c>
      <c r="L35" s="36"/>
      <c r="M35" s="36"/>
      <c r="N35" s="36"/>
      <c r="O35" s="36"/>
    </row>
    <row r="36" spans="2:26" s="1" customFormat="1" ht="13.5" customHeight="1" x14ac:dyDescent="0.25">
      <c r="B36" s="245"/>
      <c r="C36" s="85" t="s">
        <v>7862</v>
      </c>
      <c r="D36" s="385" t="s">
        <v>9408</v>
      </c>
      <c r="E36" s="504">
        <v>45690</v>
      </c>
      <c r="F36" s="385" t="s">
        <v>9409</v>
      </c>
      <c r="G36" s="505">
        <v>45690</v>
      </c>
      <c r="H36" s="386" t="s">
        <v>9268</v>
      </c>
      <c r="I36" s="505">
        <v>45690</v>
      </c>
      <c r="J36" s="42">
        <f>J33+1</f>
        <v>45690</v>
      </c>
      <c r="K36" s="272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9416</v>
      </c>
      <c r="E37" s="504">
        <v>45691</v>
      </c>
      <c r="F37" s="385" t="s">
        <v>9415</v>
      </c>
      <c r="G37" s="505">
        <v>45691</v>
      </c>
      <c r="H37" s="386" t="s">
        <v>9414</v>
      </c>
      <c r="I37" s="505">
        <v>45691</v>
      </c>
      <c r="J37" s="42">
        <f>J36+1</f>
        <v>45691</v>
      </c>
      <c r="K37" s="249" t="s">
        <v>9045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9262</v>
      </c>
      <c r="E38" s="504">
        <v>45691</v>
      </c>
      <c r="F38" s="385" t="s">
        <v>9306</v>
      </c>
      <c r="G38" s="505">
        <v>45692</v>
      </c>
      <c r="H38" s="386" t="s">
        <v>9413</v>
      </c>
      <c r="I38" s="505">
        <v>45692</v>
      </c>
      <c r="J38" s="42">
        <f>J39</f>
        <v>45692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85" t="s">
        <v>42</v>
      </c>
      <c r="D39" s="385" t="s">
        <v>9167</v>
      </c>
      <c r="E39" s="504">
        <v>45692</v>
      </c>
      <c r="F39" s="385" t="s">
        <v>9111</v>
      </c>
      <c r="G39" s="505">
        <v>45692</v>
      </c>
      <c r="H39" s="386" t="s">
        <v>9429</v>
      </c>
      <c r="I39" s="505">
        <v>45692</v>
      </c>
      <c r="J39" s="42">
        <f>J37+1</f>
        <v>45692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108" t="s">
        <v>479</v>
      </c>
      <c r="D40" s="410" t="s">
        <v>9422</v>
      </c>
      <c r="E40" s="511">
        <v>45692</v>
      </c>
      <c r="F40" s="410" t="s">
        <v>9420</v>
      </c>
      <c r="G40" s="512">
        <v>45693</v>
      </c>
      <c r="H40" s="386" t="s">
        <v>9423</v>
      </c>
      <c r="I40" s="505">
        <v>45693</v>
      </c>
      <c r="J40" s="42">
        <f>J38+1</f>
        <v>45693</v>
      </c>
      <c r="K40" s="272" t="s">
        <v>9433</v>
      </c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9446</v>
      </c>
      <c r="D41" s="385" t="s">
        <v>9445</v>
      </c>
      <c r="E41" s="504">
        <v>45694</v>
      </c>
      <c r="F41" s="529" t="s">
        <v>9376</v>
      </c>
      <c r="G41" s="530">
        <v>45694</v>
      </c>
      <c r="H41" s="386" t="s">
        <v>9431</v>
      </c>
      <c r="I41" s="505">
        <v>45694</v>
      </c>
      <c r="J41" s="42">
        <f>J40+1</f>
        <v>45694</v>
      </c>
      <c r="K41" s="332"/>
      <c r="L41" s="36"/>
      <c r="M41" s="36"/>
      <c r="N41" s="36"/>
      <c r="O41" s="36"/>
    </row>
    <row r="42" spans="2:26" s="1" customFormat="1" ht="13.5" customHeight="1" x14ac:dyDescent="0.25">
      <c r="B42" s="24"/>
      <c r="C42" s="50"/>
      <c r="D42" s="375"/>
      <c r="E42" s="484"/>
      <c r="F42" s="375"/>
      <c r="G42" s="483"/>
      <c r="H42" s="372"/>
      <c r="I42" s="483"/>
      <c r="J42" s="42"/>
      <c r="K42" s="332"/>
      <c r="L42" s="36"/>
      <c r="M42" s="36"/>
      <c r="N42" s="36"/>
      <c r="O42" s="36"/>
    </row>
    <row r="43" spans="2:26" s="1" customFormat="1" ht="13.4" customHeight="1" x14ac:dyDescent="0.25">
      <c r="B43" s="24"/>
      <c r="D43" s="373"/>
      <c r="E43" s="487"/>
      <c r="F43" s="373"/>
      <c r="G43" s="486"/>
      <c r="H43" s="381"/>
      <c r="I43" s="485"/>
      <c r="J43" s="49"/>
      <c r="K43" s="249"/>
      <c r="L43" s="36"/>
      <c r="M43" s="36"/>
      <c r="N43" s="36"/>
      <c r="O43" s="36"/>
      <c r="Z43" s="117"/>
    </row>
    <row r="44" spans="2:26" s="1" customFormat="1" ht="13.5" customHeight="1" x14ac:dyDescent="0.25">
      <c r="B44" s="24"/>
      <c r="C44" s="133" t="s">
        <v>539</v>
      </c>
      <c r="D44" s="414" t="s">
        <v>9284</v>
      </c>
      <c r="E44" s="531">
        <v>45698</v>
      </c>
      <c r="F44" s="379" t="s">
        <v>9236</v>
      </c>
      <c r="G44" s="503">
        <v>45706</v>
      </c>
      <c r="H44" s="380" t="s">
        <v>9184</v>
      </c>
      <c r="I44" s="503">
        <v>45706</v>
      </c>
      <c r="J44" s="252">
        <v>45706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245" t="str">
        <f>$B$14</f>
        <v>USD: JPY155.76-</v>
      </c>
      <c r="C45" s="85" t="s">
        <v>540</v>
      </c>
      <c r="D45" s="385" t="s">
        <v>9523</v>
      </c>
      <c r="E45" s="504">
        <v>45707</v>
      </c>
      <c r="F45" s="385" t="s">
        <v>9336</v>
      </c>
      <c r="G45" s="505">
        <v>45707</v>
      </c>
      <c r="H45" s="386" t="s">
        <v>9524</v>
      </c>
      <c r="I45" s="505">
        <v>45707</v>
      </c>
      <c r="J45" s="127">
        <f>J44+1</f>
        <v>45707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44" t="str">
        <f>$B$15</f>
        <v>RMB: JPY21.59-</v>
      </c>
      <c r="C46" s="238" t="s">
        <v>541</v>
      </c>
      <c r="D46" s="387" t="s">
        <v>9199</v>
      </c>
      <c r="E46" s="532">
        <v>45708</v>
      </c>
      <c r="F46" s="387" t="s">
        <v>9275</v>
      </c>
      <c r="G46" s="525">
        <v>45709</v>
      </c>
      <c r="H46" s="406" t="s">
        <v>9544</v>
      </c>
      <c r="I46" s="525">
        <v>45709</v>
      </c>
      <c r="J46" s="267">
        <f>J45+3</f>
        <v>45710</v>
      </c>
      <c r="K46" s="162"/>
      <c r="L46" s="36"/>
      <c r="M46" s="36"/>
      <c r="N46" s="36"/>
      <c r="O46" s="36"/>
    </row>
    <row r="47" spans="2:26" s="1" customFormat="1" ht="13.5" customHeight="1" x14ac:dyDescent="0.3">
      <c r="B47" s="62"/>
      <c r="C47" s="4"/>
      <c r="D47" s="4"/>
      <c r="E47" s="4"/>
      <c r="F47" s="4"/>
      <c r="G47" s="4"/>
      <c r="H47" s="5"/>
      <c r="I47" s="5"/>
      <c r="J47" s="7"/>
      <c r="K47" s="39"/>
      <c r="L47" s="36"/>
      <c r="M47" s="36"/>
      <c r="N47" s="36"/>
      <c r="O47" s="36"/>
    </row>
    <row r="48" spans="2:26" s="1" customFormat="1" ht="13.5" customHeight="1" x14ac:dyDescent="0.25">
      <c r="B48" s="63" t="s">
        <v>5525</v>
      </c>
      <c r="K48" s="330" t="s">
        <v>5504</v>
      </c>
      <c r="L48" s="36"/>
      <c r="M48" s="36"/>
      <c r="N48" s="36"/>
      <c r="O48" s="36"/>
    </row>
    <row r="49" spans="1:50" s="1" customFormat="1" ht="13.5" customHeight="1" x14ac:dyDescent="0.25">
      <c r="B49" s="72" t="s">
        <v>6374</v>
      </c>
      <c r="L49" s="36"/>
      <c r="M49" s="36"/>
      <c r="N49" s="36"/>
      <c r="O49" s="36"/>
    </row>
    <row r="50" spans="1:50" s="1" customFormat="1" ht="13.5" customHeight="1" x14ac:dyDescent="0.25">
      <c r="B50" s="63" t="s">
        <v>648</v>
      </c>
      <c r="F50" s="460"/>
      <c r="G50" s="460"/>
      <c r="L50" s="36"/>
      <c r="M50" s="36"/>
      <c r="N50" s="36"/>
      <c r="O50" s="36"/>
    </row>
    <row r="51" spans="1:50" s="1" customFormat="1" ht="13.5" customHeight="1" x14ac:dyDescent="0.25">
      <c r="L51" s="36"/>
      <c r="M51" s="36"/>
      <c r="N51" s="36"/>
      <c r="O51" s="36"/>
    </row>
    <row r="52" spans="1:50" s="1" customFormat="1" ht="13.5" customHeight="1" x14ac:dyDescent="0.25">
      <c r="B52" s="19"/>
      <c r="C52" s="4"/>
      <c r="D52" s="4"/>
      <c r="E52" s="4"/>
      <c r="F52" s="4"/>
      <c r="G52" s="4"/>
      <c r="H52" s="5"/>
      <c r="I52" s="5"/>
      <c r="J52" s="7"/>
      <c r="K52" s="36"/>
      <c r="L52" s="37"/>
      <c r="M52" s="37"/>
      <c r="N52" s="37"/>
      <c r="O52" s="37"/>
    </row>
    <row r="53" spans="1:50" s="1" customFormat="1" ht="13.5" customHeight="1" x14ac:dyDescent="0.25">
      <c r="B53" s="6"/>
      <c r="C53" s="4"/>
      <c r="D53" s="4"/>
      <c r="E53" s="4"/>
      <c r="F53" s="4"/>
      <c r="G53" s="4"/>
      <c r="H53" s="5"/>
      <c r="I53" s="5"/>
      <c r="J53" s="7"/>
      <c r="K53" s="37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D60" s="117"/>
      <c r="E60" s="117"/>
      <c r="F60" s="117"/>
      <c r="G60" s="117"/>
      <c r="H60" s="2"/>
      <c r="I60" s="2"/>
      <c r="J60" s="3"/>
    </row>
    <row r="61" spans="1:50" s="1" customFormat="1" ht="13.5" customHeight="1" x14ac:dyDescent="0.25">
      <c r="D61" s="117"/>
      <c r="E61" s="117"/>
      <c r="H61" s="2"/>
      <c r="I61" s="2"/>
      <c r="J61" s="3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696" spans="8:24" s="1" customFormat="1" ht="13.5" customHeight="1" x14ac:dyDescent="0.25">
      <c r="H7696" s="2"/>
      <c r="I7696" s="2"/>
      <c r="J7696" s="3"/>
      <c r="X7696" s="1" t="s">
        <v>2211</v>
      </c>
    </row>
  </sheetData>
  <mergeCells count="3">
    <mergeCell ref="B1:C1"/>
    <mergeCell ref="I1:J1"/>
    <mergeCell ref="B2:C2"/>
  </mergeCells>
  <phoneticPr fontId="1"/>
  <dataValidations disablePrompts="1" count="1">
    <dataValidation type="list" allowBlank="1" showInputMessage="1" showErrorMessage="1" sqref="B31" xr:uid="{00000000-0002-0000-3600-000000000000}">
      <formula1>$B$47:$B$49</formula1>
    </dataValidation>
  </dataValidations>
  <pageMargins left="0.47" right="0.27" top="1" bottom="1" header="0.51200000000000001" footer="0.51200000000000001"/>
  <pageSetup paperSize="9" scale="75" orientation="landscape" horizontalDpi="300" verticalDpi="300" r:id="rId1"/>
  <headerFooter alignWithMargins="0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8" t="s">
        <v>3248</v>
      </c>
      <c r="C1" s="658"/>
      <c r="D1" s="9"/>
      <c r="E1" s="9"/>
      <c r="F1" s="9"/>
      <c r="G1" s="9"/>
      <c r="H1" s="9"/>
      <c r="I1" s="659">
        <v>45701.375</v>
      </c>
      <c r="J1" s="659"/>
      <c r="K1" s="14"/>
      <c r="L1" s="15"/>
      <c r="M1" s="15"/>
      <c r="N1" s="16"/>
      <c r="O1" s="12"/>
    </row>
    <row r="2" spans="2:15" s="1" customFormat="1" ht="13.5" customHeight="1" x14ac:dyDescent="0.25">
      <c r="B2" s="660" t="s">
        <v>382</v>
      </c>
      <c r="C2" s="660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9394</v>
      </c>
      <c r="E5" s="509">
        <v>45685</v>
      </c>
      <c r="F5" s="506" t="s">
        <v>9395</v>
      </c>
      <c r="G5" s="507">
        <v>45687</v>
      </c>
      <c r="H5" s="391" t="s">
        <v>9396</v>
      </c>
      <c r="I5" s="507">
        <v>45688</v>
      </c>
      <c r="J5" s="33">
        <v>45685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9138</v>
      </c>
      <c r="C7" s="50"/>
      <c r="D7" s="371"/>
      <c r="E7" s="49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459"/>
      <c r="C8" s="95" t="s">
        <v>479</v>
      </c>
      <c r="D8" s="410" t="s">
        <v>9405</v>
      </c>
      <c r="E8" s="511">
        <v>45690</v>
      </c>
      <c r="F8" s="410" t="s">
        <v>9406</v>
      </c>
      <c r="G8" s="512">
        <v>45690</v>
      </c>
      <c r="H8" s="412" t="s">
        <v>9407</v>
      </c>
      <c r="I8" s="512">
        <v>45690</v>
      </c>
      <c r="J8" s="42">
        <f>J11+1</f>
        <v>45689</v>
      </c>
      <c r="K8" s="16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9245</v>
      </c>
      <c r="E9" s="504">
        <v>45691</v>
      </c>
      <c r="F9" s="385" t="s">
        <v>9410</v>
      </c>
      <c r="G9" s="505">
        <v>45691</v>
      </c>
      <c r="H9" s="386" t="s">
        <v>9411</v>
      </c>
      <c r="I9" s="505">
        <v>45691</v>
      </c>
      <c r="J9" s="42">
        <f>J12+1</f>
        <v>45688</v>
      </c>
      <c r="K9" s="161" t="s">
        <v>5488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9417</v>
      </c>
      <c r="E10" s="511">
        <v>45691</v>
      </c>
      <c r="F10" s="410" t="s">
        <v>9417</v>
      </c>
      <c r="G10" s="512">
        <v>45691</v>
      </c>
      <c r="H10" s="412" t="s">
        <v>9228</v>
      </c>
      <c r="I10" s="512">
        <v>45691</v>
      </c>
      <c r="J10" s="42">
        <f>J8</f>
        <v>45689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477</v>
      </c>
      <c r="D11" s="410" t="s">
        <v>9418</v>
      </c>
      <c r="E11" s="511">
        <v>45691</v>
      </c>
      <c r="F11" s="385" t="s">
        <v>9426</v>
      </c>
      <c r="G11" s="505">
        <v>45693</v>
      </c>
      <c r="H11" s="386" t="s">
        <v>9427</v>
      </c>
      <c r="I11" s="505">
        <v>45693</v>
      </c>
      <c r="J11" s="42">
        <f>J9</f>
        <v>45688</v>
      </c>
      <c r="K11" s="249" t="s">
        <v>9045</v>
      </c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9443</v>
      </c>
      <c r="E12" s="510">
        <v>45694</v>
      </c>
      <c r="F12" s="392" t="s">
        <v>9444</v>
      </c>
      <c r="G12" s="522">
        <v>45694</v>
      </c>
      <c r="H12" s="393" t="s">
        <v>9442</v>
      </c>
      <c r="I12" s="522">
        <v>45694</v>
      </c>
      <c r="J12" s="42">
        <f>J5+2</f>
        <v>45687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9120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9321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9322</v>
      </c>
      <c r="C15" s="94" t="s">
        <v>481</v>
      </c>
      <c r="D15" s="462" t="s">
        <v>9354</v>
      </c>
      <c r="E15" s="523">
        <v>45696</v>
      </c>
      <c r="F15" s="462" t="s">
        <v>9464</v>
      </c>
      <c r="G15" s="524">
        <v>45698</v>
      </c>
      <c r="H15" s="406" t="s">
        <v>9465</v>
      </c>
      <c r="I15" s="525">
        <v>45699</v>
      </c>
      <c r="J15" s="139">
        <f>J5+7+7</f>
        <v>45699</v>
      </c>
      <c r="K15" s="162" t="s">
        <v>9139</v>
      </c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9340</v>
      </c>
      <c r="E17" s="502">
        <v>45682</v>
      </c>
      <c r="F17" s="506" t="s">
        <v>9342</v>
      </c>
      <c r="G17" s="507">
        <v>45682</v>
      </c>
      <c r="H17" s="391" t="s">
        <v>9344</v>
      </c>
      <c r="I17" s="507">
        <v>45683</v>
      </c>
      <c r="J17" s="33">
        <v>45682</v>
      </c>
      <c r="K17" s="262" t="s">
        <v>9324</v>
      </c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 t="s">
        <v>6082</v>
      </c>
      <c r="L18" s="36"/>
      <c r="M18" s="36"/>
      <c r="N18" s="36"/>
      <c r="O18" s="36"/>
    </row>
    <row r="19" spans="2:15" s="1" customFormat="1" ht="13.4" customHeight="1" x14ac:dyDescent="0.25">
      <c r="B19" s="26" t="s">
        <v>9140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5" customHeight="1" x14ac:dyDescent="0.25">
      <c r="B20" s="26"/>
      <c r="C20" s="85" t="s">
        <v>479</v>
      </c>
      <c r="D20" s="392" t="s">
        <v>9353</v>
      </c>
      <c r="E20" s="510">
        <v>45685</v>
      </c>
      <c r="F20" s="392" t="s">
        <v>9117</v>
      </c>
      <c r="G20" s="522">
        <v>45686</v>
      </c>
      <c r="H20" s="386" t="s">
        <v>9196</v>
      </c>
      <c r="I20" s="505">
        <v>45686</v>
      </c>
      <c r="J20" s="127">
        <f>J21-1</f>
        <v>45684</v>
      </c>
      <c r="K20" s="161" t="s">
        <v>9143</v>
      </c>
      <c r="L20" s="36"/>
      <c r="M20" s="36"/>
      <c r="N20" s="36"/>
      <c r="O20" s="36"/>
    </row>
    <row r="21" spans="2:15" s="1" customFormat="1" ht="13.4" customHeight="1" x14ac:dyDescent="0.25">
      <c r="B21" s="520" t="s">
        <v>9141</v>
      </c>
      <c r="C21" s="100" t="s">
        <v>42</v>
      </c>
      <c r="D21" s="392" t="s">
        <v>9360</v>
      </c>
      <c r="E21" s="510">
        <v>45686</v>
      </c>
      <c r="F21" s="392" t="s">
        <v>9374</v>
      </c>
      <c r="G21" s="522">
        <v>45687</v>
      </c>
      <c r="H21" s="397" t="s">
        <v>9375</v>
      </c>
      <c r="I21" s="530">
        <v>45687</v>
      </c>
      <c r="J21" s="42">
        <v>45685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21" t="s">
        <v>9142</v>
      </c>
      <c r="C22" s="85" t="s">
        <v>477</v>
      </c>
      <c r="D22" s="392" t="s">
        <v>9378</v>
      </c>
      <c r="E22" s="510">
        <v>45687</v>
      </c>
      <c r="F22" s="385" t="s">
        <v>9376</v>
      </c>
      <c r="G22" s="505">
        <v>45687</v>
      </c>
      <c r="H22" s="386" t="s">
        <v>9377</v>
      </c>
      <c r="I22" s="505">
        <v>45687</v>
      </c>
      <c r="J22" s="42">
        <f>J17+3</f>
        <v>45685</v>
      </c>
      <c r="K22" s="249" t="s">
        <v>9045</v>
      </c>
      <c r="L22" s="36"/>
      <c r="M22" s="36"/>
      <c r="N22" s="36"/>
      <c r="O22" s="36"/>
    </row>
    <row r="23" spans="2:15" s="1" customFormat="1" ht="13.4" customHeight="1" x14ac:dyDescent="0.25">
      <c r="B23" s="521"/>
      <c r="C23" s="85" t="s">
        <v>1313</v>
      </c>
      <c r="D23" s="392" t="s">
        <v>9379</v>
      </c>
      <c r="E23" s="510">
        <v>45687</v>
      </c>
      <c r="F23" s="392" t="s">
        <v>9393</v>
      </c>
      <c r="G23" s="522">
        <v>45688</v>
      </c>
      <c r="H23" s="397" t="s">
        <v>9392</v>
      </c>
      <c r="I23" s="530">
        <v>45688</v>
      </c>
      <c r="J23" s="42">
        <v>45685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1314</v>
      </c>
      <c r="D24" s="392"/>
      <c r="E24" s="510"/>
      <c r="F24" s="392"/>
      <c r="G24" s="522"/>
      <c r="H24" s="393"/>
      <c r="I24" s="522"/>
      <c r="J24" s="118" t="s">
        <v>419</v>
      </c>
      <c r="K24" s="164" t="s">
        <v>9148</v>
      </c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JPY157.50-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JPY21.79-</v>
      </c>
      <c r="C27" s="93" t="s">
        <v>481</v>
      </c>
      <c r="D27" s="401"/>
      <c r="E27" s="526"/>
      <c r="F27" s="402"/>
      <c r="G27" s="527"/>
      <c r="H27" s="401"/>
      <c r="I27" s="527"/>
      <c r="J27" s="121" t="s">
        <v>419</v>
      </c>
      <c r="K27" s="311" t="s">
        <v>9149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414" t="s">
        <v>9312</v>
      </c>
      <c r="E30" s="531">
        <v>45678</v>
      </c>
      <c r="F30" s="379" t="s">
        <v>9166</v>
      </c>
      <c r="G30" s="503">
        <v>45679</v>
      </c>
      <c r="H30" s="380" t="s">
        <v>4674</v>
      </c>
      <c r="I30" s="503">
        <v>45679</v>
      </c>
      <c r="J30" s="127">
        <v>45679</v>
      </c>
      <c r="K30" s="161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8997</v>
      </c>
      <c r="C31" s="104" t="s">
        <v>540</v>
      </c>
      <c r="D31" s="385" t="s">
        <v>9319</v>
      </c>
      <c r="E31" s="504">
        <v>45680</v>
      </c>
      <c r="F31" s="385" t="s">
        <v>9318</v>
      </c>
      <c r="G31" s="505">
        <v>45680</v>
      </c>
      <c r="H31" s="386" t="s">
        <v>9320</v>
      </c>
      <c r="I31" s="505">
        <v>45681</v>
      </c>
      <c r="J31" s="42">
        <f>+J30+2-1</f>
        <v>45680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9345</v>
      </c>
      <c r="E32" s="504">
        <v>45681</v>
      </c>
      <c r="F32" s="385" t="s">
        <v>9346</v>
      </c>
      <c r="G32" s="505">
        <v>45681</v>
      </c>
      <c r="H32" s="386" t="s">
        <v>9079</v>
      </c>
      <c r="I32" s="505">
        <v>45682</v>
      </c>
      <c r="J32" s="42">
        <f>J31+2</f>
        <v>45682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 t="s">
        <v>2343</v>
      </c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9347</v>
      </c>
      <c r="E35" s="504">
        <v>45683</v>
      </c>
      <c r="F35" s="385" t="s">
        <v>9325</v>
      </c>
      <c r="G35" s="505">
        <v>45684</v>
      </c>
      <c r="H35" s="386" t="s">
        <v>9280</v>
      </c>
      <c r="I35" s="505">
        <v>45684</v>
      </c>
      <c r="J35" s="42">
        <f>J32+1</f>
        <v>45683</v>
      </c>
      <c r="K35" s="272"/>
      <c r="L35" s="36"/>
      <c r="M35" s="36"/>
      <c r="N35" s="36"/>
      <c r="O35" s="36"/>
    </row>
    <row r="36" spans="2:26" s="1" customFormat="1" ht="13.5" customHeight="1" x14ac:dyDescent="0.25">
      <c r="B36" s="24"/>
      <c r="C36" s="85" t="s">
        <v>1313</v>
      </c>
      <c r="D36" s="385" t="s">
        <v>9356</v>
      </c>
      <c r="E36" s="504">
        <v>45685</v>
      </c>
      <c r="F36" s="385" t="s">
        <v>9201</v>
      </c>
      <c r="G36" s="505">
        <v>45685</v>
      </c>
      <c r="H36" s="386" t="s">
        <v>9297</v>
      </c>
      <c r="I36" s="505">
        <v>45685</v>
      </c>
      <c r="J36" s="42">
        <f>J38</f>
        <v>45685</v>
      </c>
      <c r="K36" s="249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9292</v>
      </c>
      <c r="E37" s="504">
        <v>45685</v>
      </c>
      <c r="F37" s="385" t="s">
        <v>9358</v>
      </c>
      <c r="G37" s="505">
        <v>45685</v>
      </c>
      <c r="H37" s="386" t="s">
        <v>9359</v>
      </c>
      <c r="I37" s="505">
        <v>45685</v>
      </c>
      <c r="J37" s="42">
        <f>J35+1</f>
        <v>45684</v>
      </c>
      <c r="K37" s="249" t="s">
        <v>9380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9363</v>
      </c>
      <c r="D38" s="385" t="s">
        <v>717</v>
      </c>
      <c r="E38" s="504">
        <v>45685</v>
      </c>
      <c r="F38" s="385" t="s">
        <v>9361</v>
      </c>
      <c r="G38" s="505">
        <v>45686</v>
      </c>
      <c r="H38" s="386" t="s">
        <v>9362</v>
      </c>
      <c r="I38" s="505">
        <v>45686</v>
      </c>
      <c r="J38" s="42">
        <f>J37+1</f>
        <v>45685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9399</v>
      </c>
      <c r="E39" s="511">
        <v>45687</v>
      </c>
      <c r="F39" s="410" t="s">
        <v>9398</v>
      </c>
      <c r="G39" s="512">
        <v>45688</v>
      </c>
      <c r="H39" s="386" t="s">
        <v>9397</v>
      </c>
      <c r="I39" s="505">
        <v>45688</v>
      </c>
      <c r="J39" s="42">
        <f>J38+1</f>
        <v>45686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9203</v>
      </c>
      <c r="E40" s="504">
        <v>45691</v>
      </c>
      <c r="F40" s="529" t="s">
        <v>9374</v>
      </c>
      <c r="G40" s="530">
        <v>45691</v>
      </c>
      <c r="H40" s="386" t="s">
        <v>9400</v>
      </c>
      <c r="I40" s="505">
        <v>45691</v>
      </c>
      <c r="J40" s="42">
        <f>J39+1</f>
        <v>45687</v>
      </c>
      <c r="K40" s="271" t="s">
        <v>9381</v>
      </c>
      <c r="L40" s="36"/>
      <c r="M40" s="36"/>
      <c r="N40" s="36"/>
      <c r="O40" s="36"/>
    </row>
    <row r="41" spans="2:26" s="1" customFormat="1" ht="13.4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249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9459</v>
      </c>
      <c r="E43" s="531">
        <v>45693</v>
      </c>
      <c r="F43" s="379" t="s">
        <v>9292</v>
      </c>
      <c r="G43" s="503">
        <v>45699</v>
      </c>
      <c r="H43" s="380" t="s">
        <v>9461</v>
      </c>
      <c r="I43" s="503">
        <v>45699</v>
      </c>
      <c r="J43" s="252">
        <v>45699</v>
      </c>
      <c r="K43" s="161" t="s">
        <v>9432</v>
      </c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JPY157.50-</v>
      </c>
      <c r="C44" s="85" t="s">
        <v>540</v>
      </c>
      <c r="D44" s="385" t="s">
        <v>9466</v>
      </c>
      <c r="E44" s="504">
        <v>45700</v>
      </c>
      <c r="F44" s="385" t="s">
        <v>9467</v>
      </c>
      <c r="G44" s="505">
        <v>45700</v>
      </c>
      <c r="H44" s="386" t="s">
        <v>9468</v>
      </c>
      <c r="I44" s="505">
        <v>45701</v>
      </c>
      <c r="J44" s="127">
        <f>J43+1</f>
        <v>45700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JPY21.79-</v>
      </c>
      <c r="C45" s="238" t="s">
        <v>541</v>
      </c>
      <c r="D45" s="387" t="s">
        <v>9500</v>
      </c>
      <c r="E45" s="532">
        <v>45701</v>
      </c>
      <c r="F45" s="387" t="s">
        <v>9498</v>
      </c>
      <c r="G45" s="525">
        <v>45702</v>
      </c>
      <c r="H45" s="406" t="s">
        <v>9495</v>
      </c>
      <c r="I45" s="525">
        <v>45703</v>
      </c>
      <c r="J45" s="267">
        <f>J44+3</f>
        <v>45703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37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8" t="s">
        <v>3248</v>
      </c>
      <c r="C1" s="658"/>
      <c r="D1" s="9"/>
      <c r="E1" s="9"/>
      <c r="F1" s="9"/>
      <c r="G1" s="9"/>
      <c r="H1" s="9"/>
      <c r="I1" s="659">
        <v>45685.375</v>
      </c>
      <c r="J1" s="659"/>
      <c r="K1" s="14"/>
      <c r="L1" s="15"/>
      <c r="M1" s="15"/>
      <c r="N1" s="16"/>
      <c r="O1" s="12"/>
    </row>
    <row r="2" spans="2:15" s="1" customFormat="1" ht="13.5" customHeight="1" x14ac:dyDescent="0.25">
      <c r="B2" s="660" t="s">
        <v>9135</v>
      </c>
      <c r="C2" s="660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9303</v>
      </c>
      <c r="E5" s="509">
        <v>45678</v>
      </c>
      <c r="F5" s="506" t="s">
        <v>9302</v>
      </c>
      <c r="G5" s="507">
        <v>45678</v>
      </c>
      <c r="H5" s="391" t="s">
        <v>9298</v>
      </c>
      <c r="I5" s="507">
        <v>45679</v>
      </c>
      <c r="J5" s="33">
        <v>45678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2327</v>
      </c>
      <c r="C7" s="50"/>
      <c r="D7" s="371"/>
      <c r="E7" s="49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477</v>
      </c>
      <c r="D8" s="410" t="s">
        <v>9327</v>
      </c>
      <c r="E8" s="511">
        <v>45681</v>
      </c>
      <c r="F8" s="385" t="s">
        <v>9231</v>
      </c>
      <c r="G8" s="505">
        <v>45681</v>
      </c>
      <c r="H8" s="386" t="s">
        <v>9326</v>
      </c>
      <c r="I8" s="505">
        <v>45681</v>
      </c>
      <c r="J8" s="42">
        <f>J9</f>
        <v>45681</v>
      </c>
      <c r="K8" s="249" t="s">
        <v>9045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9131</v>
      </c>
      <c r="E9" s="504">
        <v>45681</v>
      </c>
      <c r="F9" s="385" t="s">
        <v>9329</v>
      </c>
      <c r="G9" s="505">
        <v>45681</v>
      </c>
      <c r="H9" s="386" t="s">
        <v>9173</v>
      </c>
      <c r="I9" s="505">
        <v>45681</v>
      </c>
      <c r="J9" s="42">
        <f>J12+1</f>
        <v>45681</v>
      </c>
      <c r="K9" s="161" t="s">
        <v>5488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9199</v>
      </c>
      <c r="E10" s="511">
        <v>45681</v>
      </c>
      <c r="F10" s="410" t="s">
        <v>9333</v>
      </c>
      <c r="G10" s="512">
        <v>45682</v>
      </c>
      <c r="H10" s="412" t="s">
        <v>9334</v>
      </c>
      <c r="I10" s="512">
        <v>45682</v>
      </c>
      <c r="J10" s="42">
        <f>J11</f>
        <v>45682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9335</v>
      </c>
      <c r="E11" s="511">
        <v>45682</v>
      </c>
      <c r="F11" s="410" t="s">
        <v>9336</v>
      </c>
      <c r="G11" s="512">
        <v>45682</v>
      </c>
      <c r="H11" s="412" t="s">
        <v>9337</v>
      </c>
      <c r="I11" s="512">
        <v>45682</v>
      </c>
      <c r="J11" s="42">
        <f>J8+1</f>
        <v>45682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9227</v>
      </c>
      <c r="E12" s="510">
        <v>45683</v>
      </c>
      <c r="F12" s="392" t="s">
        <v>9328</v>
      </c>
      <c r="G12" s="522">
        <v>45683</v>
      </c>
      <c r="H12" s="393" t="s">
        <v>9338</v>
      </c>
      <c r="I12" s="522">
        <v>45683</v>
      </c>
      <c r="J12" s="42">
        <f>J5+2</f>
        <v>45680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9256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9257</v>
      </c>
      <c r="C14" s="49"/>
      <c r="D14" s="375"/>
      <c r="E14" s="484"/>
      <c r="F14" s="375"/>
      <c r="G14" s="483"/>
      <c r="H14" s="372"/>
      <c r="I14" s="534"/>
      <c r="K14" s="533"/>
      <c r="L14" s="36"/>
      <c r="M14" s="36"/>
      <c r="N14" s="36"/>
      <c r="O14" s="36"/>
    </row>
    <row r="15" spans="2:15" s="1" customFormat="1" ht="13.5" customHeight="1" x14ac:dyDescent="0.25">
      <c r="B15" s="400" t="s">
        <v>9258</v>
      </c>
      <c r="C15" s="55" t="s">
        <v>481</v>
      </c>
      <c r="D15" s="513" t="s">
        <v>9357</v>
      </c>
      <c r="E15" s="514">
        <v>45685</v>
      </c>
      <c r="F15" s="513" t="s">
        <v>9354</v>
      </c>
      <c r="G15" s="515">
        <v>45687</v>
      </c>
      <c r="H15" s="384" t="s">
        <v>9355</v>
      </c>
      <c r="I15" s="516">
        <v>45688</v>
      </c>
      <c r="J15" s="34">
        <f>J5+7</f>
        <v>45685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9287</v>
      </c>
      <c r="E17" s="502">
        <v>45674</v>
      </c>
      <c r="F17" s="506" t="s">
        <v>9288</v>
      </c>
      <c r="G17" s="507">
        <v>45676</v>
      </c>
      <c r="H17" s="391" t="s">
        <v>9285</v>
      </c>
      <c r="I17" s="507">
        <v>45676</v>
      </c>
      <c r="J17" s="33">
        <v>45675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9136</v>
      </c>
      <c r="C19" s="50"/>
      <c r="D19" s="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477</v>
      </c>
      <c r="D20" s="392" t="s">
        <v>9299</v>
      </c>
      <c r="E20" s="510">
        <v>45678</v>
      </c>
      <c r="F20" s="385" t="s">
        <v>9290</v>
      </c>
      <c r="G20" s="505">
        <v>45678</v>
      </c>
      <c r="H20" s="386" t="s">
        <v>9237</v>
      </c>
      <c r="I20" s="505">
        <v>45678</v>
      </c>
      <c r="J20" s="42">
        <f>J17+3</f>
        <v>45678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8</v>
      </c>
      <c r="D21" s="392" t="s">
        <v>9294</v>
      </c>
      <c r="E21" s="510">
        <v>45678</v>
      </c>
      <c r="F21" s="385" t="s">
        <v>9306</v>
      </c>
      <c r="G21" s="505">
        <v>45679</v>
      </c>
      <c r="H21" s="386" t="s">
        <v>9307</v>
      </c>
      <c r="I21" s="505">
        <v>45679</v>
      </c>
      <c r="J21" s="42">
        <f>J20</f>
        <v>45678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95" t="s">
        <v>1313</v>
      </c>
      <c r="D22" s="392" t="s">
        <v>9308</v>
      </c>
      <c r="E22" s="510">
        <v>45679</v>
      </c>
      <c r="F22" s="385" t="s">
        <v>9286</v>
      </c>
      <c r="G22" s="505">
        <v>45679</v>
      </c>
      <c r="H22" s="386" t="s">
        <v>9311</v>
      </c>
      <c r="I22" s="505">
        <v>45679</v>
      </c>
      <c r="J22" s="42">
        <f>J20</f>
        <v>45678</v>
      </c>
      <c r="K22" s="247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1314</v>
      </c>
      <c r="D23" s="392" t="s">
        <v>9193</v>
      </c>
      <c r="E23" s="510">
        <v>45680</v>
      </c>
      <c r="F23" s="392" t="s">
        <v>9207</v>
      </c>
      <c r="G23" s="522">
        <v>45680</v>
      </c>
      <c r="H23" s="392" t="s">
        <v>9317</v>
      </c>
      <c r="I23" s="522">
        <v>45680</v>
      </c>
      <c r="J23" s="42">
        <f>J24</f>
        <v>45679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100">
        <v>1200</v>
      </c>
      <c r="E24" s="510">
        <v>45680</v>
      </c>
      <c r="F24" s="392" t="s">
        <v>9167</v>
      </c>
      <c r="G24" s="522">
        <v>45680</v>
      </c>
      <c r="H24" s="386" t="s">
        <v>9323</v>
      </c>
      <c r="I24" s="505">
        <v>45680</v>
      </c>
      <c r="J24" s="42">
        <f>J20+1</f>
        <v>45679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JPY157.46-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JPY21.59-</v>
      </c>
      <c r="C27" s="93" t="s">
        <v>481</v>
      </c>
      <c r="D27" s="401" t="s">
        <v>9339</v>
      </c>
      <c r="E27" s="526">
        <v>45682</v>
      </c>
      <c r="F27" s="402" t="s">
        <v>9341</v>
      </c>
      <c r="G27" s="527">
        <v>45682</v>
      </c>
      <c r="H27" s="401" t="s">
        <v>9343</v>
      </c>
      <c r="I27" s="527">
        <v>26</v>
      </c>
      <c r="J27" s="34">
        <f>J17+7</f>
        <v>45682</v>
      </c>
      <c r="K27" s="311" t="s">
        <v>9324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9249</v>
      </c>
      <c r="E30" s="501">
        <v>45669</v>
      </c>
      <c r="F30" s="379" t="s">
        <v>9250</v>
      </c>
      <c r="G30" s="503">
        <v>45671</v>
      </c>
      <c r="H30" s="380" t="s">
        <v>9251</v>
      </c>
      <c r="I30" s="503">
        <v>45672</v>
      </c>
      <c r="J30" s="42">
        <v>45671</v>
      </c>
      <c r="K30" s="161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9137</v>
      </c>
      <c r="C31" s="104" t="s">
        <v>540</v>
      </c>
      <c r="D31" s="385" t="s">
        <v>9252</v>
      </c>
      <c r="E31" s="504">
        <v>45672</v>
      </c>
      <c r="F31" s="385" t="s">
        <v>9253</v>
      </c>
      <c r="G31" s="505">
        <v>45672</v>
      </c>
      <c r="H31" s="386" t="s">
        <v>9254</v>
      </c>
      <c r="I31" s="505">
        <v>45673</v>
      </c>
      <c r="J31" s="42">
        <f>+J30+2</f>
        <v>45673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9255</v>
      </c>
      <c r="E32" s="504">
        <v>45674</v>
      </c>
      <c r="F32" s="385" t="s">
        <v>9276</v>
      </c>
      <c r="G32" s="505">
        <v>45674</v>
      </c>
      <c r="H32" s="386" t="s">
        <v>9277</v>
      </c>
      <c r="I32" s="505">
        <v>45674</v>
      </c>
      <c r="J32" s="42">
        <f>J31+2</f>
        <v>45675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 t="s">
        <v>2343</v>
      </c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9263</v>
      </c>
      <c r="E35" s="504">
        <v>45676</v>
      </c>
      <c r="F35" s="385" t="s">
        <v>9264</v>
      </c>
      <c r="G35" s="505">
        <v>45676</v>
      </c>
      <c r="H35" s="386" t="s">
        <v>9265</v>
      </c>
      <c r="I35" s="505">
        <v>45676</v>
      </c>
      <c r="J35" s="42">
        <f>J32+1</f>
        <v>45676</v>
      </c>
      <c r="K35" s="272"/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42</v>
      </c>
      <c r="D36" s="385" t="s">
        <v>9291</v>
      </c>
      <c r="E36" s="504">
        <v>45677</v>
      </c>
      <c r="F36" s="385" t="s">
        <v>9292</v>
      </c>
      <c r="G36" s="505">
        <v>45677</v>
      </c>
      <c r="H36" s="386" t="s">
        <v>9293</v>
      </c>
      <c r="I36" s="505">
        <v>45677</v>
      </c>
      <c r="J36" s="42">
        <f>J38+1</f>
        <v>45678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1313</v>
      </c>
      <c r="D37" s="385" t="s">
        <v>9295</v>
      </c>
      <c r="E37" s="504">
        <v>45677</v>
      </c>
      <c r="F37" s="385" t="s">
        <v>9296</v>
      </c>
      <c r="G37" s="505">
        <v>45678</v>
      </c>
      <c r="H37" s="386" t="s">
        <v>9297</v>
      </c>
      <c r="I37" s="505">
        <v>45678</v>
      </c>
      <c r="J37" s="42">
        <f>J36</f>
        <v>45678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9300</v>
      </c>
      <c r="E38" s="504">
        <v>45678</v>
      </c>
      <c r="F38" s="385" t="s">
        <v>9309</v>
      </c>
      <c r="G38" s="505">
        <v>45679</v>
      </c>
      <c r="H38" s="386" t="s">
        <v>9310</v>
      </c>
      <c r="I38" s="505">
        <v>45679</v>
      </c>
      <c r="J38" s="42">
        <f>J35+1</f>
        <v>45677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9315</v>
      </c>
      <c r="E39" s="511">
        <v>45680</v>
      </c>
      <c r="F39" s="410" t="s">
        <v>9314</v>
      </c>
      <c r="G39" s="512">
        <v>45680</v>
      </c>
      <c r="H39" s="386" t="s">
        <v>9316</v>
      </c>
      <c r="I39" s="505">
        <v>45680</v>
      </c>
      <c r="J39" s="42">
        <f>J36+1</f>
        <v>45679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9330</v>
      </c>
      <c r="E40" s="504">
        <v>45680</v>
      </c>
      <c r="F40" s="529" t="s">
        <v>9331</v>
      </c>
      <c r="G40" s="530">
        <v>45681</v>
      </c>
      <c r="H40" s="386" t="s">
        <v>9332</v>
      </c>
      <c r="I40" s="505">
        <v>45681</v>
      </c>
      <c r="J40" s="42">
        <f>J39+1</f>
        <v>45680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75"/>
      <c r="E41" s="484"/>
      <c r="F41" s="489"/>
      <c r="G41" s="485"/>
      <c r="H41" s="5"/>
      <c r="I41" s="488"/>
      <c r="J41" s="4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9186</v>
      </c>
      <c r="E43" s="531">
        <v>45684</v>
      </c>
      <c r="F43" s="379" t="s">
        <v>9351</v>
      </c>
      <c r="G43" s="503">
        <v>45684</v>
      </c>
      <c r="H43" s="380" t="s">
        <v>9352</v>
      </c>
      <c r="I43" s="503">
        <v>45684</v>
      </c>
      <c r="J43" s="131">
        <f>J44-1</f>
        <v>45685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JPY157.46-</v>
      </c>
      <c r="C44" s="85" t="s">
        <v>9370</v>
      </c>
      <c r="D44" s="385" t="s">
        <v>9365</v>
      </c>
      <c r="E44" s="504">
        <v>45686</v>
      </c>
      <c r="F44" s="385" t="s">
        <v>9367</v>
      </c>
      <c r="G44" s="505">
        <v>45686</v>
      </c>
      <c r="H44" s="386" t="s">
        <v>9369</v>
      </c>
      <c r="I44" s="505">
        <v>45686</v>
      </c>
      <c r="J44" s="42">
        <f>J39+7</f>
        <v>45686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JPY21.59-</v>
      </c>
      <c r="C45" s="238" t="s">
        <v>541</v>
      </c>
      <c r="D45" s="385" t="s">
        <v>9173</v>
      </c>
      <c r="E45" s="504">
        <v>45687</v>
      </c>
      <c r="F45" s="385" t="s">
        <v>9402</v>
      </c>
      <c r="G45" s="505">
        <v>45688</v>
      </c>
      <c r="H45" s="406" t="s">
        <v>9404</v>
      </c>
      <c r="I45" s="525">
        <v>45688</v>
      </c>
      <c r="J45" s="76">
        <f>J44+3</f>
        <v>45689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9260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9261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38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AX7702"/>
  <sheetViews>
    <sheetView view="pageBreakPreview" topLeftCell="A33" zoomScale="73" zoomScaleNormal="100" zoomScaleSheetLayoutView="73" workbookViewId="0">
      <selection activeCell="B52" sqref="B52:B53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8" t="s">
        <v>0</v>
      </c>
      <c r="C1" s="658"/>
      <c r="D1" s="9"/>
      <c r="E1" s="9"/>
      <c r="F1" s="9"/>
      <c r="G1" s="9"/>
      <c r="H1" s="9"/>
      <c r="I1" s="659">
        <v>46057.354166666664</v>
      </c>
      <c r="J1" s="659"/>
      <c r="K1" s="14"/>
      <c r="L1" s="15"/>
      <c r="M1" s="15"/>
      <c r="N1" s="16"/>
      <c r="O1" s="12"/>
    </row>
    <row r="2" spans="2:15" s="1" customFormat="1" ht="13.5" customHeight="1" x14ac:dyDescent="0.25">
      <c r="B2" s="660" t="s">
        <v>382</v>
      </c>
      <c r="C2" s="66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1" t="s">
        <v>12</v>
      </c>
      <c r="E4" s="662"/>
      <c r="F4" s="661" t="s">
        <v>13</v>
      </c>
      <c r="G4" s="662"/>
      <c r="H4" s="663" t="s">
        <v>2</v>
      </c>
      <c r="I4" s="66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224" t="s">
        <v>481</v>
      </c>
      <c r="D5" s="390" t="s">
        <v>9603</v>
      </c>
      <c r="E5" s="502">
        <v>46050</v>
      </c>
      <c r="F5" s="390" t="s">
        <v>9949</v>
      </c>
      <c r="G5" s="502">
        <v>46050</v>
      </c>
      <c r="H5" s="390" t="s">
        <v>9131</v>
      </c>
      <c r="I5" s="539">
        <v>46051</v>
      </c>
      <c r="J5" s="33">
        <v>46049</v>
      </c>
      <c r="K5" s="262"/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5" customHeight="1" x14ac:dyDescent="0.25">
      <c r="B7" s="26" t="s">
        <v>11242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5" customHeight="1" x14ac:dyDescent="0.25">
      <c r="B8" s="26"/>
      <c r="C8" s="85" t="s">
        <v>10</v>
      </c>
      <c r="D8" s="385" t="s">
        <v>9245</v>
      </c>
      <c r="E8" s="504">
        <v>46053</v>
      </c>
      <c r="F8" s="385" t="s">
        <v>11257</v>
      </c>
      <c r="G8" s="505">
        <v>46053</v>
      </c>
      <c r="H8" s="386" t="s">
        <v>10498</v>
      </c>
      <c r="I8" s="504">
        <v>46053</v>
      </c>
      <c r="J8" s="42">
        <f>J5+2</f>
        <v>46051</v>
      </c>
      <c r="K8" s="271"/>
      <c r="L8" s="36"/>
      <c r="M8" s="36"/>
      <c r="N8" s="36"/>
      <c r="O8" s="36"/>
    </row>
    <row r="9" spans="2:15" s="1" customFormat="1" ht="15" customHeight="1" x14ac:dyDescent="0.25">
      <c r="B9" s="537"/>
      <c r="C9" s="85" t="s">
        <v>244</v>
      </c>
      <c r="D9" s="385" t="s">
        <v>11258</v>
      </c>
      <c r="E9" s="510">
        <v>46053</v>
      </c>
      <c r="F9" s="385" t="s">
        <v>10887</v>
      </c>
      <c r="G9" s="522">
        <v>46054</v>
      </c>
      <c r="H9" s="386" t="s">
        <v>9629</v>
      </c>
      <c r="I9" s="504">
        <v>46054</v>
      </c>
      <c r="J9" s="42">
        <f>J10+1</f>
        <v>46053</v>
      </c>
      <c r="K9" s="271"/>
      <c r="L9" s="36"/>
      <c r="M9" s="36"/>
      <c r="N9" s="36"/>
      <c r="O9" s="36"/>
    </row>
    <row r="10" spans="2:15" s="1" customFormat="1" ht="15" customHeight="1" x14ac:dyDescent="0.25">
      <c r="B10" s="537"/>
      <c r="C10" s="85" t="s">
        <v>5</v>
      </c>
      <c r="D10" s="385" t="s">
        <v>9236</v>
      </c>
      <c r="E10" s="522">
        <v>46054</v>
      </c>
      <c r="F10" s="385" t="s">
        <v>10595</v>
      </c>
      <c r="G10" s="505">
        <v>46055</v>
      </c>
      <c r="H10" s="386" t="s">
        <v>11259</v>
      </c>
      <c r="I10" s="522">
        <v>46055</v>
      </c>
      <c r="J10" s="42">
        <f>J11</f>
        <v>46052</v>
      </c>
      <c r="K10" s="271"/>
      <c r="L10" s="36"/>
      <c r="M10" s="36"/>
      <c r="N10" s="36"/>
      <c r="O10" s="36"/>
    </row>
    <row r="11" spans="2:15" s="1" customFormat="1" ht="15" customHeight="1" x14ac:dyDescent="0.25">
      <c r="B11" s="26"/>
      <c r="C11" s="95" t="s">
        <v>8</v>
      </c>
      <c r="D11" s="385" t="s">
        <v>11260</v>
      </c>
      <c r="E11" s="522">
        <v>46055</v>
      </c>
      <c r="F11" s="385" t="s">
        <v>9938</v>
      </c>
      <c r="G11" s="522">
        <v>46055</v>
      </c>
      <c r="H11" s="386" t="s">
        <v>9407</v>
      </c>
      <c r="I11" s="522">
        <v>46055</v>
      </c>
      <c r="J11" s="42">
        <f>J8+1</f>
        <v>46052</v>
      </c>
      <c r="K11" s="249"/>
      <c r="L11" s="36"/>
      <c r="M11" s="36"/>
      <c r="N11" s="36"/>
      <c r="O11" s="36"/>
    </row>
    <row r="12" spans="2:15" s="1" customFormat="1" ht="15" customHeight="1" x14ac:dyDescent="0.25">
      <c r="B12" s="26"/>
      <c r="C12" s="85" t="s">
        <v>6</v>
      </c>
      <c r="D12" s="385" t="s">
        <v>10736</v>
      </c>
      <c r="E12" s="510">
        <v>46056</v>
      </c>
      <c r="F12" s="385" t="s">
        <v>11261</v>
      </c>
      <c r="G12" s="505">
        <v>46056</v>
      </c>
      <c r="H12" s="386" t="s">
        <v>9643</v>
      </c>
      <c r="I12" s="522">
        <v>46056</v>
      </c>
      <c r="J12" s="42">
        <f>J9</f>
        <v>46053</v>
      </c>
      <c r="K12" s="271"/>
      <c r="L12" s="36"/>
      <c r="M12" s="36"/>
      <c r="N12" s="36"/>
      <c r="O12" s="36"/>
    </row>
    <row r="13" spans="2:15" s="1" customFormat="1" ht="15" customHeight="1" x14ac:dyDescent="0.25">
      <c r="B13" s="537"/>
      <c r="C13" s="50"/>
      <c r="D13" s="375"/>
      <c r="E13" s="487"/>
      <c r="F13" s="375"/>
      <c r="G13" s="486"/>
      <c r="H13" s="372"/>
      <c r="I13" s="486"/>
      <c r="J13" s="42"/>
      <c r="K13" s="161"/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50"/>
      <c r="D14" s="375"/>
      <c r="E14" s="487"/>
      <c r="F14" s="375"/>
      <c r="G14" s="483"/>
      <c r="H14" s="372"/>
      <c r="I14" s="484"/>
      <c r="J14" s="42"/>
      <c r="K14" s="271"/>
      <c r="L14" s="36"/>
      <c r="M14" s="36"/>
      <c r="N14" s="36"/>
      <c r="O14" s="36"/>
    </row>
    <row r="15" spans="2:15" s="1" customFormat="1" ht="26.5" customHeight="1" x14ac:dyDescent="0.25">
      <c r="B15" s="610" t="s">
        <v>11243</v>
      </c>
      <c r="C15" s="227"/>
      <c r="D15" s="467"/>
      <c r="E15" s="491"/>
      <c r="F15" s="375"/>
      <c r="G15" s="486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5" customHeight="1" x14ac:dyDescent="0.25">
      <c r="B16" s="396" t="s">
        <v>11246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5" customHeight="1" x14ac:dyDescent="0.25">
      <c r="B17" s="400" t="s">
        <v>11247</v>
      </c>
      <c r="C17" s="55" t="s">
        <v>481</v>
      </c>
      <c r="D17" s="513" t="s">
        <v>11262</v>
      </c>
      <c r="E17" s="514">
        <v>46058</v>
      </c>
      <c r="F17" s="513"/>
      <c r="G17" s="515"/>
      <c r="H17" s="384"/>
      <c r="I17" s="516"/>
      <c r="J17" s="34">
        <f>J12+3</f>
        <v>46056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61" t="s">
        <v>12</v>
      </c>
      <c r="E19" s="662"/>
      <c r="F19" s="661" t="s">
        <v>13</v>
      </c>
      <c r="G19" s="662"/>
      <c r="H19" s="663" t="s">
        <v>2</v>
      </c>
      <c r="I19" s="664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5" customHeight="1" x14ac:dyDescent="0.25">
      <c r="B21" s="21" t="s">
        <v>11192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5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5" customHeight="1" x14ac:dyDescent="0.25">
      <c r="B23" s="245"/>
      <c r="C23" s="49"/>
      <c r="D23" s="375"/>
      <c r="E23" s="484"/>
      <c r="F23" s="375"/>
      <c r="G23" s="484"/>
      <c r="H23" s="375"/>
      <c r="I23" s="484"/>
      <c r="J23" s="42"/>
      <c r="K23" s="249"/>
      <c r="L23" s="36"/>
      <c r="M23" s="36"/>
      <c r="N23" s="36"/>
      <c r="O23" s="36"/>
    </row>
    <row r="24" spans="2:15" s="1" customFormat="1" ht="15" customHeight="1" x14ac:dyDescent="0.25">
      <c r="B24" s="245"/>
      <c r="C24" s="49"/>
      <c r="D24" s="467"/>
      <c r="E24" s="484"/>
      <c r="F24" s="375"/>
      <c r="G24" s="484"/>
      <c r="H24" s="375"/>
      <c r="I24" s="484"/>
      <c r="J24" s="42"/>
      <c r="K24" s="248"/>
      <c r="L24" s="36"/>
      <c r="M24" s="36"/>
      <c r="N24" s="36"/>
      <c r="O24" s="36"/>
    </row>
    <row r="25" spans="2:15" s="1" customFormat="1" ht="15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5" customHeight="1" x14ac:dyDescent="0.25">
      <c r="B26" s="459"/>
      <c r="C26" s="49"/>
      <c r="D26" s="467"/>
      <c r="E26" s="484"/>
      <c r="F26" s="467"/>
      <c r="G26" s="484"/>
      <c r="H26" s="467"/>
      <c r="I26" s="484"/>
      <c r="J26" s="42"/>
      <c r="K26" s="271"/>
      <c r="L26" s="36"/>
      <c r="M26" s="36"/>
      <c r="N26" s="36"/>
      <c r="O26" s="36"/>
    </row>
    <row r="27" spans="2:15" s="1" customFormat="1" ht="15" customHeight="1" x14ac:dyDescent="0.25">
      <c r="B27" s="26"/>
      <c r="C27" s="50"/>
      <c r="D27" s="375"/>
      <c r="E27" s="484"/>
      <c r="F27" s="375"/>
      <c r="G27" s="484"/>
      <c r="H27" s="375"/>
      <c r="I27" s="484"/>
      <c r="J27" s="42"/>
      <c r="K27" s="248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5" customHeight="1" x14ac:dyDescent="0.25">
      <c r="B31" s="245" t="str">
        <f>$B$16</f>
        <v>USD: JPY159.27-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5" customHeight="1" x14ac:dyDescent="0.25">
      <c r="B32" s="44" t="str">
        <f>$B$17</f>
        <v>RMB: JP23.05-</v>
      </c>
      <c r="C32" s="44"/>
      <c r="D32" s="376"/>
      <c r="E32" s="600"/>
      <c r="F32" s="518"/>
      <c r="G32" s="519"/>
      <c r="H32" s="376"/>
      <c r="I32" s="519"/>
      <c r="J32" s="139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61" t="s">
        <v>12</v>
      </c>
      <c r="E34" s="662"/>
      <c r="F34" s="661" t="s">
        <v>13</v>
      </c>
      <c r="G34" s="662"/>
      <c r="H34" s="663" t="s">
        <v>2</v>
      </c>
      <c r="I34" s="664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5" customHeight="1" x14ac:dyDescent="0.25">
      <c r="B36" s="71" t="s">
        <v>11240</v>
      </c>
      <c r="C36" s="136" t="s">
        <v>539</v>
      </c>
      <c r="D36" s="551"/>
      <c r="E36" s="609"/>
      <c r="F36" s="551"/>
      <c r="G36" s="552"/>
      <c r="H36" s="382"/>
      <c r="I36" s="609"/>
      <c r="J36" s="42"/>
      <c r="K36" s="161" t="s">
        <v>23</v>
      </c>
      <c r="L36" s="36"/>
      <c r="M36" s="36"/>
      <c r="N36" s="36"/>
      <c r="O36" s="36"/>
    </row>
    <row r="37" spans="2:15" s="1" customFormat="1" ht="15" customHeight="1" x14ac:dyDescent="0.25">
      <c r="B37" s="173" t="s">
        <v>11248</v>
      </c>
      <c r="C37" s="85" t="s">
        <v>14</v>
      </c>
      <c r="D37" s="395" t="s">
        <v>9292</v>
      </c>
      <c r="E37" s="509">
        <v>46045</v>
      </c>
      <c r="F37" s="544" t="s">
        <v>9737</v>
      </c>
      <c r="G37" s="536">
        <v>46046</v>
      </c>
      <c r="H37" s="545" t="s">
        <v>9668</v>
      </c>
      <c r="I37" s="546">
        <v>46047</v>
      </c>
      <c r="J37" s="42">
        <v>46045</v>
      </c>
      <c r="K37" s="170" t="s">
        <v>11244</v>
      </c>
      <c r="L37" s="36"/>
      <c r="M37" s="36"/>
      <c r="N37" s="36"/>
      <c r="O37" s="36"/>
    </row>
    <row r="38" spans="2:15" s="1" customFormat="1" ht="15" customHeight="1" x14ac:dyDescent="0.25">
      <c r="B38" s="26"/>
      <c r="C38" s="104" t="s">
        <v>540</v>
      </c>
      <c r="D38" s="385" t="s">
        <v>9455</v>
      </c>
      <c r="E38" s="504">
        <v>46048</v>
      </c>
      <c r="F38" s="385" t="s">
        <v>9677</v>
      </c>
      <c r="G38" s="505">
        <v>46048</v>
      </c>
      <c r="H38" s="386" t="s">
        <v>10816</v>
      </c>
      <c r="I38" s="504">
        <v>46049</v>
      </c>
      <c r="J38" s="42">
        <f>J37+2</f>
        <v>46047</v>
      </c>
      <c r="K38" s="249"/>
      <c r="L38" s="36"/>
      <c r="M38" s="36"/>
      <c r="N38" s="36"/>
      <c r="O38" s="36"/>
    </row>
    <row r="39" spans="2:15" s="1" customFormat="1" ht="15" customHeight="1" x14ac:dyDescent="0.25">
      <c r="B39" s="26"/>
      <c r="C39" s="85" t="s">
        <v>541</v>
      </c>
      <c r="D39" s="385" t="s">
        <v>9422</v>
      </c>
      <c r="E39" s="504">
        <v>46049</v>
      </c>
      <c r="F39" s="385" t="s">
        <v>10945</v>
      </c>
      <c r="G39" s="505">
        <v>46050</v>
      </c>
      <c r="H39" s="386" t="s">
        <v>9247</v>
      </c>
      <c r="I39" s="504">
        <v>46354</v>
      </c>
      <c r="J39" s="42">
        <f>J38+1</f>
        <v>46048</v>
      </c>
      <c r="K39" s="170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5" customHeight="1" x14ac:dyDescent="0.25">
      <c r="B41" s="24"/>
      <c r="C41" s="85" t="s">
        <v>42</v>
      </c>
      <c r="D41" s="385" t="s">
        <v>9722</v>
      </c>
      <c r="E41" s="504">
        <v>46052</v>
      </c>
      <c r="F41" s="385" t="s">
        <v>9361</v>
      </c>
      <c r="G41" s="505">
        <v>46052</v>
      </c>
      <c r="H41" s="386" t="s">
        <v>9212</v>
      </c>
      <c r="I41" s="510">
        <v>46052</v>
      </c>
      <c r="J41" s="42">
        <f>J43</f>
        <v>46052</v>
      </c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1313</v>
      </c>
      <c r="D42" s="385" t="s">
        <v>4085</v>
      </c>
      <c r="E42" s="504">
        <v>46052</v>
      </c>
      <c r="F42" s="385" t="s">
        <v>10641</v>
      </c>
      <c r="G42" s="505">
        <v>46053</v>
      </c>
      <c r="H42" s="386" t="s">
        <v>9098</v>
      </c>
      <c r="I42" s="504">
        <v>46053</v>
      </c>
      <c r="J42" s="42">
        <f>J41</f>
        <v>46052</v>
      </c>
      <c r="K42" s="398"/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477</v>
      </c>
      <c r="D43" s="385" t="s">
        <v>9635</v>
      </c>
      <c r="E43" s="504">
        <v>46053</v>
      </c>
      <c r="F43" s="385" t="s">
        <v>10673</v>
      </c>
      <c r="G43" s="505">
        <v>46054</v>
      </c>
      <c r="H43" s="386" t="s">
        <v>9562</v>
      </c>
      <c r="I43" s="504">
        <v>46054</v>
      </c>
      <c r="J43" s="42">
        <f>J46+2</f>
        <v>46052</v>
      </c>
      <c r="K43" s="161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26</v>
      </c>
      <c r="D44" s="385" t="s">
        <v>5344</v>
      </c>
      <c r="E44" s="504">
        <v>46054</v>
      </c>
      <c r="F44" s="385" t="s">
        <v>9314</v>
      </c>
      <c r="G44" s="505">
        <v>46055</v>
      </c>
      <c r="H44" s="386" t="s">
        <v>9772</v>
      </c>
      <c r="I44" s="504">
        <v>46055</v>
      </c>
      <c r="J44" s="42">
        <f>J45</f>
        <v>46053</v>
      </c>
      <c r="K44" s="249"/>
      <c r="L44" s="36"/>
      <c r="M44" s="36"/>
      <c r="N44" s="36"/>
      <c r="O44" s="36"/>
    </row>
    <row r="45" spans="2:15" s="1" customFormat="1" ht="15" customHeight="1" x14ac:dyDescent="0.25">
      <c r="B45" s="24"/>
      <c r="C45" s="108" t="s">
        <v>479</v>
      </c>
      <c r="D45" s="410" t="s">
        <v>9772</v>
      </c>
      <c r="E45" s="510">
        <v>46055</v>
      </c>
      <c r="F45" s="410" t="s">
        <v>9466</v>
      </c>
      <c r="G45" s="522">
        <v>46055</v>
      </c>
      <c r="H45" s="386" t="s">
        <v>9418</v>
      </c>
      <c r="I45" s="510">
        <v>46055</v>
      </c>
      <c r="J45" s="42">
        <f>J41+1</f>
        <v>46053</v>
      </c>
      <c r="K45" s="272"/>
      <c r="L45" s="36"/>
      <c r="M45" s="36"/>
      <c r="N45" s="36"/>
      <c r="O45" s="36"/>
    </row>
    <row r="46" spans="2:15" s="1" customFormat="1" ht="15" customHeight="1" x14ac:dyDescent="0.25">
      <c r="B46" s="245"/>
      <c r="C46" s="85" t="s">
        <v>7862</v>
      </c>
      <c r="D46" s="385" t="s">
        <v>9884</v>
      </c>
      <c r="E46" s="504">
        <v>46056</v>
      </c>
      <c r="F46" s="385" t="s">
        <v>10007</v>
      </c>
      <c r="G46" s="505">
        <v>46056</v>
      </c>
      <c r="H46" s="386" t="s">
        <v>11270</v>
      </c>
      <c r="I46" s="504">
        <v>46057</v>
      </c>
      <c r="J46" s="42">
        <f>J39+2</f>
        <v>46050</v>
      </c>
      <c r="K46" s="249"/>
      <c r="L46" s="36"/>
      <c r="M46" s="36"/>
      <c r="N46" s="36"/>
      <c r="O46" s="36"/>
    </row>
    <row r="47" spans="2:15" s="1" customFormat="1" ht="15" customHeight="1" x14ac:dyDescent="0.25">
      <c r="B47" s="24"/>
      <c r="C47" s="50" t="s">
        <v>476</v>
      </c>
      <c r="D47" s="375"/>
      <c r="E47" s="487"/>
      <c r="F47" s="371"/>
      <c r="G47" s="486"/>
      <c r="H47" s="372"/>
      <c r="I47" s="487"/>
      <c r="J47" s="42"/>
      <c r="K47" s="271" t="s">
        <v>23</v>
      </c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5" customHeight="1" x14ac:dyDescent="0.25">
      <c r="B50" s="24"/>
      <c r="C50" s="1" t="s">
        <v>24</v>
      </c>
      <c r="D50" s="375" t="s">
        <v>11263</v>
      </c>
      <c r="E50" s="487">
        <v>46058</v>
      </c>
      <c r="F50" s="375"/>
      <c r="G50" s="486"/>
      <c r="H50" s="375"/>
      <c r="I50" s="486"/>
      <c r="J50" s="604">
        <f>J45+3</f>
        <v>46056</v>
      </c>
      <c r="K50" s="249"/>
      <c r="L50" s="36"/>
      <c r="M50" s="36"/>
      <c r="N50" s="36"/>
      <c r="O50" s="36"/>
      <c r="Z50" s="117"/>
    </row>
    <row r="51" spans="2:26" s="1" customFormat="1" ht="15" customHeight="1" x14ac:dyDescent="0.25">
      <c r="B51" s="648"/>
      <c r="C51" s="136" t="s">
        <v>16</v>
      </c>
      <c r="D51" s="553"/>
      <c r="E51" s="554"/>
      <c r="F51" s="551"/>
      <c r="G51" s="552"/>
      <c r="H51" s="382"/>
      <c r="I51" s="552"/>
      <c r="J51" s="131">
        <f>J50+1</f>
        <v>46057</v>
      </c>
      <c r="K51" s="161"/>
      <c r="L51" s="36"/>
      <c r="M51" s="36"/>
      <c r="N51" s="36"/>
      <c r="O51" s="36"/>
    </row>
    <row r="52" spans="2:26" s="1" customFormat="1" ht="15" customHeight="1" x14ac:dyDescent="0.25">
      <c r="B52" s="649" t="str">
        <f>$B$16</f>
        <v>USD: JPY159.27-</v>
      </c>
      <c r="C52" s="50" t="s">
        <v>9</v>
      </c>
      <c r="D52" s="375"/>
      <c r="E52" s="484"/>
      <c r="F52" s="375"/>
      <c r="G52" s="483"/>
      <c r="H52" s="372"/>
      <c r="I52" s="483"/>
      <c r="J52" s="42">
        <f>J51+3</f>
        <v>46060</v>
      </c>
      <c r="K52" s="161"/>
      <c r="L52" s="36"/>
      <c r="M52" s="36"/>
      <c r="N52" s="36"/>
      <c r="O52" s="36"/>
    </row>
    <row r="53" spans="2:26" s="1" customFormat="1" ht="15" customHeight="1" x14ac:dyDescent="0.25">
      <c r="B53" s="650" t="str">
        <f>$B$17</f>
        <v>RMB: JP23.05-</v>
      </c>
      <c r="C53" s="45" t="s">
        <v>14</v>
      </c>
      <c r="D53" s="383"/>
      <c r="E53" s="555"/>
      <c r="F53" s="383"/>
      <c r="G53" s="516"/>
      <c r="H53" s="384"/>
      <c r="I53" s="516"/>
      <c r="J53" s="76">
        <f>J52</f>
        <v>46060</v>
      </c>
      <c r="K53" s="162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1" t="s">
        <v>11241</v>
      </c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300-000000000000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8" t="s">
        <v>3248</v>
      </c>
      <c r="C1" s="658"/>
      <c r="D1" s="9"/>
      <c r="E1" s="9"/>
      <c r="F1" s="9"/>
      <c r="G1" s="9"/>
      <c r="H1" s="9"/>
      <c r="I1" s="659">
        <v>45678.354166666664</v>
      </c>
      <c r="J1" s="659"/>
      <c r="K1" s="14"/>
      <c r="L1" s="15"/>
      <c r="M1" s="15"/>
      <c r="N1" s="16"/>
      <c r="O1" s="12"/>
    </row>
    <row r="2" spans="2:15" s="1" customFormat="1" ht="13.5" customHeight="1" x14ac:dyDescent="0.25">
      <c r="B2" s="660" t="s">
        <v>189</v>
      </c>
      <c r="C2" s="660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9209</v>
      </c>
      <c r="E5" s="509">
        <v>45671</v>
      </c>
      <c r="F5" s="506" t="s">
        <v>9229</v>
      </c>
      <c r="G5" s="507">
        <v>45671</v>
      </c>
      <c r="H5" s="391" t="s">
        <v>9223</v>
      </c>
      <c r="I5" s="507">
        <v>45672</v>
      </c>
      <c r="J5" s="33">
        <v>45671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1081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9121</v>
      </c>
      <c r="C7" s="50"/>
      <c r="D7" s="371"/>
      <c r="E7" s="49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42</v>
      </c>
      <c r="D8" s="385" t="s">
        <v>9239</v>
      </c>
      <c r="E8" s="504">
        <v>45674</v>
      </c>
      <c r="F8" s="385" t="s">
        <v>9240</v>
      </c>
      <c r="G8" s="505">
        <v>45674</v>
      </c>
      <c r="H8" s="386" t="s">
        <v>9241</v>
      </c>
      <c r="I8" s="505">
        <v>45674</v>
      </c>
      <c r="J8" s="42">
        <f>J12+1</f>
        <v>45674</v>
      </c>
      <c r="K8" s="161" t="s">
        <v>5488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9281</v>
      </c>
      <c r="E9" s="511">
        <v>45674</v>
      </c>
      <c r="F9" s="385" t="s">
        <v>9282</v>
      </c>
      <c r="G9" s="505">
        <v>45674</v>
      </c>
      <c r="H9" s="386" t="s">
        <v>9212</v>
      </c>
      <c r="I9" s="505">
        <v>45674</v>
      </c>
      <c r="J9" s="42">
        <f>J8</f>
        <v>45674</v>
      </c>
      <c r="K9" s="249" t="s">
        <v>9045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9279</v>
      </c>
      <c r="E10" s="511">
        <v>45674</v>
      </c>
      <c r="F10" s="410" t="s">
        <v>9207</v>
      </c>
      <c r="G10" s="512">
        <v>45675</v>
      </c>
      <c r="H10" s="412" t="s">
        <v>9280</v>
      </c>
      <c r="I10" s="512">
        <v>45675</v>
      </c>
      <c r="J10" s="42">
        <f>J11</f>
        <v>45675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9173</v>
      </c>
      <c r="E11" s="511">
        <v>45675</v>
      </c>
      <c r="F11" s="410" t="s">
        <v>9271</v>
      </c>
      <c r="G11" s="512">
        <v>45675</v>
      </c>
      <c r="H11" s="412" t="s">
        <v>9272</v>
      </c>
      <c r="I11" s="512">
        <v>45675</v>
      </c>
      <c r="J11" s="42">
        <f>J9+1</f>
        <v>45675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9266</v>
      </c>
      <c r="E12" s="510">
        <v>45676</v>
      </c>
      <c r="F12" s="392" t="s">
        <v>9267</v>
      </c>
      <c r="G12" s="522">
        <v>45676</v>
      </c>
      <c r="H12" s="393" t="s">
        <v>9268</v>
      </c>
      <c r="I12" s="522">
        <v>45676</v>
      </c>
      <c r="J12" s="42">
        <f>J5+2</f>
        <v>45673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9177</v>
      </c>
      <c r="C13" s="227"/>
      <c r="D13" s="467"/>
      <c r="E13" s="491"/>
      <c r="F13" s="467"/>
      <c r="G13" s="490"/>
      <c r="H13" s="374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9178</v>
      </c>
      <c r="C14" s="49"/>
      <c r="D14" s="375"/>
      <c r="E14" s="484"/>
      <c r="F14" s="375"/>
      <c r="G14" s="483"/>
      <c r="H14" s="374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9179</v>
      </c>
      <c r="C15" s="94" t="s">
        <v>481</v>
      </c>
      <c r="D15" s="462" t="s">
        <v>9305</v>
      </c>
      <c r="E15" s="523">
        <v>45678</v>
      </c>
      <c r="F15" s="462" t="s">
        <v>9304</v>
      </c>
      <c r="G15" s="524">
        <v>45678</v>
      </c>
      <c r="H15" s="535" t="s">
        <v>9301</v>
      </c>
      <c r="I15" s="525">
        <v>45710</v>
      </c>
      <c r="J15" s="34">
        <f>J5+7</f>
        <v>45678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9181</v>
      </c>
      <c r="E17" s="502">
        <v>45668</v>
      </c>
      <c r="F17" s="506" t="s">
        <v>9175</v>
      </c>
      <c r="G17" s="507">
        <v>45668</v>
      </c>
      <c r="H17" s="391" t="s">
        <v>9184</v>
      </c>
      <c r="I17" s="507">
        <v>45668</v>
      </c>
      <c r="J17" s="33">
        <v>45668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8997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/>
      <c r="C20" s="95" t="s">
        <v>1313</v>
      </c>
      <c r="D20" s="392" t="s">
        <v>9212</v>
      </c>
      <c r="E20" s="510">
        <v>45670</v>
      </c>
      <c r="F20" s="385" t="s">
        <v>9213</v>
      </c>
      <c r="G20" s="505">
        <v>45671</v>
      </c>
      <c r="H20" s="386" t="s">
        <v>9214</v>
      </c>
      <c r="I20" s="505">
        <v>45671</v>
      </c>
      <c r="J20" s="42">
        <f>J22</f>
        <v>45671</v>
      </c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150</v>
      </c>
      <c r="D21" s="392" t="s">
        <v>9131</v>
      </c>
      <c r="E21" s="510">
        <v>45671</v>
      </c>
      <c r="F21" s="385" t="s">
        <v>9215</v>
      </c>
      <c r="G21" s="505">
        <v>45671</v>
      </c>
      <c r="H21" s="386" t="s">
        <v>9216</v>
      </c>
      <c r="I21" s="505">
        <v>45671</v>
      </c>
      <c r="J21" s="42">
        <f>J22</f>
        <v>45671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477</v>
      </c>
      <c r="D22" s="392" t="s">
        <v>9101</v>
      </c>
      <c r="E22" s="510">
        <v>45671</v>
      </c>
      <c r="F22" s="385" t="s">
        <v>9205</v>
      </c>
      <c r="G22" s="505">
        <v>45671</v>
      </c>
      <c r="H22" s="386" t="s">
        <v>9228</v>
      </c>
      <c r="I22" s="505">
        <v>45671</v>
      </c>
      <c r="J22" s="42">
        <f>J17+3</f>
        <v>45671</v>
      </c>
      <c r="K22" s="249" t="s">
        <v>9045</v>
      </c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1314</v>
      </c>
      <c r="D23" s="392" t="s">
        <v>9231</v>
      </c>
      <c r="E23" s="510">
        <v>45672</v>
      </c>
      <c r="F23" s="392" t="s">
        <v>9231</v>
      </c>
      <c r="G23" s="522">
        <v>45672</v>
      </c>
      <c r="H23" s="393" t="s">
        <v>9232</v>
      </c>
      <c r="I23" s="522">
        <v>45672</v>
      </c>
      <c r="J23" s="42">
        <f>J24</f>
        <v>45672</v>
      </c>
      <c r="K23" s="247" t="s">
        <v>9188</v>
      </c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392" t="s">
        <v>9236</v>
      </c>
      <c r="E24" s="510">
        <v>45672</v>
      </c>
      <c r="F24" s="392" t="s">
        <v>9235</v>
      </c>
      <c r="G24" s="522">
        <v>45672</v>
      </c>
      <c r="H24" s="386" t="s">
        <v>9237</v>
      </c>
      <c r="I24" s="505">
        <v>45672</v>
      </c>
      <c r="J24" s="42">
        <f>J22+1</f>
        <v>45672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JPY159.43-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JPY21.84-</v>
      </c>
      <c r="C27" s="93" t="s">
        <v>481</v>
      </c>
      <c r="D27" s="401" t="s">
        <v>9119</v>
      </c>
      <c r="E27" s="526">
        <v>45674</v>
      </c>
      <c r="F27" s="402" t="s">
        <v>9289</v>
      </c>
      <c r="G27" s="527">
        <v>45676</v>
      </c>
      <c r="H27" s="401" t="s">
        <v>9286</v>
      </c>
      <c r="I27" s="527">
        <v>45676</v>
      </c>
      <c r="J27" s="34">
        <f>J17+7</f>
        <v>45675</v>
      </c>
      <c r="K27" s="311" t="s">
        <v>9248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956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9199</v>
      </c>
      <c r="E30" s="501">
        <v>45668</v>
      </c>
      <c r="F30" s="379" t="s">
        <v>9200</v>
      </c>
      <c r="G30" s="503">
        <v>45668</v>
      </c>
      <c r="H30" s="380" t="s">
        <v>9201</v>
      </c>
      <c r="I30" s="503">
        <v>45669</v>
      </c>
      <c r="J30" s="127">
        <v>45665</v>
      </c>
      <c r="K30" s="161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9122</v>
      </c>
      <c r="C31" s="104" t="s">
        <v>540</v>
      </c>
      <c r="D31" s="385" t="s">
        <v>9202</v>
      </c>
      <c r="E31" s="504">
        <v>45669</v>
      </c>
      <c r="F31" s="385" t="s">
        <v>9203</v>
      </c>
      <c r="G31" s="505">
        <v>45670</v>
      </c>
      <c r="H31" s="386" t="s">
        <v>9155</v>
      </c>
      <c r="I31" s="505">
        <v>45670</v>
      </c>
      <c r="J31" s="42">
        <f>+J30+1</f>
        <v>45666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9217</v>
      </c>
      <c r="E32" s="504">
        <v>45671</v>
      </c>
      <c r="F32" s="385" t="s">
        <v>9218</v>
      </c>
      <c r="G32" s="505">
        <v>45671</v>
      </c>
      <c r="H32" s="386" t="s">
        <v>9219</v>
      </c>
      <c r="I32" s="505">
        <v>45671</v>
      </c>
      <c r="J32" s="42">
        <f>J31+2</f>
        <v>45668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 t="s">
        <v>2343</v>
      </c>
      <c r="L34" s="36"/>
      <c r="M34" s="36"/>
      <c r="N34" s="36"/>
      <c r="O34" s="36"/>
    </row>
    <row r="35" spans="2:26" s="1" customFormat="1" ht="13.4" customHeight="1" x14ac:dyDescent="0.25">
      <c r="B35" s="245"/>
      <c r="C35" s="85" t="s">
        <v>7862</v>
      </c>
      <c r="D35" s="385" t="s">
        <v>9233</v>
      </c>
      <c r="E35" s="504">
        <v>45673</v>
      </c>
      <c r="F35" s="385" t="s">
        <v>9230</v>
      </c>
      <c r="G35" s="505">
        <v>45673</v>
      </c>
      <c r="H35" s="386" t="s">
        <v>9234</v>
      </c>
      <c r="I35" s="505">
        <v>45673</v>
      </c>
      <c r="J35" s="42">
        <f>J32+1</f>
        <v>45669</v>
      </c>
      <c r="K35" s="272"/>
      <c r="L35" s="36"/>
      <c r="M35" s="36"/>
      <c r="N35" s="36"/>
      <c r="O35" s="36"/>
    </row>
    <row r="36" spans="2:26" s="1" customFormat="1" ht="13.5" customHeight="1" x14ac:dyDescent="0.25">
      <c r="B36" s="24"/>
      <c r="C36" s="85" t="s">
        <v>1313</v>
      </c>
      <c r="D36" s="385" t="s">
        <v>9246</v>
      </c>
      <c r="E36" s="504">
        <v>45674</v>
      </c>
      <c r="F36" s="385" t="s">
        <v>9247</v>
      </c>
      <c r="G36" s="505">
        <v>45674</v>
      </c>
      <c r="H36" s="386" t="s">
        <v>9259</v>
      </c>
      <c r="I36" s="505">
        <v>45674</v>
      </c>
      <c r="J36" s="42">
        <f>J38</f>
        <v>45671</v>
      </c>
      <c r="K36" s="249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9238</v>
      </c>
      <c r="E37" s="504">
        <v>45674</v>
      </c>
      <c r="F37" s="385" t="s">
        <v>9283</v>
      </c>
      <c r="G37" s="505">
        <v>45674</v>
      </c>
      <c r="H37" s="386" t="s">
        <v>9284</v>
      </c>
      <c r="I37" s="505">
        <v>45674</v>
      </c>
      <c r="J37" s="42">
        <f>J35+1</f>
        <v>45670</v>
      </c>
      <c r="K37" s="249" t="s">
        <v>9045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42</v>
      </c>
      <c r="D38" s="385" t="s">
        <v>9273</v>
      </c>
      <c r="E38" s="504">
        <v>45674</v>
      </c>
      <c r="F38" s="385" t="s">
        <v>9274</v>
      </c>
      <c r="G38" s="505">
        <v>45675</v>
      </c>
      <c r="H38" s="386" t="s">
        <v>9275</v>
      </c>
      <c r="I38" s="505">
        <v>45675</v>
      </c>
      <c r="J38" s="42">
        <f>J37+1</f>
        <v>45671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9269</v>
      </c>
      <c r="E39" s="511">
        <v>45675</v>
      </c>
      <c r="F39" s="410" t="s">
        <v>9270</v>
      </c>
      <c r="G39" s="512">
        <v>45676</v>
      </c>
      <c r="H39" s="386" t="s">
        <v>9214</v>
      </c>
      <c r="I39" s="505">
        <v>45676</v>
      </c>
      <c r="J39" s="42">
        <f>J38+1</f>
        <v>45672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9205</v>
      </c>
      <c r="E40" s="504">
        <v>45676</v>
      </c>
      <c r="F40" s="529" t="s">
        <v>9205</v>
      </c>
      <c r="G40" s="530">
        <v>45676</v>
      </c>
      <c r="H40" s="386" t="s">
        <v>9262</v>
      </c>
      <c r="I40" s="505">
        <v>45676</v>
      </c>
      <c r="J40" s="42">
        <f>J39+1</f>
        <v>45673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75"/>
      <c r="E41" s="484"/>
      <c r="F41" s="489"/>
      <c r="G41" s="485"/>
      <c r="H41" s="5"/>
      <c r="I41" s="488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9312</v>
      </c>
      <c r="E43" s="531">
        <v>45678</v>
      </c>
      <c r="F43" s="379" t="s">
        <v>9166</v>
      </c>
      <c r="G43" s="503">
        <v>45679</v>
      </c>
      <c r="H43" s="380" t="s">
        <v>9313</v>
      </c>
      <c r="I43" s="503">
        <v>45679</v>
      </c>
      <c r="J43" s="131">
        <f>J44-1</f>
        <v>45678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JPY159.43-</v>
      </c>
      <c r="C44" s="50" t="s">
        <v>540</v>
      </c>
      <c r="D44" s="385" t="s">
        <v>9319</v>
      </c>
      <c r="E44" s="504">
        <v>45680</v>
      </c>
      <c r="F44" s="385" t="s">
        <v>9318</v>
      </c>
      <c r="G44" s="505">
        <v>45680</v>
      </c>
      <c r="H44" s="386" t="s">
        <v>9320</v>
      </c>
      <c r="I44" s="505">
        <v>45681</v>
      </c>
      <c r="J44" s="42">
        <f>J39+7</f>
        <v>45679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JPY21.84-</v>
      </c>
      <c r="C45" s="45" t="s">
        <v>541</v>
      </c>
      <c r="D45" s="387" t="s">
        <v>9348</v>
      </c>
      <c r="E45" s="532">
        <v>45681</v>
      </c>
      <c r="F45" s="387" t="s">
        <v>9349</v>
      </c>
      <c r="G45" s="525">
        <v>45681</v>
      </c>
      <c r="H45" s="406" t="s">
        <v>9350</v>
      </c>
      <c r="I45" s="525">
        <v>45682</v>
      </c>
      <c r="J45" s="76">
        <f>J44+3</f>
        <v>45682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39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8" t="s">
        <v>9056</v>
      </c>
      <c r="C1" s="658"/>
      <c r="D1" s="9"/>
      <c r="E1" s="9"/>
      <c r="F1" s="9"/>
      <c r="G1" s="9"/>
      <c r="H1" s="9"/>
      <c r="I1" s="659">
        <v>45677.354166666664</v>
      </c>
      <c r="J1" s="659"/>
      <c r="K1" s="14"/>
      <c r="L1" s="15"/>
      <c r="M1" s="15"/>
      <c r="N1" s="16"/>
      <c r="O1" s="12"/>
    </row>
    <row r="2" spans="2:15" s="1" customFormat="1" ht="13.5" customHeight="1" x14ac:dyDescent="0.25">
      <c r="B2" s="660" t="s">
        <v>8995</v>
      </c>
      <c r="C2" s="660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9132</v>
      </c>
      <c r="E5" s="509">
        <v>45664</v>
      </c>
      <c r="F5" s="506" t="s">
        <v>9133</v>
      </c>
      <c r="G5" s="507">
        <v>45664</v>
      </c>
      <c r="H5" s="391" t="s">
        <v>9129</v>
      </c>
      <c r="I5" s="507">
        <v>45665</v>
      </c>
      <c r="J5" s="33">
        <v>45664</v>
      </c>
      <c r="K5" s="262" t="s">
        <v>9080</v>
      </c>
      <c r="L5" s="36"/>
      <c r="M5" s="36"/>
      <c r="N5" s="36"/>
      <c r="O5" s="36"/>
    </row>
    <row r="6" spans="2:15" s="1" customFormat="1" ht="13.5" customHeight="1" x14ac:dyDescent="0.25">
      <c r="B6" s="21" t="s">
        <v>1081</v>
      </c>
      <c r="C6" s="50"/>
      <c r="D6" s="371"/>
      <c r="E6" s="494"/>
      <c r="F6" s="375"/>
      <c r="G6" s="483"/>
      <c r="H6" s="372"/>
      <c r="I6" s="483"/>
      <c r="J6" s="42"/>
      <c r="K6" s="164" t="s">
        <v>9092</v>
      </c>
      <c r="L6" s="36"/>
      <c r="M6" s="36"/>
      <c r="N6" s="36"/>
      <c r="O6" s="36"/>
    </row>
    <row r="7" spans="2:15" s="1" customFormat="1" ht="13.5" customHeight="1" x14ac:dyDescent="0.25">
      <c r="B7" s="26" t="s">
        <v>9049</v>
      </c>
      <c r="C7" s="50"/>
      <c r="D7" s="371"/>
      <c r="E7" s="494"/>
      <c r="F7" s="375"/>
      <c r="G7" s="483"/>
      <c r="H7" s="372"/>
      <c r="I7" s="483"/>
      <c r="J7" s="42"/>
      <c r="K7" s="188" t="s">
        <v>9093</v>
      </c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477</v>
      </c>
      <c r="D8" s="410" t="s">
        <v>9180</v>
      </c>
      <c r="E8" s="511">
        <v>45667</v>
      </c>
      <c r="F8" s="385" t="s">
        <v>9167</v>
      </c>
      <c r="G8" s="505">
        <v>45667</v>
      </c>
      <c r="H8" s="386" t="s">
        <v>9185</v>
      </c>
      <c r="I8" s="505">
        <v>45667</v>
      </c>
      <c r="J8" s="42">
        <f>J9</f>
        <v>45667</v>
      </c>
      <c r="K8" s="249" t="s">
        <v>9045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9170</v>
      </c>
      <c r="E9" s="504">
        <v>45667</v>
      </c>
      <c r="F9" s="385" t="s">
        <v>9210</v>
      </c>
      <c r="G9" s="505">
        <v>45667</v>
      </c>
      <c r="H9" s="386" t="s">
        <v>9211</v>
      </c>
      <c r="I9" s="505">
        <v>45667</v>
      </c>
      <c r="J9" s="42">
        <f>J12+1</f>
        <v>45667</v>
      </c>
      <c r="K9" s="161" t="s">
        <v>5488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9183</v>
      </c>
      <c r="E10" s="511">
        <v>45668</v>
      </c>
      <c r="F10" s="410" t="s">
        <v>9207</v>
      </c>
      <c r="G10" s="512">
        <v>45668</v>
      </c>
      <c r="H10" s="412" t="s">
        <v>9208</v>
      </c>
      <c r="I10" s="512">
        <v>45668</v>
      </c>
      <c r="J10" s="42">
        <f>J11</f>
        <v>45668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9204</v>
      </c>
      <c r="E11" s="511">
        <v>45668</v>
      </c>
      <c r="F11" s="410" t="s">
        <v>9205</v>
      </c>
      <c r="G11" s="512">
        <v>45668</v>
      </c>
      <c r="H11" s="412" t="s">
        <v>9206</v>
      </c>
      <c r="I11" s="512">
        <v>45668</v>
      </c>
      <c r="J11" s="42">
        <f>J8+1</f>
        <v>45668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9194</v>
      </c>
      <c r="E12" s="510">
        <v>45669</v>
      </c>
      <c r="F12" s="392" t="s">
        <v>9195</v>
      </c>
      <c r="G12" s="522">
        <v>45669</v>
      </c>
      <c r="H12" s="393" t="s">
        <v>9196</v>
      </c>
      <c r="I12" s="522">
        <v>45669</v>
      </c>
      <c r="J12" s="42">
        <f>J5+2</f>
        <v>45666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9035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9057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9058</v>
      </c>
      <c r="C15" s="94" t="s">
        <v>481</v>
      </c>
      <c r="D15" s="462" t="s">
        <v>9193</v>
      </c>
      <c r="E15" s="523">
        <v>45671</v>
      </c>
      <c r="F15" s="462" t="s">
        <v>9189</v>
      </c>
      <c r="G15" s="524">
        <v>45671</v>
      </c>
      <c r="H15" s="406" t="s">
        <v>9224</v>
      </c>
      <c r="I15" s="525">
        <v>45672</v>
      </c>
      <c r="J15" s="34">
        <f>J5+7</f>
        <v>45671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9079</v>
      </c>
      <c r="E17" s="502">
        <v>45657</v>
      </c>
      <c r="F17" s="506" t="s">
        <v>9106</v>
      </c>
      <c r="G17" s="507">
        <v>45661</v>
      </c>
      <c r="H17" s="391" t="s">
        <v>9107</v>
      </c>
      <c r="I17" s="507">
        <v>45662</v>
      </c>
      <c r="J17" s="33">
        <v>45661</v>
      </c>
      <c r="K17" s="262" t="s">
        <v>9099</v>
      </c>
      <c r="L17" s="36"/>
      <c r="M17" s="36"/>
      <c r="N17" s="36"/>
      <c r="O17" s="36"/>
    </row>
    <row r="18" spans="2:15" s="1" customFormat="1" ht="13.4" customHeight="1" x14ac:dyDescent="0.25">
      <c r="B18" s="71" t="s">
        <v>9047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8996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477</v>
      </c>
      <c r="D20" s="392" t="s">
        <v>9118</v>
      </c>
      <c r="E20" s="510">
        <v>45663</v>
      </c>
      <c r="F20" s="385" t="s">
        <v>9117</v>
      </c>
      <c r="G20" s="505">
        <v>45664</v>
      </c>
      <c r="H20" s="386" t="s">
        <v>9112</v>
      </c>
      <c r="I20" s="505">
        <v>45664</v>
      </c>
      <c r="J20" s="42">
        <f>J17+3</f>
        <v>45664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95" t="s">
        <v>1313</v>
      </c>
      <c r="D21" s="392" t="s">
        <v>9111</v>
      </c>
      <c r="E21" s="510">
        <v>45664</v>
      </c>
      <c r="F21" s="385" t="s">
        <v>9126</v>
      </c>
      <c r="G21" s="505">
        <v>45664</v>
      </c>
      <c r="H21" s="386" t="s">
        <v>9127</v>
      </c>
      <c r="I21" s="505">
        <v>45664</v>
      </c>
      <c r="J21" s="42">
        <f>J20</f>
        <v>45664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4778</v>
      </c>
      <c r="D22" s="392" t="s">
        <v>9134</v>
      </c>
      <c r="E22" s="510">
        <v>45664</v>
      </c>
      <c r="F22" s="385" t="s">
        <v>9128</v>
      </c>
      <c r="G22" s="505">
        <v>45665</v>
      </c>
      <c r="H22" s="386" t="s">
        <v>9119</v>
      </c>
      <c r="I22" s="505">
        <v>45665</v>
      </c>
      <c r="J22" s="42">
        <f>J20</f>
        <v>45664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1314</v>
      </c>
      <c r="D23" s="392" t="s">
        <v>9157</v>
      </c>
      <c r="E23" s="510">
        <v>45665</v>
      </c>
      <c r="F23" s="392" t="s">
        <v>9158</v>
      </c>
      <c r="G23" s="522">
        <v>45665</v>
      </c>
      <c r="H23" s="393" t="s">
        <v>9159</v>
      </c>
      <c r="I23" s="522">
        <v>45665</v>
      </c>
      <c r="J23" s="42">
        <f>J24</f>
        <v>45665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392" t="s">
        <v>9168</v>
      </c>
      <c r="E24" s="510">
        <v>45665</v>
      </c>
      <c r="F24" s="392" t="s">
        <v>9169</v>
      </c>
      <c r="G24" s="522">
        <v>45666</v>
      </c>
      <c r="H24" s="386" t="s">
        <v>9131</v>
      </c>
      <c r="I24" s="505">
        <v>45666</v>
      </c>
      <c r="J24" s="42">
        <f>J20+1</f>
        <v>45665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JPY158.43-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JPY21.86-</v>
      </c>
      <c r="C27" s="93" t="s">
        <v>481</v>
      </c>
      <c r="D27" s="401" t="s">
        <v>9182</v>
      </c>
      <c r="E27" s="526">
        <v>45668</v>
      </c>
      <c r="F27" s="402" t="s">
        <v>9176</v>
      </c>
      <c r="G27" s="527">
        <v>45668</v>
      </c>
      <c r="H27" s="401" t="s">
        <v>9184</v>
      </c>
      <c r="I27" s="527">
        <v>45668</v>
      </c>
      <c r="J27" s="34">
        <f>J17+7</f>
        <v>45668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9046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9079</v>
      </c>
      <c r="E30" s="501">
        <v>45655</v>
      </c>
      <c r="F30" s="379" t="s">
        <v>9086</v>
      </c>
      <c r="G30" s="503">
        <v>45658</v>
      </c>
      <c r="H30" s="380" t="s">
        <v>9084</v>
      </c>
      <c r="I30" s="503">
        <v>45659</v>
      </c>
      <c r="J30" s="42">
        <v>45657</v>
      </c>
      <c r="K30" s="161" t="s">
        <v>9089</v>
      </c>
      <c r="L30" s="36"/>
      <c r="M30" s="36"/>
      <c r="N30" s="36"/>
      <c r="O30" s="36"/>
    </row>
    <row r="31" spans="2:15" s="1" customFormat="1" ht="13.5" customHeight="1" x14ac:dyDescent="0.25">
      <c r="B31" s="26" t="s">
        <v>8996</v>
      </c>
      <c r="C31" s="104" t="s">
        <v>540</v>
      </c>
      <c r="D31" s="385" t="s">
        <v>9090</v>
      </c>
      <c r="E31" s="504">
        <v>45660</v>
      </c>
      <c r="F31" s="385" t="s">
        <v>9096</v>
      </c>
      <c r="G31" s="505">
        <v>45660</v>
      </c>
      <c r="H31" s="386" t="s">
        <v>9097</v>
      </c>
      <c r="I31" s="505">
        <v>45660</v>
      </c>
      <c r="J31" s="42">
        <f>+J30+2</f>
        <v>45659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9098</v>
      </c>
      <c r="E32" s="504">
        <v>45661</v>
      </c>
      <c r="F32" s="385" t="s">
        <v>9101</v>
      </c>
      <c r="G32" s="505">
        <v>45661</v>
      </c>
      <c r="H32" s="386" t="s">
        <v>9102</v>
      </c>
      <c r="I32" s="505">
        <v>45662</v>
      </c>
      <c r="J32" s="42">
        <f>J31+2</f>
        <v>45661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47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9111</v>
      </c>
      <c r="E35" s="504">
        <v>45663</v>
      </c>
      <c r="F35" s="385" t="s">
        <v>9115</v>
      </c>
      <c r="G35" s="505">
        <v>45663</v>
      </c>
      <c r="H35" s="386" t="s">
        <v>9116</v>
      </c>
      <c r="I35" s="505">
        <v>45663</v>
      </c>
      <c r="J35" s="42">
        <f>J32+1</f>
        <v>45662</v>
      </c>
      <c r="K35" s="272" t="s">
        <v>9088</v>
      </c>
      <c r="L35" s="36"/>
      <c r="M35" s="36"/>
      <c r="N35" s="36"/>
      <c r="O35" s="36"/>
    </row>
    <row r="36" spans="2:26" s="1" customFormat="1" ht="13.5" customHeight="1" x14ac:dyDescent="0.25">
      <c r="B36" s="24"/>
      <c r="C36" s="108" t="s">
        <v>479</v>
      </c>
      <c r="D36" s="410" t="s">
        <v>9123</v>
      </c>
      <c r="E36" s="511">
        <v>45664</v>
      </c>
      <c r="F36" s="410" t="s">
        <v>9124</v>
      </c>
      <c r="G36" s="512">
        <v>45664</v>
      </c>
      <c r="H36" s="386" t="s">
        <v>9125</v>
      </c>
      <c r="I36" s="505">
        <v>45664</v>
      </c>
      <c r="J36" s="42">
        <f>J39+1</f>
        <v>45665</v>
      </c>
      <c r="K36" s="272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9154</v>
      </c>
      <c r="E37" s="504">
        <v>45664</v>
      </c>
      <c r="F37" s="385" t="s">
        <v>9155</v>
      </c>
      <c r="G37" s="505">
        <v>45665</v>
      </c>
      <c r="H37" s="386" t="s">
        <v>9156</v>
      </c>
      <c r="I37" s="505">
        <v>45665</v>
      </c>
      <c r="J37" s="42">
        <f>J35+1</f>
        <v>45663</v>
      </c>
      <c r="K37" s="249" t="s">
        <v>9045</v>
      </c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1313</v>
      </c>
      <c r="D38" s="385" t="s">
        <v>9160</v>
      </c>
      <c r="E38" s="504">
        <v>45665</v>
      </c>
      <c r="F38" s="385" t="s">
        <v>9161</v>
      </c>
      <c r="G38" s="505">
        <v>45665</v>
      </c>
      <c r="H38" s="386" t="s">
        <v>9162</v>
      </c>
      <c r="I38" s="505">
        <v>45665</v>
      </c>
      <c r="J38" s="42">
        <f>J39</f>
        <v>45664</v>
      </c>
      <c r="K38" s="249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42</v>
      </c>
      <c r="D39" s="385" t="s">
        <v>9171</v>
      </c>
      <c r="E39" s="504">
        <v>45665</v>
      </c>
      <c r="F39" s="385" t="s">
        <v>9172</v>
      </c>
      <c r="G39" s="505">
        <v>45666</v>
      </c>
      <c r="H39" s="386" t="s">
        <v>9173</v>
      </c>
      <c r="I39" s="505">
        <v>45666</v>
      </c>
      <c r="J39" s="42">
        <f>J37+1</f>
        <v>45664</v>
      </c>
      <c r="K39" s="161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9186</v>
      </c>
      <c r="E40" s="504">
        <v>45667</v>
      </c>
      <c r="F40" s="529" t="s">
        <v>9166</v>
      </c>
      <c r="G40" s="530">
        <v>45667</v>
      </c>
      <c r="H40" s="386" t="s">
        <v>9187</v>
      </c>
      <c r="I40" s="505">
        <v>45667</v>
      </c>
      <c r="J40" s="42">
        <f>J36+1</f>
        <v>45666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75"/>
      <c r="E41" s="484"/>
      <c r="F41" s="489"/>
      <c r="G41" s="485"/>
      <c r="H41" s="5"/>
      <c r="I41" s="488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9225</v>
      </c>
      <c r="E43" s="531">
        <v>45669</v>
      </c>
      <c r="F43" s="379" t="s">
        <v>9226</v>
      </c>
      <c r="G43" s="503">
        <v>45671</v>
      </c>
      <c r="H43" s="380" t="s">
        <v>9227</v>
      </c>
      <c r="I43" s="503">
        <v>45672</v>
      </c>
      <c r="J43" s="131">
        <f>J44-1</f>
        <v>45671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JPY158.43-</v>
      </c>
      <c r="C44" s="85" t="s">
        <v>540</v>
      </c>
      <c r="D44" s="385" t="s">
        <v>9242</v>
      </c>
      <c r="E44" s="504">
        <v>45672</v>
      </c>
      <c r="F44" s="385" t="s">
        <v>9243</v>
      </c>
      <c r="G44" s="505">
        <v>45672</v>
      </c>
      <c r="H44" s="386" t="s">
        <v>9244</v>
      </c>
      <c r="I44" s="505">
        <v>45673</v>
      </c>
      <c r="J44" s="42">
        <f>J36+7</f>
        <v>45672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JPY21.86-</v>
      </c>
      <c r="C45" s="238" t="s">
        <v>541</v>
      </c>
      <c r="D45" s="387" t="s">
        <v>9245</v>
      </c>
      <c r="E45" s="532">
        <v>45674</v>
      </c>
      <c r="F45" s="387" t="s">
        <v>9157</v>
      </c>
      <c r="G45" s="525">
        <v>45674</v>
      </c>
      <c r="H45" s="406" t="s">
        <v>9278</v>
      </c>
      <c r="I45" s="525">
        <v>45674</v>
      </c>
      <c r="J45" s="76">
        <f>J44+3</f>
        <v>45675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9044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9043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3A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>
    <pageSetUpPr fitToPage="1"/>
  </sheetPr>
  <dimension ref="A1:AU7691"/>
  <sheetViews>
    <sheetView zoomScale="80" zoomScaleNormal="80" workbookViewId="0">
      <selection activeCell="O14" sqref="O14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8" t="s">
        <v>0</v>
      </c>
      <c r="C1" s="658"/>
      <c r="D1" s="9"/>
      <c r="E1" s="9"/>
      <c r="F1" s="659">
        <v>45672.354166666664</v>
      </c>
      <c r="G1" s="659"/>
      <c r="H1" s="14"/>
      <c r="I1" s="15"/>
      <c r="J1" s="15"/>
      <c r="K1" s="16"/>
      <c r="L1" s="12"/>
    </row>
    <row r="2" spans="2:12" s="1" customFormat="1" ht="13.5" customHeight="1" x14ac:dyDescent="0.25">
      <c r="B2" s="660" t="s">
        <v>8975</v>
      </c>
      <c r="C2" s="66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34" t="s">
        <v>22</v>
      </c>
      <c r="C5" s="81" t="s">
        <v>481</v>
      </c>
      <c r="D5" s="97"/>
      <c r="E5" s="81"/>
      <c r="F5" s="103"/>
      <c r="G5" s="147">
        <v>45657</v>
      </c>
      <c r="H5" s="470"/>
      <c r="I5" s="36"/>
      <c r="J5" s="36"/>
      <c r="K5" s="36"/>
      <c r="L5" s="36"/>
    </row>
    <row r="6" spans="2:12" s="1" customFormat="1" ht="13.5" customHeight="1" x14ac:dyDescent="0.25">
      <c r="B6" s="435" t="s">
        <v>3646</v>
      </c>
      <c r="C6" s="85"/>
      <c r="D6" s="395"/>
      <c r="E6" s="386"/>
      <c r="F6" s="96"/>
      <c r="G6" s="115"/>
      <c r="H6" s="472"/>
      <c r="I6" s="36"/>
      <c r="J6" s="36"/>
      <c r="K6" s="36"/>
      <c r="L6" s="36"/>
    </row>
    <row r="7" spans="2:12" s="1" customFormat="1" ht="13.5" customHeight="1" x14ac:dyDescent="0.25">
      <c r="B7" s="428" t="s">
        <v>8976</v>
      </c>
      <c r="C7" s="85" t="s">
        <v>476</v>
      </c>
      <c r="D7" s="392"/>
      <c r="E7" s="393"/>
      <c r="F7" s="394"/>
      <c r="G7" s="115">
        <f>G5+6</f>
        <v>45663</v>
      </c>
      <c r="H7" s="479"/>
      <c r="I7" s="36"/>
      <c r="J7" s="36"/>
      <c r="K7" s="36"/>
      <c r="L7" s="36"/>
    </row>
    <row r="8" spans="2:12" s="1" customFormat="1" ht="13.5" customHeight="1" x14ac:dyDescent="0.25">
      <c r="B8" s="430"/>
      <c r="C8" s="89" t="s">
        <v>42</v>
      </c>
      <c r="D8" s="385"/>
      <c r="E8" s="386"/>
      <c r="F8" s="96"/>
      <c r="G8" s="115" t="s">
        <v>8977</v>
      </c>
      <c r="H8" s="474" t="s">
        <v>5488</v>
      </c>
      <c r="I8" s="36"/>
      <c r="J8" s="36"/>
      <c r="K8" s="36"/>
      <c r="L8" s="36"/>
    </row>
    <row r="9" spans="2:12" s="1" customFormat="1" ht="13.5" customHeight="1" x14ac:dyDescent="0.25">
      <c r="B9" s="430" t="s">
        <v>8994</v>
      </c>
      <c r="C9" s="89" t="s">
        <v>477</v>
      </c>
      <c r="D9" s="410"/>
      <c r="E9" s="386"/>
      <c r="F9" s="96"/>
      <c r="G9" s="115" t="str">
        <f>G8</f>
        <v>SKIP</v>
      </c>
      <c r="H9" s="474" t="s">
        <v>6155</v>
      </c>
      <c r="I9" s="36"/>
      <c r="J9" s="36"/>
      <c r="K9" s="36"/>
      <c r="L9" s="36"/>
    </row>
    <row r="10" spans="2:12" s="1" customFormat="1" ht="13.5" customHeight="1" x14ac:dyDescent="0.25">
      <c r="B10" s="430"/>
      <c r="C10" s="89" t="s">
        <v>478</v>
      </c>
      <c r="D10" s="410"/>
      <c r="E10" s="412"/>
      <c r="F10" s="413"/>
      <c r="G10" s="115">
        <v>45296</v>
      </c>
      <c r="H10" s="444"/>
      <c r="I10" s="36"/>
      <c r="J10" s="36"/>
      <c r="K10" s="36"/>
      <c r="L10" s="36"/>
    </row>
    <row r="11" spans="2:12" s="1" customFormat="1" ht="21.75" customHeight="1" x14ac:dyDescent="0.25">
      <c r="B11" s="478" t="s">
        <v>9035</v>
      </c>
      <c r="C11" s="95" t="s">
        <v>479</v>
      </c>
      <c r="D11" s="410"/>
      <c r="E11" s="412"/>
      <c r="F11" s="413"/>
      <c r="G11" s="115">
        <f>G10</f>
        <v>45296</v>
      </c>
      <c r="H11" s="474"/>
      <c r="I11" s="36"/>
      <c r="J11" s="36"/>
      <c r="K11" s="36"/>
      <c r="L11" s="36"/>
    </row>
    <row r="12" spans="2:12" s="1" customFormat="1" ht="13.5" customHeight="1" x14ac:dyDescent="0.25">
      <c r="B12" s="437" t="s">
        <v>9029</v>
      </c>
      <c r="C12" s="89"/>
      <c r="D12" s="385"/>
      <c r="E12" s="386"/>
      <c r="F12" s="96"/>
      <c r="G12" s="115"/>
      <c r="H12" s="480"/>
      <c r="I12" s="36"/>
      <c r="J12" s="36"/>
      <c r="K12" s="36"/>
      <c r="L12" s="36"/>
    </row>
    <row r="13" spans="2:12" s="1" customFormat="1" ht="13.5" customHeight="1" x14ac:dyDescent="0.25">
      <c r="B13" s="438" t="s">
        <v>9030</v>
      </c>
      <c r="C13" s="94" t="s">
        <v>481</v>
      </c>
      <c r="D13" s="462"/>
      <c r="E13" s="463"/>
      <c r="F13" s="240"/>
      <c r="G13" s="148" t="s">
        <v>8978</v>
      </c>
      <c r="H13" s="481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26" t="s">
        <v>19</v>
      </c>
      <c r="C15" s="81" t="s">
        <v>481</v>
      </c>
      <c r="D15" s="390"/>
      <c r="E15" s="81"/>
      <c r="F15" s="407"/>
      <c r="G15" s="147" t="s">
        <v>419</v>
      </c>
      <c r="H15" s="470" t="s">
        <v>8952</v>
      </c>
      <c r="I15" s="36"/>
      <c r="J15" s="36"/>
      <c r="K15" s="36"/>
      <c r="L15" s="36"/>
    </row>
    <row r="16" spans="2:12" s="1" customFormat="1" ht="13.5" customHeight="1" x14ac:dyDescent="0.25">
      <c r="B16" s="427" t="s">
        <v>8979</v>
      </c>
      <c r="C16" s="85"/>
      <c r="D16" s="385"/>
      <c r="E16" s="386"/>
      <c r="F16" s="96"/>
      <c r="G16" s="115"/>
      <c r="H16" s="471" t="s">
        <v>2343</v>
      </c>
      <c r="I16" s="36"/>
      <c r="J16" s="36"/>
      <c r="K16" s="36"/>
      <c r="L16" s="36"/>
    </row>
    <row r="17" spans="2:12" s="1" customFormat="1" ht="13.4" customHeight="1" x14ac:dyDescent="0.25">
      <c r="B17" s="436" t="s">
        <v>8980</v>
      </c>
      <c r="C17" s="85" t="s">
        <v>8</v>
      </c>
      <c r="D17" s="392"/>
      <c r="E17" s="386"/>
      <c r="F17" s="96"/>
      <c r="G17" s="115" t="s">
        <v>36</v>
      </c>
      <c r="H17" s="472"/>
      <c r="I17" s="36"/>
      <c r="J17" s="36"/>
      <c r="K17" s="36"/>
      <c r="L17" s="36"/>
    </row>
    <row r="18" spans="2:12" s="1" customFormat="1" ht="13.4" customHeight="1" x14ac:dyDescent="0.25">
      <c r="B18" s="436"/>
      <c r="C18" s="95" t="s">
        <v>1313</v>
      </c>
      <c r="D18" s="392"/>
      <c r="E18" s="386"/>
      <c r="F18" s="96"/>
      <c r="G18" s="115" t="s">
        <v>36</v>
      </c>
      <c r="H18" s="471"/>
      <c r="I18" s="36"/>
      <c r="J18" s="36"/>
      <c r="K18" s="36"/>
      <c r="L18" s="36"/>
    </row>
    <row r="19" spans="2:12" s="1" customFormat="1" ht="13.4" customHeight="1" x14ac:dyDescent="0.25">
      <c r="B19" s="436"/>
      <c r="C19" s="85" t="s">
        <v>477</v>
      </c>
      <c r="D19" s="392"/>
      <c r="E19" s="386"/>
      <c r="F19" s="96"/>
      <c r="G19" s="115" t="s">
        <v>36</v>
      </c>
      <c r="H19" s="472" t="s">
        <v>6155</v>
      </c>
      <c r="I19" s="36"/>
      <c r="J19" s="36"/>
      <c r="K19" s="36"/>
      <c r="L19" s="36"/>
    </row>
    <row r="20" spans="2:12" s="1" customFormat="1" ht="13.5" customHeight="1" x14ac:dyDescent="0.25">
      <c r="B20" s="430"/>
      <c r="C20" s="85" t="s">
        <v>479</v>
      </c>
      <c r="D20" s="392"/>
      <c r="E20" s="393"/>
      <c r="F20" s="96"/>
      <c r="G20" s="115" t="s">
        <v>36</v>
      </c>
      <c r="H20" s="474"/>
      <c r="I20" s="36"/>
      <c r="J20" s="36"/>
      <c r="K20" s="36"/>
      <c r="L20" s="36"/>
    </row>
    <row r="21" spans="2:12" s="1" customFormat="1" ht="13.5" customHeight="1" x14ac:dyDescent="0.25">
      <c r="B21" s="430"/>
      <c r="C21" s="85" t="s">
        <v>1314</v>
      </c>
      <c r="D21" s="392"/>
      <c r="E21" s="393"/>
      <c r="F21" s="394"/>
      <c r="G21" s="115" t="s">
        <v>36</v>
      </c>
      <c r="H21" s="472"/>
      <c r="I21" s="36"/>
      <c r="J21" s="36"/>
      <c r="K21" s="36"/>
      <c r="L21" s="36"/>
    </row>
    <row r="22" spans="2:12" s="1" customFormat="1" ht="13.5" customHeight="1" x14ac:dyDescent="0.25">
      <c r="B22" s="430" t="str">
        <f>$B$12</f>
        <v>USD: JPY158.43-</v>
      </c>
      <c r="C22" s="100"/>
      <c r="D22" s="392"/>
      <c r="E22" s="393"/>
      <c r="F22" s="230"/>
      <c r="G22" s="115"/>
      <c r="H22" s="475"/>
      <c r="I22" s="36"/>
      <c r="J22" s="36"/>
      <c r="K22" s="36"/>
      <c r="L22" s="36"/>
    </row>
    <row r="23" spans="2:12" s="1" customFormat="1" ht="13.5" customHeight="1" x14ac:dyDescent="0.25">
      <c r="B23" s="93" t="str">
        <f>$B$13</f>
        <v>RMB: JPY21.86-</v>
      </c>
      <c r="C23" s="93" t="s">
        <v>481</v>
      </c>
      <c r="D23" s="401"/>
      <c r="E23" s="401"/>
      <c r="F23" s="111"/>
      <c r="G23" s="148" t="s">
        <v>36</v>
      </c>
      <c r="H23" s="47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379" t="s">
        <v>9021</v>
      </c>
      <c r="E26" s="380" t="s">
        <v>9022</v>
      </c>
      <c r="F26" s="150" t="s">
        <v>9023</v>
      </c>
      <c r="G26" s="42">
        <v>45650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8976</v>
      </c>
      <c r="C27" s="104" t="s">
        <v>540</v>
      </c>
      <c r="D27" s="85" t="s">
        <v>9024</v>
      </c>
      <c r="E27" s="101" t="s">
        <v>9025</v>
      </c>
      <c r="F27" s="102" t="s">
        <v>9026</v>
      </c>
      <c r="G27" s="42">
        <f>+G26+2</f>
        <v>45652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85" t="s">
        <v>9073</v>
      </c>
      <c r="E28" s="386" t="s">
        <v>9075</v>
      </c>
      <c r="F28" s="96" t="s">
        <v>9076</v>
      </c>
      <c r="G28" s="42">
        <f>G27+2</f>
        <v>45654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174" t="s">
        <v>9005</v>
      </c>
      <c r="D29" s="395" t="s">
        <v>9078</v>
      </c>
      <c r="E29" s="443" t="s">
        <v>7815</v>
      </c>
      <c r="F29" s="99" t="s">
        <v>8766</v>
      </c>
      <c r="G29" s="127">
        <f>G28+3</f>
        <v>45657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7862</v>
      </c>
      <c r="D31" s="385" t="s">
        <v>9103</v>
      </c>
      <c r="E31" s="386" t="s">
        <v>9104</v>
      </c>
      <c r="F31" s="96" t="s">
        <v>9105</v>
      </c>
      <c r="G31" s="42">
        <f>G28+7</f>
        <v>45661</v>
      </c>
      <c r="H31" s="272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/>
      <c r="E32" s="386"/>
      <c r="F32" s="96"/>
      <c r="G32" s="118" t="s">
        <v>8982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/>
      <c r="E33" s="386"/>
      <c r="F33" s="96"/>
      <c r="G33" s="118" t="s">
        <v>8981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42</v>
      </c>
      <c r="D34" s="385"/>
      <c r="E34" s="386"/>
      <c r="F34" s="96"/>
      <c r="G34" s="118" t="s">
        <v>8983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10" t="s">
        <v>9038</v>
      </c>
      <c r="E35" s="412" t="s">
        <v>7221</v>
      </c>
      <c r="F35" s="96" t="s">
        <v>9100</v>
      </c>
      <c r="G35" s="42">
        <f>G31+1</f>
        <v>45662</v>
      </c>
      <c r="H35" s="256"/>
      <c r="I35" s="36"/>
      <c r="J35" s="36"/>
      <c r="K35" s="36"/>
      <c r="L35" s="36"/>
    </row>
    <row r="36" spans="2:23" s="1" customFormat="1" ht="13.4" customHeight="1" x14ac:dyDescent="0.25">
      <c r="B36" s="24"/>
      <c r="C36" s="174" t="s">
        <v>8984</v>
      </c>
      <c r="D36" s="385" t="s">
        <v>6924</v>
      </c>
      <c r="E36" s="386" t="s">
        <v>9114</v>
      </c>
      <c r="F36" s="96" t="s">
        <v>9113</v>
      </c>
      <c r="G36" s="127">
        <f>G31+1</f>
        <v>45662</v>
      </c>
      <c r="H36" s="161" t="s">
        <v>8985</v>
      </c>
      <c r="I36" s="36"/>
      <c r="J36" s="36"/>
      <c r="K36" s="36"/>
      <c r="L36" s="36"/>
    </row>
    <row r="37" spans="2:23" s="1" customFormat="1" ht="17.5" customHeight="1" x14ac:dyDescent="0.25">
      <c r="B37" s="24"/>
      <c r="C37" s="85" t="s">
        <v>476</v>
      </c>
      <c r="D37" s="385" t="s">
        <v>9163</v>
      </c>
      <c r="E37" s="443" t="s">
        <v>9164</v>
      </c>
      <c r="F37" s="96" t="s">
        <v>9165</v>
      </c>
      <c r="G37" s="42">
        <f>G35+1</f>
        <v>45663</v>
      </c>
      <c r="H37" s="528"/>
      <c r="I37" s="36"/>
      <c r="J37" s="36"/>
      <c r="K37" s="36"/>
      <c r="L37" s="36"/>
    </row>
    <row r="38" spans="2:23" s="1" customFormat="1" ht="28.75" customHeight="1" x14ac:dyDescent="0.25">
      <c r="B38" s="24"/>
      <c r="D38" s="373"/>
      <c r="E38" s="374"/>
      <c r="F38" s="381"/>
      <c r="G38" s="49"/>
      <c r="H38" s="528" t="s">
        <v>9174</v>
      </c>
      <c r="I38" s="36"/>
      <c r="J38" s="36"/>
      <c r="K38" s="36"/>
      <c r="L38" s="36"/>
      <c r="W38" s="117"/>
    </row>
    <row r="39" spans="2:23" s="1" customFormat="1" ht="24" customHeight="1" x14ac:dyDescent="0.25">
      <c r="B39" s="482" t="s">
        <v>9036</v>
      </c>
      <c r="C39" s="133" t="s">
        <v>539</v>
      </c>
      <c r="D39" s="414" t="s">
        <v>7619</v>
      </c>
      <c r="E39" s="380" t="s">
        <v>9197</v>
      </c>
      <c r="F39" s="150" t="s">
        <v>9198</v>
      </c>
      <c r="G39" s="252">
        <f>G37+2</f>
        <v>45665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396" t="str">
        <f>$B$12</f>
        <v>USD: JPY158.43-</v>
      </c>
      <c r="C40" s="85" t="s">
        <v>540</v>
      </c>
      <c r="D40" s="385" t="s">
        <v>9190</v>
      </c>
      <c r="E40" s="386" t="s">
        <v>9191</v>
      </c>
      <c r="F40" s="96" t="s">
        <v>9192</v>
      </c>
      <c r="G40" s="42">
        <f>G39+1</f>
        <v>45666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44" t="str">
        <f>$B$13</f>
        <v>RMB: JPY21.86-</v>
      </c>
      <c r="C41" s="238" t="s">
        <v>541</v>
      </c>
      <c r="D41" s="387" t="s">
        <v>9221</v>
      </c>
      <c r="E41" s="406" t="s">
        <v>9222</v>
      </c>
      <c r="F41" s="240" t="s">
        <v>9220</v>
      </c>
      <c r="G41" s="76">
        <f>G40+2</f>
        <v>45668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5525</v>
      </c>
      <c r="H43" s="330" t="s">
        <v>5504</v>
      </c>
      <c r="I43" s="36"/>
      <c r="J43" s="36"/>
      <c r="K43" s="36"/>
      <c r="L43" s="36"/>
    </row>
    <row r="44" spans="2:23" s="1" customFormat="1" ht="13.5" customHeight="1" x14ac:dyDescent="0.25">
      <c r="B44" s="72" t="s">
        <v>6374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E45" s="460"/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D55" s="117"/>
      <c r="E55" s="117"/>
      <c r="F55" s="2"/>
      <c r="G55" s="3"/>
    </row>
    <row r="56" spans="1:47" s="1" customFormat="1" ht="13.5" customHeight="1" x14ac:dyDescent="0.25">
      <c r="D56" s="117"/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B00-000000000000}">
      <formula1>$B$42:$B$44</formula1>
    </dataValidation>
  </dataValidations>
  <pageMargins left="0.47" right="0.27" top="1" bottom="1" header="0.51200000000000001" footer="0.51200000000000001"/>
  <pageSetup paperSize="9" scale="83" orientation="landscape" horizontalDpi="300" verticalDpi="300" r:id="rId1"/>
  <headerFooter alignWithMargins="0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>
    <pageSetUpPr fitToPage="1"/>
  </sheetPr>
  <dimension ref="A1:AU7689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8" t="s">
        <v>0</v>
      </c>
      <c r="C1" s="658"/>
      <c r="D1" s="9"/>
      <c r="E1" s="9"/>
      <c r="F1" s="659">
        <v>45663.354166666664</v>
      </c>
      <c r="G1" s="659"/>
      <c r="H1" s="14"/>
      <c r="I1" s="15"/>
      <c r="J1" s="15"/>
      <c r="K1" s="16"/>
      <c r="L1" s="12"/>
    </row>
    <row r="2" spans="2:12" s="1" customFormat="1" ht="13.5" customHeight="1" x14ac:dyDescent="0.25">
      <c r="B2" s="660" t="s">
        <v>53</v>
      </c>
      <c r="C2" s="66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8058</v>
      </c>
      <c r="E5" s="81" t="s">
        <v>9010</v>
      </c>
      <c r="F5" s="103" t="s">
        <v>9012</v>
      </c>
      <c r="G5" s="33">
        <v>45650</v>
      </c>
      <c r="H5" s="262" t="s">
        <v>9002</v>
      </c>
      <c r="I5" s="36"/>
      <c r="J5" s="36"/>
      <c r="K5" s="36"/>
      <c r="L5" s="36"/>
    </row>
    <row r="6" spans="2:12" s="1" customFormat="1" ht="13.5" customHeight="1" x14ac:dyDescent="0.25">
      <c r="B6" s="21" t="s">
        <v>8860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4" customHeight="1" x14ac:dyDescent="0.25">
      <c r="B7" s="26" t="s">
        <v>8769</v>
      </c>
      <c r="C7" s="85" t="s">
        <v>476</v>
      </c>
      <c r="D7" s="392" t="s">
        <v>9039</v>
      </c>
      <c r="E7" s="393" t="s">
        <v>9040</v>
      </c>
      <c r="F7" s="394" t="s">
        <v>9037</v>
      </c>
      <c r="G7" s="42">
        <f>G5+2</f>
        <v>45652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9063</v>
      </c>
      <c r="E8" s="386" t="s">
        <v>9063</v>
      </c>
      <c r="F8" s="96" t="s">
        <v>9064</v>
      </c>
      <c r="G8" s="42">
        <f>G10</f>
        <v>45653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478</v>
      </c>
      <c r="D9" s="410" t="s">
        <v>9065</v>
      </c>
      <c r="E9" s="412" t="s">
        <v>9017</v>
      </c>
      <c r="F9" s="413" t="s">
        <v>9066</v>
      </c>
      <c r="G9" s="42">
        <f>G11</f>
        <v>45654</v>
      </c>
      <c r="H9" s="249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385" t="s">
        <v>9067</v>
      </c>
      <c r="E10" s="386" t="s">
        <v>9068</v>
      </c>
      <c r="F10" s="96" t="s">
        <v>9069</v>
      </c>
      <c r="G10" s="42">
        <f>G7+1</f>
        <v>45653</v>
      </c>
      <c r="H10" s="161" t="s">
        <v>9004</v>
      </c>
      <c r="I10" s="36"/>
      <c r="J10" s="36"/>
      <c r="K10" s="36"/>
      <c r="L10" s="36"/>
    </row>
    <row r="11" spans="2:12" s="1" customFormat="1" ht="21.75" customHeight="1" x14ac:dyDescent="0.25">
      <c r="B11" s="459" t="s">
        <v>8951</v>
      </c>
      <c r="C11" s="95" t="s">
        <v>479</v>
      </c>
      <c r="D11" s="410" t="s">
        <v>9070</v>
      </c>
      <c r="E11" s="412" t="s">
        <v>9071</v>
      </c>
      <c r="F11" s="413" t="s">
        <v>6826</v>
      </c>
      <c r="G11" s="42">
        <f>G8+1</f>
        <v>45654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9033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8969</v>
      </c>
      <c r="C13" s="94" t="s">
        <v>481</v>
      </c>
      <c r="D13" s="462" t="s">
        <v>9083</v>
      </c>
      <c r="E13" s="463" t="s">
        <v>9108</v>
      </c>
      <c r="F13" s="240" t="s">
        <v>9109</v>
      </c>
      <c r="G13" s="34">
        <f>G11+7</f>
        <v>45661</v>
      </c>
      <c r="H13" s="162" t="s">
        <v>9087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8974</v>
      </c>
      <c r="E15" s="81" t="s">
        <v>8973</v>
      </c>
      <c r="F15" s="407" t="s">
        <v>8956</v>
      </c>
      <c r="G15" s="33">
        <v>45647</v>
      </c>
      <c r="H15" s="262" t="s">
        <v>8952</v>
      </c>
      <c r="I15" s="36"/>
      <c r="J15" s="36"/>
      <c r="K15" s="36"/>
      <c r="L15" s="36"/>
    </row>
    <row r="16" spans="2:12" s="1" customFormat="1" ht="13.5" customHeight="1" x14ac:dyDescent="0.25">
      <c r="B16" s="71" t="s">
        <v>8861</v>
      </c>
      <c r="C16" s="50"/>
      <c r="D16" s="375"/>
      <c r="E16" s="372"/>
      <c r="F16" s="58"/>
      <c r="G16" s="42"/>
      <c r="H16" s="247" t="s">
        <v>2343</v>
      </c>
      <c r="I16" s="36"/>
      <c r="J16" s="36"/>
      <c r="K16" s="36"/>
      <c r="L16" s="36"/>
    </row>
    <row r="17" spans="2:12" s="1" customFormat="1" ht="13.5" customHeight="1" x14ac:dyDescent="0.25">
      <c r="B17" s="26" t="s">
        <v>2293</v>
      </c>
      <c r="C17" s="85" t="s">
        <v>479</v>
      </c>
      <c r="D17" s="392" t="s">
        <v>9006</v>
      </c>
      <c r="E17" s="393" t="s">
        <v>9007</v>
      </c>
      <c r="F17" s="96" t="s">
        <v>9008</v>
      </c>
      <c r="G17" s="42">
        <f>G19+1</f>
        <v>45651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1314</v>
      </c>
      <c r="D18" s="392" t="s">
        <v>8993</v>
      </c>
      <c r="E18" s="393" t="s">
        <v>8987</v>
      </c>
      <c r="F18" s="394" t="s">
        <v>9034</v>
      </c>
      <c r="G18" s="42">
        <f>G17</f>
        <v>45651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9027</v>
      </c>
      <c r="E19" s="386" t="s">
        <v>9003</v>
      </c>
      <c r="F19" s="96" t="s">
        <v>9028</v>
      </c>
      <c r="G19" s="42">
        <f>G15+3</f>
        <v>45650</v>
      </c>
      <c r="H19" s="164" t="s">
        <v>6155</v>
      </c>
      <c r="I19" s="36"/>
      <c r="J19" s="36"/>
      <c r="K19" s="36"/>
      <c r="L19" s="36"/>
    </row>
    <row r="20" spans="2:12" s="1" customFormat="1" ht="13.4" customHeight="1" x14ac:dyDescent="0.25">
      <c r="B20" s="26"/>
      <c r="C20" s="95" t="s">
        <v>1313</v>
      </c>
      <c r="D20" s="392" t="s">
        <v>6479</v>
      </c>
      <c r="E20" s="386" t="s">
        <v>9041</v>
      </c>
      <c r="F20" s="96" t="s">
        <v>9042</v>
      </c>
      <c r="G20" s="42">
        <f>G19</f>
        <v>45650</v>
      </c>
      <c r="H20" s="247"/>
      <c r="I20" s="36"/>
      <c r="J20" s="36"/>
      <c r="K20" s="36"/>
      <c r="L20" s="36"/>
    </row>
    <row r="21" spans="2:12" s="1" customFormat="1" ht="13.4" customHeight="1" x14ac:dyDescent="0.25">
      <c r="B21" s="26"/>
      <c r="C21" s="85" t="s">
        <v>8</v>
      </c>
      <c r="D21" s="392" t="s">
        <v>9059</v>
      </c>
      <c r="E21" s="386" t="s">
        <v>9060</v>
      </c>
      <c r="F21" s="96" t="s">
        <v>8713</v>
      </c>
      <c r="G21" s="42">
        <f>G19</f>
        <v>45650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JPY155.94-</v>
      </c>
      <c r="C22" s="52"/>
      <c r="D22" s="373"/>
      <c r="E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JPY21.47-</v>
      </c>
      <c r="C23" s="93" t="s">
        <v>481</v>
      </c>
      <c r="D23" s="401" t="s">
        <v>9061</v>
      </c>
      <c r="E23" s="401" t="s">
        <v>9081</v>
      </c>
      <c r="F23" s="111" t="s">
        <v>9082</v>
      </c>
      <c r="G23" s="34">
        <f>G20+4</f>
        <v>45654</v>
      </c>
      <c r="H23" s="461" t="s">
        <v>9062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379" t="s">
        <v>8922</v>
      </c>
      <c r="E26" s="380" t="s">
        <v>8923</v>
      </c>
      <c r="F26" s="150" t="s">
        <v>8921</v>
      </c>
      <c r="G26" s="42">
        <v>45643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8770</v>
      </c>
      <c r="C27" s="104" t="s">
        <v>540</v>
      </c>
      <c r="D27" s="85" t="s">
        <v>8937</v>
      </c>
      <c r="E27" s="101" t="s">
        <v>8939</v>
      </c>
      <c r="F27" s="102" t="s">
        <v>8941</v>
      </c>
      <c r="G27" s="42">
        <f>+G26+2</f>
        <v>45645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85" t="s">
        <v>8945</v>
      </c>
      <c r="E28" s="386" t="s">
        <v>8964</v>
      </c>
      <c r="F28" s="96" t="s">
        <v>8966</v>
      </c>
      <c r="G28" s="42">
        <f>G27+2</f>
        <v>45647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8970</v>
      </c>
      <c r="E30" s="386" t="s">
        <v>8971</v>
      </c>
      <c r="F30" s="96" t="s">
        <v>8342</v>
      </c>
      <c r="G30" s="42">
        <f>+G28+1</f>
        <v>45648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6802</v>
      </c>
      <c r="E31" s="386" t="s">
        <v>8990</v>
      </c>
      <c r="F31" s="96" t="s">
        <v>8991</v>
      </c>
      <c r="G31" s="42">
        <f>G33</f>
        <v>45650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7095</v>
      </c>
      <c r="E32" s="386" t="s">
        <v>9000</v>
      </c>
      <c r="F32" s="96" t="s">
        <v>9001</v>
      </c>
      <c r="G32" s="42">
        <f>G30+1</f>
        <v>45649</v>
      </c>
      <c r="H32" s="161" t="s">
        <v>6025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8986</v>
      </c>
      <c r="E33" s="386" t="s">
        <v>8989</v>
      </c>
      <c r="F33" s="96" t="s">
        <v>8988</v>
      </c>
      <c r="G33" s="42">
        <f>G32+1</f>
        <v>45650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9014</v>
      </c>
      <c r="E34" s="412" t="s">
        <v>9015</v>
      </c>
      <c r="F34" s="96" t="s">
        <v>9016</v>
      </c>
      <c r="G34" s="42">
        <f>G33+1</f>
        <v>45651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9031</v>
      </c>
      <c r="E35" s="397" t="s">
        <v>9032</v>
      </c>
      <c r="F35" s="96" t="s">
        <v>7127</v>
      </c>
      <c r="G35" s="42">
        <f>G34+1</f>
        <v>45652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9072</v>
      </c>
      <c r="E37" s="380" t="s">
        <v>9085</v>
      </c>
      <c r="F37" s="150" t="s">
        <v>6875</v>
      </c>
      <c r="G37" s="131">
        <f>G38-1</f>
        <v>45657</v>
      </c>
      <c r="H37" s="161" t="s">
        <v>9089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JPY155.94-</v>
      </c>
      <c r="C38" s="85" t="s">
        <v>540</v>
      </c>
      <c r="D38" s="385" t="s">
        <v>9091</v>
      </c>
      <c r="E38" s="386" t="s">
        <v>9094</v>
      </c>
      <c r="F38" s="96" t="s">
        <v>9095</v>
      </c>
      <c r="G38" s="42">
        <f>G34+7</f>
        <v>45658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JPY21.47-</v>
      </c>
      <c r="C39" s="238" t="s">
        <v>541</v>
      </c>
      <c r="D39" s="387" t="s">
        <v>6576</v>
      </c>
      <c r="E39" s="463" t="s">
        <v>7212</v>
      </c>
      <c r="F39" s="508" t="s">
        <v>9110</v>
      </c>
      <c r="G39" s="76">
        <f>G38+3</f>
        <v>45661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E43" s="460"/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C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>
    <pageSetUpPr fitToPage="1"/>
  </sheetPr>
  <dimension ref="A1:AU7690"/>
  <sheetViews>
    <sheetView zoomScale="80" zoomScaleNormal="80" workbookViewId="0">
      <selection activeCell="D35" sqref="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8" t="s">
        <v>0</v>
      </c>
      <c r="C1" s="658"/>
      <c r="D1" s="9"/>
      <c r="E1" s="9"/>
      <c r="F1" s="659">
        <v>45656.395833333336</v>
      </c>
      <c r="G1" s="659"/>
      <c r="H1" s="14"/>
      <c r="I1" s="15"/>
      <c r="J1" s="15"/>
      <c r="K1" s="16"/>
      <c r="L1" s="12"/>
    </row>
    <row r="2" spans="2:12" s="1" customFormat="1" ht="13.5" customHeight="1" x14ac:dyDescent="0.25">
      <c r="B2" s="660" t="s">
        <v>5303</v>
      </c>
      <c r="C2" s="66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8912</v>
      </c>
      <c r="E5" s="81" t="s">
        <v>8913</v>
      </c>
      <c r="F5" s="103" t="s">
        <v>8915</v>
      </c>
      <c r="G5" s="33">
        <v>45643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8857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8858</v>
      </c>
      <c r="C7" s="85" t="s">
        <v>476</v>
      </c>
      <c r="D7" s="392" t="s">
        <v>8041</v>
      </c>
      <c r="E7" s="393" t="s">
        <v>8943</v>
      </c>
      <c r="F7" s="394" t="s">
        <v>8944</v>
      </c>
      <c r="G7" s="42">
        <f>G5+2</f>
        <v>45645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8935</v>
      </c>
      <c r="E8" s="386" t="s">
        <v>8949</v>
      </c>
      <c r="F8" s="96" t="s">
        <v>8936</v>
      </c>
      <c r="G8" s="42">
        <f>G7+1</f>
        <v>45646</v>
      </c>
      <c r="H8" s="161" t="s">
        <v>5488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8953</v>
      </c>
      <c r="E9" s="386" t="s">
        <v>8954</v>
      </c>
      <c r="F9" s="96" t="s">
        <v>8955</v>
      </c>
      <c r="G9" s="42">
        <f>G8</f>
        <v>45646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408" t="s">
        <v>8876</v>
      </c>
      <c r="D10" s="410" t="s">
        <v>6734</v>
      </c>
      <c r="E10" s="386" t="s">
        <v>8967</v>
      </c>
      <c r="F10" s="96" t="s">
        <v>8968</v>
      </c>
      <c r="G10" s="127">
        <f>G9</f>
        <v>45646</v>
      </c>
      <c r="H10" s="161" t="s">
        <v>8877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478</v>
      </c>
      <c r="D11" s="410" t="s">
        <v>8960</v>
      </c>
      <c r="E11" s="412" t="s">
        <v>8961</v>
      </c>
      <c r="F11" s="413" t="s">
        <v>8962</v>
      </c>
      <c r="G11" s="42">
        <f>G12</f>
        <v>45647</v>
      </c>
      <c r="H11" s="249"/>
      <c r="I11" s="36"/>
      <c r="J11" s="36"/>
      <c r="K11" s="36"/>
      <c r="L11" s="36"/>
    </row>
    <row r="12" spans="2:12" s="1" customFormat="1" ht="21.75" customHeight="1" x14ac:dyDescent="0.25">
      <c r="B12" s="459" t="s">
        <v>8950</v>
      </c>
      <c r="C12" s="95" t="s">
        <v>479</v>
      </c>
      <c r="D12" s="410" t="s">
        <v>8957</v>
      </c>
      <c r="E12" s="412" t="s">
        <v>8958</v>
      </c>
      <c r="F12" s="413" t="s">
        <v>8959</v>
      </c>
      <c r="G12" s="42">
        <f>G9+1</f>
        <v>45647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396" t="s">
        <v>8873</v>
      </c>
      <c r="C13" s="49"/>
      <c r="D13" s="375"/>
      <c r="E13" s="372"/>
      <c r="F13" s="58"/>
      <c r="G13" s="42"/>
      <c r="H13" s="246"/>
      <c r="I13" s="36"/>
      <c r="J13" s="36"/>
      <c r="K13" s="36"/>
      <c r="L13" s="36"/>
    </row>
    <row r="14" spans="2:12" s="1" customFormat="1" ht="13.5" customHeight="1" x14ac:dyDescent="0.25">
      <c r="B14" s="400" t="s">
        <v>8874</v>
      </c>
      <c r="C14" s="94" t="s">
        <v>481</v>
      </c>
      <c r="D14" s="462" t="s">
        <v>9009</v>
      </c>
      <c r="E14" s="463" t="s">
        <v>9011</v>
      </c>
      <c r="F14" s="240" t="s">
        <v>9013</v>
      </c>
      <c r="G14" s="34">
        <f>G5+7</f>
        <v>45650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5"/>
      <c r="E15" s="5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426" t="s">
        <v>19</v>
      </c>
      <c r="C16" s="81" t="s">
        <v>481</v>
      </c>
      <c r="D16" s="390"/>
      <c r="E16" s="81"/>
      <c r="F16" s="407"/>
      <c r="G16" s="147">
        <v>45640</v>
      </c>
      <c r="H16" s="470"/>
      <c r="I16" s="36"/>
      <c r="J16" s="36"/>
      <c r="K16" s="36"/>
      <c r="L16" s="36"/>
    </row>
    <row r="17" spans="2:12" s="1" customFormat="1" ht="13.5" customHeight="1" x14ac:dyDescent="0.25">
      <c r="B17" s="427" t="s">
        <v>8859</v>
      </c>
      <c r="C17" s="85"/>
      <c r="D17" s="385"/>
      <c r="E17" s="386"/>
      <c r="F17" s="96"/>
      <c r="G17" s="115"/>
      <c r="H17" s="471" t="s">
        <v>8875</v>
      </c>
      <c r="I17" s="36"/>
      <c r="J17" s="36"/>
      <c r="K17" s="36"/>
      <c r="L17" s="36"/>
    </row>
    <row r="18" spans="2:12" s="1" customFormat="1" ht="13.4" customHeight="1" x14ac:dyDescent="0.25">
      <c r="B18" s="436" t="s">
        <v>3199</v>
      </c>
      <c r="C18" s="85" t="s">
        <v>8</v>
      </c>
      <c r="D18" s="392"/>
      <c r="E18" s="386"/>
      <c r="F18" s="96"/>
      <c r="G18" s="115">
        <f>G20</f>
        <v>45643</v>
      </c>
      <c r="H18" s="472"/>
      <c r="I18" s="36"/>
      <c r="J18" s="36"/>
      <c r="K18" s="36"/>
      <c r="L18" s="36"/>
    </row>
    <row r="19" spans="2:12" s="1" customFormat="1" ht="13.4" customHeight="1" x14ac:dyDescent="0.25">
      <c r="B19" s="436"/>
      <c r="C19" s="95" t="s">
        <v>1313</v>
      </c>
      <c r="D19" s="392"/>
      <c r="E19" s="386"/>
      <c r="F19" s="96"/>
      <c r="G19" s="115">
        <f>G20</f>
        <v>45643</v>
      </c>
      <c r="H19" s="471"/>
      <c r="I19" s="36"/>
      <c r="J19" s="36"/>
      <c r="K19" s="36"/>
      <c r="L19" s="36"/>
    </row>
    <row r="20" spans="2:12" s="1" customFormat="1" ht="13.4" customHeight="1" x14ac:dyDescent="0.25">
      <c r="B20" s="436"/>
      <c r="C20" s="85" t="s">
        <v>477</v>
      </c>
      <c r="D20" s="392"/>
      <c r="E20" s="386"/>
      <c r="F20" s="96"/>
      <c r="G20" s="115">
        <f>G16+3</f>
        <v>45643</v>
      </c>
      <c r="H20" s="472"/>
      <c r="I20" s="36"/>
      <c r="J20" s="36"/>
      <c r="K20" s="36"/>
      <c r="L20" s="36"/>
    </row>
    <row r="21" spans="2:12" s="1" customFormat="1" ht="13.5" customHeight="1" x14ac:dyDescent="0.25">
      <c r="B21" s="430"/>
      <c r="C21" s="85" t="s">
        <v>479</v>
      </c>
      <c r="D21" s="392"/>
      <c r="E21" s="393"/>
      <c r="F21" s="96"/>
      <c r="G21" s="115">
        <f>G20+1</f>
        <v>45644</v>
      </c>
      <c r="H21" s="474"/>
      <c r="I21" s="36"/>
      <c r="J21" s="36"/>
      <c r="K21" s="36"/>
      <c r="L21" s="36"/>
    </row>
    <row r="22" spans="2:12" s="1" customFormat="1" ht="13.5" customHeight="1" x14ac:dyDescent="0.25">
      <c r="B22" s="430"/>
      <c r="C22" s="85" t="s">
        <v>1314</v>
      </c>
      <c r="D22" s="392"/>
      <c r="E22" s="393"/>
      <c r="F22" s="394"/>
      <c r="G22" s="115">
        <f>G21</f>
        <v>45644</v>
      </c>
      <c r="H22" s="472"/>
      <c r="I22" s="36"/>
      <c r="J22" s="36"/>
      <c r="K22" s="36"/>
      <c r="L22" s="36"/>
    </row>
    <row r="23" spans="2:12" s="1" customFormat="1" ht="13.5" customHeight="1" x14ac:dyDescent="0.25">
      <c r="B23" s="430"/>
      <c r="C23" s="100"/>
      <c r="D23" s="392"/>
      <c r="E23" s="393"/>
      <c r="F23" s="393"/>
      <c r="G23" s="115"/>
      <c r="H23" s="475"/>
      <c r="I23" s="36"/>
      <c r="J23" s="36"/>
      <c r="K23" s="36"/>
      <c r="L23" s="36"/>
    </row>
    <row r="24" spans="2:12" s="1" customFormat="1" ht="13.5" customHeight="1" x14ac:dyDescent="0.25">
      <c r="B24" s="93"/>
      <c r="C24" s="93" t="s">
        <v>481</v>
      </c>
      <c r="D24" s="401"/>
      <c r="E24" s="401"/>
      <c r="F24" s="111"/>
      <c r="G24" s="148">
        <f>G16+7</f>
        <v>45647</v>
      </c>
      <c r="H24" s="47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5525</v>
      </c>
      <c r="C27" s="133" t="s">
        <v>539</v>
      </c>
      <c r="D27" s="379" t="s">
        <v>8828</v>
      </c>
      <c r="E27" s="380" t="s">
        <v>8846</v>
      </c>
      <c r="F27" s="150" t="s">
        <v>8847</v>
      </c>
      <c r="G27" s="42">
        <v>45636</v>
      </c>
      <c r="H27" s="161"/>
      <c r="I27" s="36"/>
      <c r="J27" s="36"/>
      <c r="K27" s="36"/>
      <c r="L27" s="36"/>
    </row>
    <row r="28" spans="2:12" s="1" customFormat="1" ht="13.5" customHeight="1" x14ac:dyDescent="0.25">
      <c r="B28" s="26" t="s">
        <v>6755</v>
      </c>
      <c r="C28" s="104" t="s">
        <v>540</v>
      </c>
      <c r="D28" s="85" t="s">
        <v>8864</v>
      </c>
      <c r="E28" s="101" t="s">
        <v>8865</v>
      </c>
      <c r="F28" s="102" t="s">
        <v>8866</v>
      </c>
      <c r="G28" s="42">
        <f>+G27+2</f>
        <v>45638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541</v>
      </c>
      <c r="D29" s="385" t="s">
        <v>8868</v>
      </c>
      <c r="E29" s="386" t="s">
        <v>8900</v>
      </c>
      <c r="F29" s="96" t="s">
        <v>8902</v>
      </c>
      <c r="G29" s="42">
        <f>G28+2</f>
        <v>45640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 t="s">
        <v>7861</v>
      </c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7862</v>
      </c>
      <c r="D31" s="385" t="s">
        <v>8886</v>
      </c>
      <c r="E31" s="386" t="s">
        <v>8887</v>
      </c>
      <c r="F31" s="96" t="s">
        <v>8888</v>
      </c>
      <c r="G31" s="42">
        <f>+G29+1</f>
        <v>45641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8907</v>
      </c>
      <c r="E32" s="386" t="s">
        <v>8908</v>
      </c>
      <c r="F32" s="96" t="s">
        <v>6071</v>
      </c>
      <c r="G32" s="42">
        <f>G31+1</f>
        <v>45642</v>
      </c>
      <c r="H32" s="161" t="s">
        <v>6025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85" t="s">
        <v>8904</v>
      </c>
      <c r="E33" s="386" t="s">
        <v>8917</v>
      </c>
      <c r="F33" s="96" t="s">
        <v>8918</v>
      </c>
      <c r="G33" s="42">
        <f>G34</f>
        <v>45643</v>
      </c>
      <c r="H33" s="249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42</v>
      </c>
      <c r="D34" s="385" t="s">
        <v>8925</v>
      </c>
      <c r="E34" s="386" t="s">
        <v>8924</v>
      </c>
      <c r="F34" s="96" t="s">
        <v>8926</v>
      </c>
      <c r="G34" s="42">
        <f>G32+1</f>
        <v>45643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10" t="s">
        <v>8928</v>
      </c>
      <c r="E35" s="412" t="s">
        <v>8929</v>
      </c>
      <c r="F35" s="96" t="s">
        <v>8930</v>
      </c>
      <c r="G35" s="42">
        <f>G34+1</f>
        <v>45644</v>
      </c>
      <c r="H35" s="25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85" t="s">
        <v>8946</v>
      </c>
      <c r="E36" s="397" t="s">
        <v>8947</v>
      </c>
      <c r="F36" s="96" t="s">
        <v>8948</v>
      </c>
      <c r="G36" s="42">
        <f>G35+1</f>
        <v>45645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539</v>
      </c>
      <c r="D38" s="414" t="s">
        <v>8998</v>
      </c>
      <c r="E38" s="380" t="s">
        <v>8999</v>
      </c>
      <c r="F38" s="150" t="s">
        <v>8992</v>
      </c>
      <c r="G38" s="131">
        <f>G39-1</f>
        <v>45650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$B$13</f>
        <v>USD: JPY153.40-</v>
      </c>
      <c r="C39" s="85" t="s">
        <v>540</v>
      </c>
      <c r="D39" s="385" t="s">
        <v>9018</v>
      </c>
      <c r="E39" s="386" t="s">
        <v>9019</v>
      </c>
      <c r="F39" s="96" t="s">
        <v>9020</v>
      </c>
      <c r="G39" s="42">
        <f>G35+7</f>
        <v>45651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$B$14</f>
        <v>RMB: JPY21.25-</v>
      </c>
      <c r="C40" s="238" t="s">
        <v>541</v>
      </c>
      <c r="D40" s="387" t="s">
        <v>9074</v>
      </c>
      <c r="E40" s="406" t="s">
        <v>7777</v>
      </c>
      <c r="F40" s="240" t="s">
        <v>9077</v>
      </c>
      <c r="G40" s="76">
        <f>G39+3</f>
        <v>45654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E44" s="460"/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D54" s="117"/>
      <c r="E54" s="117"/>
      <c r="F54" s="2"/>
      <c r="G54" s="3"/>
    </row>
    <row r="55" spans="1:47" s="1" customFormat="1" ht="13.5" customHeight="1" x14ac:dyDescent="0.25">
      <c r="D55" s="117"/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3D00-000000000000}">
      <formula1>$B$41:$B$43</formula1>
    </dataValidation>
  </dataValidations>
  <pageMargins left="0.47" right="0.27" top="1" bottom="1" header="0.51200000000000001" footer="0.51200000000000001"/>
  <pageSetup paperSize="9" scale="87" orientation="landscape" horizontalDpi="300" verticalDpi="300" r:id="rId1"/>
  <headerFooter alignWithMargins="0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>
    <pageSetUpPr fitToPage="1"/>
  </sheetPr>
  <dimension ref="A1:AU7692"/>
  <sheetViews>
    <sheetView topLeftCell="A10" zoomScale="80" zoomScaleNormal="80" workbookViewId="0">
      <selection activeCell="D37" sqref="D3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8" t="s">
        <v>0</v>
      </c>
      <c r="C1" s="658"/>
      <c r="D1" s="9"/>
      <c r="E1" s="9"/>
      <c r="F1" s="659">
        <v>45649.354166666664</v>
      </c>
      <c r="G1" s="659"/>
      <c r="H1" s="14"/>
      <c r="I1" s="15"/>
      <c r="J1" s="15"/>
      <c r="K1" s="16"/>
      <c r="L1" s="12"/>
    </row>
    <row r="2" spans="2:12" s="1" customFormat="1" ht="13.5" customHeight="1" x14ac:dyDescent="0.25">
      <c r="B2" s="660" t="s">
        <v>5249</v>
      </c>
      <c r="C2" s="66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8837</v>
      </c>
      <c r="E5" s="81" t="s">
        <v>8831</v>
      </c>
      <c r="F5" s="103" t="s">
        <v>8833</v>
      </c>
      <c r="G5" s="33">
        <v>45635</v>
      </c>
      <c r="H5" s="262"/>
      <c r="I5" s="36"/>
      <c r="J5" s="36"/>
      <c r="K5" s="36"/>
      <c r="L5" s="36"/>
    </row>
    <row r="6" spans="2:12" s="1" customFormat="1" ht="13.4" customHeight="1" x14ac:dyDescent="0.25">
      <c r="B6" s="21" t="s">
        <v>5430</v>
      </c>
      <c r="C6" s="50"/>
      <c r="D6" s="371"/>
      <c r="E6" s="372"/>
      <c r="F6" s="58"/>
      <c r="G6" s="42"/>
      <c r="H6" s="164" t="s">
        <v>8781</v>
      </c>
      <c r="I6" s="36"/>
      <c r="J6" s="36"/>
      <c r="K6" s="36"/>
      <c r="L6" s="36"/>
    </row>
    <row r="7" spans="2:12" s="1" customFormat="1" ht="13.4" customHeight="1" x14ac:dyDescent="0.25">
      <c r="B7" s="26" t="s">
        <v>8783</v>
      </c>
      <c r="C7" s="85" t="s">
        <v>8787</v>
      </c>
      <c r="D7" s="395" t="s">
        <v>8835</v>
      </c>
      <c r="E7" s="386" t="s">
        <v>8838</v>
      </c>
      <c r="F7" s="96" t="s">
        <v>8839</v>
      </c>
      <c r="G7" s="42">
        <f>G5+2</f>
        <v>45637</v>
      </c>
      <c r="H7" s="164"/>
      <c r="I7" s="36"/>
      <c r="J7" s="36"/>
      <c r="K7" s="36"/>
      <c r="L7" s="36"/>
    </row>
    <row r="8" spans="2:12" s="1" customFormat="1" x14ac:dyDescent="0.25">
      <c r="B8" s="26"/>
      <c r="C8" s="85" t="s">
        <v>476</v>
      </c>
      <c r="D8" s="392" t="s">
        <v>8870</v>
      </c>
      <c r="E8" s="393" t="s">
        <v>8871</v>
      </c>
      <c r="F8" s="394" t="s">
        <v>8872</v>
      </c>
      <c r="G8" s="42">
        <f>G5+3</f>
        <v>45638</v>
      </c>
      <c r="H8" s="271"/>
      <c r="I8" s="36"/>
      <c r="J8" s="36"/>
      <c r="K8" s="36"/>
      <c r="L8" s="36"/>
    </row>
    <row r="9" spans="2:12" s="1" customFormat="1" ht="13.4" customHeight="1" x14ac:dyDescent="0.25">
      <c r="B9" s="21"/>
      <c r="C9" s="85" t="s">
        <v>8788</v>
      </c>
      <c r="D9" s="395" t="s">
        <v>8878</v>
      </c>
      <c r="E9" s="386" t="s">
        <v>8878</v>
      </c>
      <c r="F9" s="96" t="s">
        <v>8879</v>
      </c>
      <c r="G9" s="42">
        <f>G7</f>
        <v>45637</v>
      </c>
      <c r="H9" s="164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8784</v>
      </c>
      <c r="D10" s="410" t="s">
        <v>8880</v>
      </c>
      <c r="E10" s="412" t="s">
        <v>8881</v>
      </c>
      <c r="F10" s="413" t="s">
        <v>8882</v>
      </c>
      <c r="G10" s="42">
        <f>G8+1</f>
        <v>45639</v>
      </c>
      <c r="H10" s="161" t="s">
        <v>6155</v>
      </c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8785</v>
      </c>
      <c r="D11" s="410" t="s">
        <v>8898</v>
      </c>
      <c r="E11" s="412" t="s">
        <v>8899</v>
      </c>
      <c r="F11" s="413" t="s">
        <v>8867</v>
      </c>
      <c r="G11" s="42">
        <f>G10</f>
        <v>45639</v>
      </c>
      <c r="H11" s="161" t="s">
        <v>8853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8786</v>
      </c>
      <c r="D12" s="410" t="s">
        <v>8895</v>
      </c>
      <c r="E12" s="386" t="s">
        <v>8896</v>
      </c>
      <c r="F12" s="96" t="s">
        <v>8897</v>
      </c>
      <c r="G12" s="42">
        <f>G10+1</f>
        <v>45640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45"/>
      <c r="C13" s="89" t="s">
        <v>478</v>
      </c>
      <c r="D13" s="410" t="s">
        <v>8889</v>
      </c>
      <c r="E13" s="412" t="s">
        <v>8890</v>
      </c>
      <c r="F13" s="413" t="s">
        <v>8891</v>
      </c>
      <c r="G13" s="42">
        <f>G12</f>
        <v>45640</v>
      </c>
      <c r="H13" s="249"/>
      <c r="I13" s="36"/>
      <c r="J13" s="36"/>
      <c r="K13" s="36"/>
      <c r="L13" s="36"/>
    </row>
    <row r="14" spans="2:12" s="1" customFormat="1" ht="21.75" customHeight="1" x14ac:dyDescent="0.25">
      <c r="B14" s="459" t="s">
        <v>8806</v>
      </c>
      <c r="C14" s="227"/>
      <c r="D14" s="467"/>
      <c r="E14" s="468"/>
      <c r="F14" s="469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396" t="s">
        <v>8807</v>
      </c>
      <c r="C15" s="49"/>
      <c r="D15" s="375"/>
      <c r="E15" s="372"/>
      <c r="F15" s="58"/>
      <c r="G15" s="42"/>
      <c r="H15" s="246"/>
      <c r="I15" s="36"/>
      <c r="J15" s="36"/>
      <c r="K15" s="36"/>
      <c r="L15" s="36"/>
    </row>
    <row r="16" spans="2:12" s="1" customFormat="1" ht="13.5" customHeight="1" x14ac:dyDescent="0.25">
      <c r="B16" s="400" t="s">
        <v>8808</v>
      </c>
      <c r="C16" s="94" t="s">
        <v>481</v>
      </c>
      <c r="D16" s="443" t="s">
        <v>7664</v>
      </c>
      <c r="E16" s="463" t="s">
        <v>8914</v>
      </c>
      <c r="F16" s="240" t="s">
        <v>8916</v>
      </c>
      <c r="G16" s="34">
        <f>G5+7</f>
        <v>45642</v>
      </c>
      <c r="H16" s="162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E17" s="5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426" t="s">
        <v>19</v>
      </c>
      <c r="C18" s="81" t="s">
        <v>481</v>
      </c>
      <c r="D18" s="390"/>
      <c r="E18" s="81"/>
      <c r="F18" s="407"/>
      <c r="G18" s="147">
        <v>45633</v>
      </c>
      <c r="H18" s="470"/>
      <c r="I18" s="36"/>
      <c r="J18" s="36"/>
      <c r="K18" s="36"/>
      <c r="L18" s="36"/>
    </row>
    <row r="19" spans="2:12" s="1" customFormat="1" ht="13.5" customHeight="1" x14ac:dyDescent="0.25">
      <c r="B19" s="427" t="s">
        <v>5430</v>
      </c>
      <c r="C19" s="85"/>
      <c r="D19" s="385"/>
      <c r="E19" s="386"/>
      <c r="F19" s="96"/>
      <c r="G19" s="115"/>
      <c r="H19" s="471" t="s">
        <v>8782</v>
      </c>
      <c r="I19" s="36"/>
      <c r="J19" s="36"/>
      <c r="K19" s="36"/>
      <c r="L19" s="36"/>
    </row>
    <row r="20" spans="2:12" s="1" customFormat="1" ht="13.4" customHeight="1" x14ac:dyDescent="0.25">
      <c r="B20" s="436" t="s">
        <v>8768</v>
      </c>
      <c r="C20" s="85" t="s">
        <v>8</v>
      </c>
      <c r="D20" s="392"/>
      <c r="E20" s="386"/>
      <c r="F20" s="96"/>
      <c r="G20" s="115">
        <f>G22</f>
        <v>45636</v>
      </c>
      <c r="H20" s="472"/>
      <c r="I20" s="36"/>
      <c r="J20" s="36"/>
      <c r="K20" s="36"/>
      <c r="L20" s="36"/>
    </row>
    <row r="21" spans="2:12" s="1" customFormat="1" ht="13.4" customHeight="1" x14ac:dyDescent="0.25">
      <c r="B21" s="436"/>
      <c r="C21" s="95" t="s">
        <v>1313</v>
      </c>
      <c r="D21" s="392"/>
      <c r="E21" s="386"/>
      <c r="F21" s="96"/>
      <c r="G21" s="115">
        <f>G22</f>
        <v>45636</v>
      </c>
      <c r="H21" s="471"/>
      <c r="I21" s="36"/>
      <c r="J21" s="36"/>
      <c r="K21" s="36"/>
      <c r="L21" s="36"/>
    </row>
    <row r="22" spans="2:12" s="1" customFormat="1" ht="13.4" customHeight="1" x14ac:dyDescent="0.25">
      <c r="B22" s="473"/>
      <c r="C22" s="85" t="s">
        <v>8780</v>
      </c>
      <c r="D22" s="392"/>
      <c r="E22" s="386"/>
      <c r="F22" s="96"/>
      <c r="G22" s="115">
        <f>G18+3</f>
        <v>45636</v>
      </c>
      <c r="H22" s="472"/>
      <c r="I22" s="36"/>
      <c r="J22" s="36"/>
      <c r="K22" s="36"/>
      <c r="L22" s="36"/>
    </row>
    <row r="23" spans="2:12" s="1" customFormat="1" ht="13.5" customHeight="1" x14ac:dyDescent="0.25">
      <c r="B23" s="430"/>
      <c r="C23" s="85" t="s">
        <v>479</v>
      </c>
      <c r="D23" s="392"/>
      <c r="E23" s="393"/>
      <c r="F23" s="96"/>
      <c r="G23" s="115">
        <f>G22+1</f>
        <v>45637</v>
      </c>
      <c r="H23" s="474"/>
      <c r="I23" s="36"/>
      <c r="J23" s="36"/>
      <c r="K23" s="36"/>
      <c r="L23" s="36"/>
    </row>
    <row r="24" spans="2:12" s="1" customFormat="1" ht="13.5" customHeight="1" x14ac:dyDescent="0.25">
      <c r="B24" s="430"/>
      <c r="C24" s="85" t="s">
        <v>1314</v>
      </c>
      <c r="D24" s="392"/>
      <c r="E24" s="393"/>
      <c r="F24" s="394"/>
      <c r="G24" s="115">
        <f>G23</f>
        <v>45637</v>
      </c>
      <c r="H24" s="472"/>
      <c r="I24" s="36"/>
      <c r="J24" s="36"/>
      <c r="K24" s="36"/>
      <c r="L24" s="36"/>
    </row>
    <row r="25" spans="2:12" s="1" customFormat="1" ht="13.5" customHeight="1" x14ac:dyDescent="0.25">
      <c r="B25" s="430" t="str">
        <f>$B$15</f>
        <v>USD: JPY151.38-</v>
      </c>
      <c r="C25" s="100"/>
      <c r="D25" s="392"/>
      <c r="E25" s="393"/>
      <c r="F25" s="393"/>
      <c r="G25" s="115"/>
      <c r="H25" s="475"/>
      <c r="I25" s="36"/>
      <c r="J25" s="36"/>
      <c r="K25" s="36"/>
      <c r="L25" s="36"/>
    </row>
    <row r="26" spans="2:12" s="1" customFormat="1" ht="13.5" customHeight="1" x14ac:dyDescent="0.25">
      <c r="B26" s="93" t="str">
        <f>$B$16</f>
        <v>RMB: JPY20.96-</v>
      </c>
      <c r="C26" s="93" t="s">
        <v>481</v>
      </c>
      <c r="D26" s="401"/>
      <c r="E26" s="401"/>
      <c r="F26" s="111"/>
      <c r="G26" s="148">
        <f>G18+7</f>
        <v>45640</v>
      </c>
      <c r="H26" s="47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5"/>
      <c r="E27" s="5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377"/>
      <c r="E28" s="378"/>
      <c r="F28" s="75"/>
      <c r="G28" s="79"/>
      <c r="H28" s="258"/>
      <c r="I28" s="36"/>
      <c r="J28" s="36"/>
      <c r="K28" s="36"/>
      <c r="L28" s="36"/>
    </row>
    <row r="29" spans="2:12" s="1" customFormat="1" ht="13.5" customHeight="1" x14ac:dyDescent="0.25">
      <c r="B29" s="71" t="s">
        <v>6374</v>
      </c>
      <c r="C29" s="133" t="s">
        <v>539</v>
      </c>
      <c r="D29" s="379" t="s">
        <v>8801</v>
      </c>
      <c r="E29" s="380" t="s">
        <v>8802</v>
      </c>
      <c r="F29" s="150" t="s">
        <v>8803</v>
      </c>
      <c r="G29" s="42">
        <v>45629</v>
      </c>
      <c r="H29" s="161"/>
      <c r="I29" s="36"/>
      <c r="J29" s="36"/>
      <c r="K29" s="36"/>
      <c r="L29" s="36"/>
    </row>
    <row r="30" spans="2:12" s="1" customFormat="1" ht="13.5" customHeight="1" x14ac:dyDescent="0.25">
      <c r="B30" s="26" t="s">
        <v>7516</v>
      </c>
      <c r="C30" s="104" t="s">
        <v>540</v>
      </c>
      <c r="D30" s="85" t="s">
        <v>8810</v>
      </c>
      <c r="E30" s="101" t="s">
        <v>8812</v>
      </c>
      <c r="F30" s="102" t="s">
        <v>8814</v>
      </c>
      <c r="G30" s="42">
        <f>+G29+2</f>
        <v>45631</v>
      </c>
      <c r="H30" s="249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541</v>
      </c>
      <c r="D31" s="385" t="s">
        <v>8821</v>
      </c>
      <c r="E31" s="386" t="s">
        <v>8822</v>
      </c>
      <c r="F31" s="96" t="s">
        <v>8824</v>
      </c>
      <c r="G31" s="42">
        <f>G30+2</f>
        <v>45633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45"/>
      <c r="C32" s="50"/>
      <c r="D32" s="371"/>
      <c r="E32" s="381"/>
      <c r="F32" s="309"/>
      <c r="G32" s="42"/>
      <c r="H32" s="247" t="s">
        <v>7861</v>
      </c>
      <c r="I32" s="36"/>
      <c r="J32" s="36"/>
      <c r="K32" s="36"/>
      <c r="L32" s="36"/>
    </row>
    <row r="33" spans="2:23" s="1" customFormat="1" ht="13.5" customHeight="1" x14ac:dyDescent="0.25">
      <c r="B33" s="245"/>
      <c r="C33" s="85" t="s">
        <v>7862</v>
      </c>
      <c r="D33" s="385" t="s">
        <v>8840</v>
      </c>
      <c r="E33" s="386" t="s">
        <v>8841</v>
      </c>
      <c r="F33" s="96" t="s">
        <v>8842</v>
      </c>
      <c r="G33" s="42">
        <f>+G31+1</f>
        <v>45634</v>
      </c>
      <c r="H33" s="272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1313</v>
      </c>
      <c r="D34" s="385" t="s">
        <v>8849</v>
      </c>
      <c r="E34" s="386" t="s">
        <v>8850</v>
      </c>
      <c r="F34" s="96" t="s">
        <v>6976</v>
      </c>
      <c r="G34" s="42">
        <f>G35</f>
        <v>45636</v>
      </c>
      <c r="H34" s="249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42</v>
      </c>
      <c r="D35" s="385" t="s">
        <v>8851</v>
      </c>
      <c r="E35" s="386" t="s">
        <v>8852</v>
      </c>
      <c r="F35" s="96" t="s">
        <v>8843</v>
      </c>
      <c r="G35" s="42">
        <f>G36+1</f>
        <v>45636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85" t="s">
        <v>477</v>
      </c>
      <c r="D36" s="385" t="s">
        <v>8862</v>
      </c>
      <c r="E36" s="386" t="s">
        <v>8863</v>
      </c>
      <c r="F36" s="96" t="s">
        <v>7306</v>
      </c>
      <c r="G36" s="42">
        <f>G33+1</f>
        <v>45635</v>
      </c>
      <c r="H36" s="161" t="s">
        <v>6025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479</v>
      </c>
      <c r="D37" s="410" t="s">
        <v>8883</v>
      </c>
      <c r="E37" s="412" t="s">
        <v>8884</v>
      </c>
      <c r="F37" s="413" t="s">
        <v>8885</v>
      </c>
      <c r="G37" s="42">
        <f>G35+1</f>
        <v>45637</v>
      </c>
      <c r="H37" s="256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476</v>
      </c>
      <c r="D38" s="385" t="s">
        <v>8892</v>
      </c>
      <c r="E38" s="397" t="s">
        <v>8893</v>
      </c>
      <c r="F38" s="96" t="s">
        <v>8894</v>
      </c>
      <c r="G38" s="42">
        <f>G37+1</f>
        <v>45638</v>
      </c>
      <c r="H38" s="332"/>
      <c r="I38" s="36"/>
      <c r="J38" s="36"/>
      <c r="K38" s="36"/>
      <c r="L38" s="36"/>
    </row>
    <row r="39" spans="2:23" s="1" customFormat="1" ht="13.4" customHeight="1" x14ac:dyDescent="0.25">
      <c r="B39" s="24"/>
      <c r="D39" s="373"/>
      <c r="E39" s="374"/>
      <c r="F39" s="381"/>
      <c r="G39" s="49"/>
      <c r="H39" s="249"/>
      <c r="I39" s="36"/>
      <c r="J39" s="36"/>
      <c r="K39" s="36"/>
      <c r="L39" s="36"/>
      <c r="W39" s="117"/>
    </row>
    <row r="40" spans="2:23" s="1" customFormat="1" ht="13.5" customHeight="1" x14ac:dyDescent="0.25">
      <c r="B40" s="24"/>
      <c r="C40" s="133" t="s">
        <v>539</v>
      </c>
      <c r="D40" s="414" t="s">
        <v>8922</v>
      </c>
      <c r="E40" s="380" t="s">
        <v>8923</v>
      </c>
      <c r="F40" s="150" t="s">
        <v>8921</v>
      </c>
      <c r="G40" s="131">
        <f>G41-1</f>
        <v>45643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5" t="str">
        <f>$B$15</f>
        <v>USD: JPY151.38-</v>
      </c>
      <c r="C41" s="85" t="s">
        <v>540</v>
      </c>
      <c r="D41" s="385" t="s">
        <v>8938</v>
      </c>
      <c r="E41" s="386" t="s">
        <v>8940</v>
      </c>
      <c r="F41" s="96" t="s">
        <v>8942</v>
      </c>
      <c r="G41" s="42">
        <f>G37+7</f>
        <v>45644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44" t="str">
        <f>$B$16</f>
        <v>RMB: JPY20.96-</v>
      </c>
      <c r="C42" s="238" t="s">
        <v>541</v>
      </c>
      <c r="D42" s="387" t="s">
        <v>8945</v>
      </c>
      <c r="E42" s="406" t="s">
        <v>8963</v>
      </c>
      <c r="F42" s="240" t="s">
        <v>8965</v>
      </c>
      <c r="G42" s="76">
        <f>G41+3</f>
        <v>45647</v>
      </c>
      <c r="H42" s="162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8845</v>
      </c>
      <c r="H44" s="330" t="s">
        <v>5504</v>
      </c>
      <c r="I44" s="36"/>
      <c r="J44" s="36"/>
      <c r="K44" s="36"/>
      <c r="L44" s="36"/>
    </row>
    <row r="45" spans="2:23" s="1" customFormat="1" ht="13.5" customHeight="1" x14ac:dyDescent="0.25">
      <c r="B45" s="72" t="s">
        <v>6374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E46" s="460"/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D56" s="117"/>
      <c r="E56" s="117"/>
      <c r="F56" s="2"/>
      <c r="G56" s="3"/>
    </row>
    <row r="57" spans="1:47" s="1" customFormat="1" ht="13.5" customHeight="1" x14ac:dyDescent="0.25">
      <c r="D57" s="117"/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692" spans="6:21" s="1" customFormat="1" ht="13.5" customHeight="1" x14ac:dyDescent="0.25">
      <c r="F7692" s="2"/>
      <c r="G7692" s="3"/>
      <c r="U7692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3E00-000000000000}">
      <formula1>$B$43:$B$45</formula1>
    </dataValidation>
  </dataValidations>
  <pageMargins left="0.47" right="0.27" top="1" bottom="1" header="0.51200000000000001" footer="0.51200000000000001"/>
  <pageSetup paperSize="9" scale="83" orientation="landscape" horizontalDpi="300" verticalDpi="300" r:id="rId1"/>
  <headerFooter alignWithMargins="0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>
    <pageSetUpPr fitToPage="1"/>
  </sheetPr>
  <dimension ref="A1:AU7689"/>
  <sheetViews>
    <sheetView topLeftCell="A7"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8" t="s">
        <v>0</v>
      </c>
      <c r="C1" s="658"/>
      <c r="D1" s="9"/>
      <c r="E1" s="9"/>
      <c r="F1" s="659">
        <v>45649.354166666664</v>
      </c>
      <c r="G1" s="659"/>
      <c r="H1" s="14"/>
      <c r="I1" s="15"/>
      <c r="J1" s="15"/>
      <c r="K1" s="16"/>
      <c r="L1" s="12"/>
    </row>
    <row r="2" spans="2:12" s="1" customFormat="1" ht="13.5" customHeight="1" x14ac:dyDescent="0.25">
      <c r="B2" s="660" t="s">
        <v>8510</v>
      </c>
      <c r="C2" s="660"/>
      <c r="D2" s="11"/>
      <c r="E2" s="11"/>
      <c r="F2" s="113"/>
      <c r="G2" s="17" t="s">
        <v>1</v>
      </c>
      <c r="H2" s="14"/>
      <c r="I2" s="17"/>
      <c r="J2" s="3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tr">
        <f>IF('WK48・2024 '!D13="","",'WK48・2024 '!D13)</f>
        <v>1100/04</v>
      </c>
      <c r="E5" s="81" t="str">
        <f>IF('WK48・2024 '!E13="","",'WK48・2024 '!E13)</f>
        <v>1606/05</v>
      </c>
      <c r="F5" s="407" t="str">
        <f>IF('WK48・2024 '!F13="","",'WK48・2024 '!F13)</f>
        <v>0212/06</v>
      </c>
      <c r="G5" s="33">
        <v>45629</v>
      </c>
      <c r="H5" s="262" t="s">
        <v>8719</v>
      </c>
      <c r="I5" s="36"/>
      <c r="J5" s="36"/>
      <c r="K5" s="36"/>
      <c r="L5" s="36"/>
    </row>
    <row r="6" spans="2:12" s="1" customFormat="1" ht="13.4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4" customHeight="1" x14ac:dyDescent="0.25">
      <c r="B7" s="26" t="s">
        <v>2282</v>
      </c>
      <c r="C7" s="95" t="s">
        <v>479</v>
      </c>
      <c r="D7" s="410" t="s">
        <v>8826</v>
      </c>
      <c r="E7" s="386" t="s">
        <v>8827</v>
      </c>
      <c r="F7" s="96" t="s">
        <v>8905</v>
      </c>
      <c r="G7" s="42">
        <f>G8+1</f>
        <v>45633</v>
      </c>
      <c r="H7" s="161" t="s">
        <v>8844</v>
      </c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477</v>
      </c>
      <c r="D8" s="410" t="s">
        <v>8317</v>
      </c>
      <c r="E8" s="386" t="s">
        <v>8909</v>
      </c>
      <c r="F8" s="96" t="s">
        <v>8910</v>
      </c>
      <c r="G8" s="42">
        <f>G10</f>
        <v>45632</v>
      </c>
      <c r="H8" s="161" t="s">
        <v>6155</v>
      </c>
      <c r="I8" s="36"/>
      <c r="J8" s="36"/>
      <c r="K8" s="36"/>
      <c r="L8" s="36"/>
    </row>
    <row r="9" spans="2:12" s="1" customFormat="1" ht="13.4" customHeight="1" x14ac:dyDescent="0.25">
      <c r="B9" s="26"/>
      <c r="C9" s="85" t="s">
        <v>476</v>
      </c>
      <c r="D9" s="392" t="s">
        <v>8919</v>
      </c>
      <c r="E9" s="393" t="s">
        <v>8920</v>
      </c>
      <c r="F9" s="394" t="s">
        <v>8906</v>
      </c>
      <c r="G9" s="42">
        <f>G5+2</f>
        <v>45631</v>
      </c>
      <c r="H9" s="27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386" t="s">
        <v>7327</v>
      </c>
      <c r="E10" s="386" t="s">
        <v>8911</v>
      </c>
      <c r="F10" s="96" t="s">
        <v>8927</v>
      </c>
      <c r="G10" s="42">
        <f>G9+1</f>
        <v>45632</v>
      </c>
      <c r="H10" s="161" t="s">
        <v>5488</v>
      </c>
      <c r="I10" s="36"/>
      <c r="J10" s="36"/>
      <c r="K10" s="36"/>
      <c r="L10" s="36"/>
    </row>
    <row r="11" spans="2:12" s="1" customFormat="1" ht="23.5" customHeight="1" x14ac:dyDescent="0.25">
      <c r="B11" s="459" t="s">
        <v>8830</v>
      </c>
      <c r="C11" s="89" t="s">
        <v>478</v>
      </c>
      <c r="D11" s="386" t="s">
        <v>8931</v>
      </c>
      <c r="E11" s="477" t="s">
        <v>8932</v>
      </c>
      <c r="F11" s="96" t="s">
        <v>8933</v>
      </c>
      <c r="G11" s="42">
        <f>G7</f>
        <v>45633</v>
      </c>
      <c r="H11" s="249"/>
      <c r="I11" s="36"/>
      <c r="J11" s="36"/>
      <c r="K11" s="36"/>
      <c r="L11" s="36"/>
    </row>
    <row r="12" spans="2:12" s="1" customFormat="1" ht="13.5" customHeight="1" x14ac:dyDescent="0.25">
      <c r="B12" s="396" t="s">
        <v>8722</v>
      </c>
      <c r="C12" s="49"/>
      <c r="D12" s="375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8723</v>
      </c>
      <c r="C13" s="94" t="s">
        <v>481</v>
      </c>
      <c r="D13" s="402" t="s">
        <v>8934</v>
      </c>
      <c r="E13" s="401" t="s">
        <v>8972</v>
      </c>
      <c r="F13" s="111" t="s">
        <v>8956</v>
      </c>
      <c r="G13" s="34">
        <f>G5+7</f>
        <v>45636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14" t="str">
        <f>IF('WK48・2024 '!D23="","",'WK48・2024 '!D23)</f>
        <v>0200/01</v>
      </c>
      <c r="E15" s="81" t="str">
        <f>IF('WK48・2024 '!E23="","",'WK48・2024 '!E23)</f>
        <v>1248/01</v>
      </c>
      <c r="F15" s="407" t="str">
        <f>IF('WK48・2024 '!F23="","",'WK48・2024 '!F23)</f>
        <v>2136/01</v>
      </c>
      <c r="G15" s="33">
        <v>45626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8505</v>
      </c>
      <c r="C17" s="85" t="s">
        <v>479</v>
      </c>
      <c r="D17" s="392" t="s">
        <v>8774</v>
      </c>
      <c r="E17" s="393" t="s">
        <v>8775</v>
      </c>
      <c r="F17" s="96" t="s">
        <v>8776</v>
      </c>
      <c r="G17" s="42">
        <f>G19+1</f>
        <v>45630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1314</v>
      </c>
      <c r="D18" s="392" t="s">
        <v>8790</v>
      </c>
      <c r="E18" s="393" t="s">
        <v>8791</v>
      </c>
      <c r="F18" s="394" t="s">
        <v>8792</v>
      </c>
      <c r="G18" s="42">
        <f>G17</f>
        <v>45630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8794</v>
      </c>
      <c r="E19" s="386" t="s">
        <v>8779</v>
      </c>
      <c r="F19" s="96" t="s">
        <v>8795</v>
      </c>
      <c r="G19" s="42">
        <f>G15+3</f>
        <v>45629</v>
      </c>
      <c r="H19" s="164" t="s">
        <v>6155</v>
      </c>
      <c r="I19" s="36"/>
      <c r="J19" s="36"/>
      <c r="K19" s="36"/>
      <c r="L19" s="36"/>
    </row>
    <row r="20" spans="2:12" s="1" customFormat="1" ht="13.4" customHeight="1" x14ac:dyDescent="0.25">
      <c r="B20" s="26"/>
      <c r="C20" s="95" t="s">
        <v>1313</v>
      </c>
      <c r="D20" s="392" t="s">
        <v>8798</v>
      </c>
      <c r="E20" s="386" t="s">
        <v>8799</v>
      </c>
      <c r="F20" s="96" t="s">
        <v>8800</v>
      </c>
      <c r="G20" s="42">
        <f>G19</f>
        <v>45629</v>
      </c>
      <c r="H20" s="247"/>
      <c r="I20" s="36"/>
      <c r="J20" s="36"/>
      <c r="K20" s="36"/>
      <c r="L20" s="36"/>
    </row>
    <row r="21" spans="2:12" s="1" customFormat="1" ht="13.4" customHeight="1" x14ac:dyDescent="0.25">
      <c r="B21" s="26"/>
      <c r="C21" s="85" t="s">
        <v>8</v>
      </c>
      <c r="D21" s="392" t="s">
        <v>8815</v>
      </c>
      <c r="E21" s="386" t="s">
        <v>8816</v>
      </c>
      <c r="F21" s="96" t="s">
        <v>8817</v>
      </c>
      <c r="G21" s="42">
        <f>G19</f>
        <v>45629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JPY152.77-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JPY21.23-</v>
      </c>
      <c r="C23" s="93" t="s">
        <v>481</v>
      </c>
      <c r="D23" s="401" t="s">
        <v>8836</v>
      </c>
      <c r="E23" s="401" t="s">
        <v>8832</v>
      </c>
      <c r="F23" s="111" t="s">
        <v>8834</v>
      </c>
      <c r="G23" s="34">
        <f>G15+7</f>
        <v>45633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133" t="s">
        <v>10078</v>
      </c>
      <c r="E26" s="149" t="s">
        <v>10079</v>
      </c>
      <c r="F26" s="250" t="s">
        <v>10080</v>
      </c>
      <c r="G26" s="42">
        <v>45622</v>
      </c>
      <c r="H26" s="161" t="s">
        <v>8704</v>
      </c>
      <c r="I26" s="36"/>
      <c r="J26" s="36"/>
      <c r="K26" s="36"/>
      <c r="L26" s="36"/>
    </row>
    <row r="27" spans="2:12" s="1" customFormat="1" ht="13.5" customHeight="1" x14ac:dyDescent="0.25">
      <c r="B27" s="26" t="s">
        <v>6753</v>
      </c>
      <c r="C27" s="104" t="s">
        <v>540</v>
      </c>
      <c r="D27" s="85" t="s">
        <v>8746</v>
      </c>
      <c r="E27" s="101" t="s">
        <v>8748</v>
      </c>
      <c r="F27" s="102" t="s">
        <v>8750</v>
      </c>
      <c r="G27" s="42">
        <f>+G26+2</f>
        <v>45624</v>
      </c>
      <c r="H27" s="249" t="s">
        <v>8733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8738</v>
      </c>
      <c r="E28" s="101" t="s">
        <v>8740</v>
      </c>
      <c r="F28" s="102" t="s">
        <v>8742</v>
      </c>
      <c r="G28" s="42">
        <f>G27+2</f>
        <v>45626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8766</v>
      </c>
      <c r="E30" s="386" t="s">
        <v>8759</v>
      </c>
      <c r="F30" s="96" t="s">
        <v>6886</v>
      </c>
      <c r="G30" s="42">
        <f>+G28+1</f>
        <v>45627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1313</v>
      </c>
      <c r="D31" s="385" t="s">
        <v>8771</v>
      </c>
      <c r="E31" s="386" t="s">
        <v>8772</v>
      </c>
      <c r="F31" s="96" t="s">
        <v>8773</v>
      </c>
      <c r="G31" s="42">
        <f>G33</f>
        <v>45629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6250</v>
      </c>
      <c r="E32" s="386" t="s">
        <v>8777</v>
      </c>
      <c r="F32" s="96" t="s">
        <v>8778</v>
      </c>
      <c r="G32" s="42">
        <f>G30+1</f>
        <v>45628</v>
      </c>
      <c r="H32" s="161" t="s">
        <v>6025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8796</v>
      </c>
      <c r="E33" s="386" t="s">
        <v>8767</v>
      </c>
      <c r="F33" s="96" t="s">
        <v>8797</v>
      </c>
      <c r="G33" s="42">
        <f>G32+1</f>
        <v>45629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8804</v>
      </c>
      <c r="E34" s="386" t="s">
        <v>8805</v>
      </c>
      <c r="F34" s="96" t="s">
        <v>6274</v>
      </c>
      <c r="G34" s="42">
        <f>G33+1</f>
        <v>45630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8818</v>
      </c>
      <c r="E35" s="397" t="s">
        <v>8819</v>
      </c>
      <c r="F35" s="96" t="s">
        <v>8820</v>
      </c>
      <c r="G35" s="42">
        <f>G34+1</f>
        <v>45631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8829</v>
      </c>
      <c r="E37" s="380" t="s">
        <v>6632</v>
      </c>
      <c r="F37" s="150" t="s">
        <v>8848</v>
      </c>
      <c r="G37" s="131">
        <f>G38-1</f>
        <v>45636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JPY152.77-</v>
      </c>
      <c r="C38" s="85" t="s">
        <v>540</v>
      </c>
      <c r="D38" s="385" t="s">
        <v>8854</v>
      </c>
      <c r="E38" s="386" t="s">
        <v>8855</v>
      </c>
      <c r="F38" s="96" t="s">
        <v>8856</v>
      </c>
      <c r="G38" s="42">
        <f>G34+7</f>
        <v>45637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JPY21.23-</v>
      </c>
      <c r="C39" s="238" t="s">
        <v>541</v>
      </c>
      <c r="D39" s="387" t="s">
        <v>8869</v>
      </c>
      <c r="E39" s="406" t="s">
        <v>8901</v>
      </c>
      <c r="F39" s="240" t="s">
        <v>8903</v>
      </c>
      <c r="G39" s="76">
        <f>G38+3</f>
        <v>45640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disablePrompts="1" count="1">
    <dataValidation type="list" allowBlank="1" showInputMessage="1" showErrorMessage="1" sqref="B26" xr:uid="{00000000-0002-0000-3F00-000000000000}">
      <formula1>$B$40:$B$42</formula1>
    </dataValidation>
  </dataValidations>
  <pageMargins left="0.47" right="0.27" top="1" bottom="1" header="0.51200000000000001" footer="0.51200000000000001"/>
  <pageSetup paperSize="9" scale="88" orientation="landscape" horizontalDpi="300" verticalDpi="300" r:id="rId1"/>
  <headerFooter alignWithMargins="0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>
    <pageSetUpPr fitToPage="1"/>
  </sheetPr>
  <dimension ref="A1:AU7689"/>
  <sheetViews>
    <sheetView zoomScale="80" zoomScaleNormal="80" workbookViewId="0">
      <selection activeCell="E36" sqref="E3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8" t="s">
        <v>0</v>
      </c>
      <c r="C1" s="658"/>
      <c r="D1" s="9"/>
      <c r="E1" s="9"/>
      <c r="F1" s="659">
        <v>45632.791666666664</v>
      </c>
      <c r="G1" s="659"/>
      <c r="H1" s="14"/>
      <c r="I1" s="15"/>
      <c r="J1" s="15"/>
      <c r="K1" s="16"/>
      <c r="L1" s="12"/>
    </row>
    <row r="2" spans="2:12" s="1" customFormat="1" ht="13.5" customHeight="1" x14ac:dyDescent="0.25">
      <c r="B2" s="660" t="s">
        <v>5131</v>
      </c>
      <c r="C2" s="66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10081</v>
      </c>
      <c r="E5" s="81" t="s">
        <v>10082</v>
      </c>
      <c r="F5" s="407" t="s">
        <v>10083</v>
      </c>
      <c r="G5" s="33">
        <v>45622</v>
      </c>
      <c r="H5" s="262" t="s">
        <v>8719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247"/>
      <c r="I6" s="36"/>
      <c r="J6" s="36"/>
      <c r="K6" s="36"/>
      <c r="L6" s="36"/>
    </row>
    <row r="7" spans="2:12" s="1" customFormat="1" ht="13.5" customHeight="1" x14ac:dyDescent="0.25">
      <c r="B7" s="26" t="s">
        <v>2276</v>
      </c>
      <c r="C7" s="85" t="s">
        <v>476</v>
      </c>
      <c r="D7" s="392" t="s">
        <v>6830</v>
      </c>
      <c r="E7" s="393" t="s">
        <v>8757</v>
      </c>
      <c r="F7" s="394" t="s">
        <v>8758</v>
      </c>
      <c r="G7" s="42">
        <f>G5+2</f>
        <v>45624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8731</v>
      </c>
      <c r="E8" s="412" t="s">
        <v>8752</v>
      </c>
      <c r="F8" s="413" t="s">
        <v>8753</v>
      </c>
      <c r="G8" s="42">
        <f>G7+1</f>
        <v>45625</v>
      </c>
      <c r="H8" s="161"/>
      <c r="I8" s="36"/>
      <c r="J8" s="36"/>
      <c r="K8" s="36"/>
      <c r="L8" s="36"/>
    </row>
    <row r="9" spans="2:12" s="1" customFormat="1" ht="13.4" customHeight="1" x14ac:dyDescent="0.25">
      <c r="B9" s="245"/>
      <c r="C9" s="89" t="s">
        <v>478</v>
      </c>
      <c r="D9" s="410" t="s">
        <v>8744</v>
      </c>
      <c r="E9" s="412" t="s">
        <v>8744</v>
      </c>
      <c r="F9" s="413" t="s">
        <v>8745</v>
      </c>
      <c r="G9" s="42">
        <f>G10</f>
        <v>45626</v>
      </c>
      <c r="H9" s="249"/>
      <c r="I9" s="36"/>
      <c r="J9" s="36"/>
      <c r="K9" s="36"/>
      <c r="L9" s="36"/>
    </row>
    <row r="10" spans="2:12" s="1" customFormat="1" ht="14.15" customHeight="1" x14ac:dyDescent="0.25">
      <c r="B10" s="245"/>
      <c r="C10" s="95" t="s">
        <v>479</v>
      </c>
      <c r="D10" s="410" t="s">
        <v>8735</v>
      </c>
      <c r="E10" s="412" t="s">
        <v>8736</v>
      </c>
      <c r="F10" s="413" t="s">
        <v>8737</v>
      </c>
      <c r="G10" s="42">
        <f>G11+1</f>
        <v>45626</v>
      </c>
      <c r="H10" s="161"/>
      <c r="I10" s="36"/>
      <c r="J10" s="36"/>
      <c r="K10" s="36"/>
      <c r="L10" s="36"/>
    </row>
    <row r="11" spans="2:12" s="1" customFormat="1" ht="20" x14ac:dyDescent="0.25">
      <c r="B11" s="459" t="s">
        <v>8643</v>
      </c>
      <c r="C11" s="95" t="s">
        <v>477</v>
      </c>
      <c r="D11" s="410" t="s">
        <v>8763</v>
      </c>
      <c r="E11" s="386" t="s">
        <v>8734</v>
      </c>
      <c r="F11" s="96" t="s">
        <v>8764</v>
      </c>
      <c r="G11" s="42">
        <f>G8</f>
        <v>45625</v>
      </c>
      <c r="H11" s="465" t="s">
        <v>8727</v>
      </c>
      <c r="I11" s="36"/>
      <c r="J11" s="36"/>
      <c r="K11" s="36"/>
      <c r="L11" s="36"/>
    </row>
    <row r="12" spans="2:12" s="1" customFormat="1" ht="13.5" customHeight="1" x14ac:dyDescent="0.25">
      <c r="B12" s="396" t="s">
        <v>8667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8668</v>
      </c>
      <c r="C13" s="94" t="s">
        <v>481</v>
      </c>
      <c r="D13" s="402" t="s">
        <v>8765</v>
      </c>
      <c r="E13" s="401" t="s">
        <v>6566</v>
      </c>
      <c r="F13" s="111" t="s">
        <v>8809</v>
      </c>
      <c r="G13" s="34">
        <f>G5+7</f>
        <v>45629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10084</v>
      </c>
      <c r="E15" s="81" t="s">
        <v>10085</v>
      </c>
      <c r="F15" s="407" t="s">
        <v>10086</v>
      </c>
      <c r="G15" s="33">
        <v>45619</v>
      </c>
      <c r="H15" s="262"/>
      <c r="I15" s="36"/>
      <c r="J15" s="36"/>
      <c r="K15" s="36"/>
      <c r="L15" s="36"/>
    </row>
    <row r="16" spans="2:12" s="1" customFormat="1" ht="13.4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8504</v>
      </c>
      <c r="C17" s="95" t="s">
        <v>1313</v>
      </c>
      <c r="D17" s="392" t="s">
        <v>8701</v>
      </c>
      <c r="E17" s="386" t="s">
        <v>8693</v>
      </c>
      <c r="F17" s="96" t="s">
        <v>8702</v>
      </c>
      <c r="G17" s="42">
        <f>G19</f>
        <v>45622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8694</v>
      </c>
      <c r="E18" s="386" t="s">
        <v>8695</v>
      </c>
      <c r="F18" s="96" t="s">
        <v>8692</v>
      </c>
      <c r="G18" s="42">
        <f>G19</f>
        <v>45622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416" t="s">
        <v>8700</v>
      </c>
      <c r="E19" s="386" t="s">
        <v>8706</v>
      </c>
      <c r="F19" s="96" t="s">
        <v>8117</v>
      </c>
      <c r="G19" s="42">
        <f>G15+3</f>
        <v>45622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8711</v>
      </c>
      <c r="E20" s="455" t="s">
        <v>8712</v>
      </c>
      <c r="F20" s="413" t="s">
        <v>8713</v>
      </c>
      <c r="G20" s="42">
        <f>G19+1</f>
        <v>45623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416" t="s">
        <v>8716</v>
      </c>
      <c r="E21" s="455" t="s">
        <v>8716</v>
      </c>
      <c r="F21" s="456" t="s">
        <v>8726</v>
      </c>
      <c r="G21" s="42">
        <f>G20</f>
        <v>45623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JPY156.13-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JPY21.70-</v>
      </c>
      <c r="C23" s="93" t="s">
        <v>481</v>
      </c>
      <c r="D23" s="419" t="s">
        <v>8760</v>
      </c>
      <c r="E23" s="401" t="s">
        <v>8761</v>
      </c>
      <c r="F23" s="111" t="s">
        <v>8762</v>
      </c>
      <c r="G23" s="34">
        <f>G15+7</f>
        <v>45626</v>
      </c>
      <c r="H23" s="464" t="s">
        <v>8717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133" t="s">
        <v>10087</v>
      </c>
      <c r="E26" s="149" t="s">
        <v>10088</v>
      </c>
      <c r="F26" s="250" t="s">
        <v>10089</v>
      </c>
      <c r="G26" s="42">
        <v>45615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8507</v>
      </c>
      <c r="C27" s="104" t="s">
        <v>540</v>
      </c>
      <c r="D27" s="85" t="s">
        <v>10090</v>
      </c>
      <c r="E27" s="101" t="s">
        <v>392</v>
      </c>
      <c r="F27" s="102" t="s">
        <v>10091</v>
      </c>
      <c r="G27" s="42">
        <f>+G26+2</f>
        <v>45617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10092</v>
      </c>
      <c r="E28" s="101" t="s">
        <v>10093</v>
      </c>
      <c r="F28" s="102" t="s">
        <v>10094</v>
      </c>
      <c r="G28" s="42">
        <f>G27+2</f>
        <v>45619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8670</v>
      </c>
      <c r="E30" s="386" t="s">
        <v>8698</v>
      </c>
      <c r="F30" s="96" t="s">
        <v>8699</v>
      </c>
      <c r="G30" s="42">
        <f>+G28+1</f>
        <v>45620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8696</v>
      </c>
      <c r="E31" s="386" t="s">
        <v>8697</v>
      </c>
      <c r="F31" s="96" t="s">
        <v>8705</v>
      </c>
      <c r="G31" s="42">
        <f>G33</f>
        <v>45622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8708</v>
      </c>
      <c r="E32" s="386" t="s">
        <v>8709</v>
      </c>
      <c r="F32" s="96" t="s">
        <v>8710</v>
      </c>
      <c r="G32" s="42">
        <f>G30+1</f>
        <v>45621</v>
      </c>
      <c r="H32" s="161" t="s">
        <v>6025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8724</v>
      </c>
      <c r="E33" s="386" t="s">
        <v>8714</v>
      </c>
      <c r="F33" s="96" t="s">
        <v>8725</v>
      </c>
      <c r="G33" s="42">
        <f>G32+1</f>
        <v>45622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8728</v>
      </c>
      <c r="E34" s="386" t="s">
        <v>8729</v>
      </c>
      <c r="F34" s="96" t="s">
        <v>8730</v>
      </c>
      <c r="G34" s="42">
        <f>G33+1</f>
        <v>45623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8754</v>
      </c>
      <c r="E35" s="411" t="s">
        <v>8755</v>
      </c>
      <c r="F35" s="413" t="s">
        <v>8756</v>
      </c>
      <c r="G35" s="42">
        <f>G34+1</f>
        <v>45624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8793</v>
      </c>
      <c r="E37" s="380" t="s">
        <v>6577</v>
      </c>
      <c r="F37" s="150" t="s">
        <v>6232</v>
      </c>
      <c r="G37" s="131">
        <f>G38-1</f>
        <v>45629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JPY156.13-</v>
      </c>
      <c r="C38" s="85" t="s">
        <v>540</v>
      </c>
      <c r="D38" s="385" t="s">
        <v>8811</v>
      </c>
      <c r="E38" s="386" t="s">
        <v>8813</v>
      </c>
      <c r="F38" s="96" t="s">
        <v>8521</v>
      </c>
      <c r="G38" s="42">
        <f>G34+7</f>
        <v>45630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JPY21.70-</v>
      </c>
      <c r="C39" s="238" t="s">
        <v>541</v>
      </c>
      <c r="D39" s="387" t="s">
        <v>6928</v>
      </c>
      <c r="E39" s="406" t="s">
        <v>8823</v>
      </c>
      <c r="F39" s="240" t="s">
        <v>8825</v>
      </c>
      <c r="G39" s="76">
        <f>G38+3</f>
        <v>45633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8789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0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>
    <pageSetUpPr fitToPage="1"/>
  </sheetPr>
  <dimension ref="A1:AU7689"/>
  <sheetViews>
    <sheetView zoomScale="80" zoomScaleNormal="80" workbookViewId="0">
      <selection activeCell="D6" sqref="D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1.906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8" t="s">
        <v>0</v>
      </c>
      <c r="C1" s="658"/>
      <c r="D1" s="9"/>
      <c r="E1" s="9"/>
      <c r="F1" s="659">
        <v>45628.354166666664</v>
      </c>
      <c r="G1" s="659"/>
      <c r="H1" s="14"/>
      <c r="I1" s="15"/>
      <c r="J1" s="15"/>
      <c r="K1" s="16"/>
      <c r="L1" s="12"/>
    </row>
    <row r="2" spans="2:12" s="1" customFormat="1" ht="13.5" customHeight="1" x14ac:dyDescent="0.25">
      <c r="B2" s="660" t="s">
        <v>8509</v>
      </c>
      <c r="C2" s="66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10095</v>
      </c>
      <c r="E5" s="81" t="s">
        <v>10096</v>
      </c>
      <c r="F5" s="407" t="s">
        <v>10097</v>
      </c>
      <c r="G5" s="33">
        <v>45615</v>
      </c>
      <c r="H5" s="262" t="s">
        <v>8639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8501</v>
      </c>
      <c r="C7" s="89" t="s">
        <v>477</v>
      </c>
      <c r="D7" s="410" t="s">
        <v>8669</v>
      </c>
      <c r="E7" s="412" t="s">
        <v>8671</v>
      </c>
      <c r="F7" s="413" t="s">
        <v>8672</v>
      </c>
      <c r="G7" s="42">
        <f>G8</f>
        <v>45618</v>
      </c>
      <c r="H7" s="161" t="s">
        <v>6155</v>
      </c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8684</v>
      </c>
      <c r="E8" s="412" t="s">
        <v>8685</v>
      </c>
      <c r="F8" s="413" t="s">
        <v>8686</v>
      </c>
      <c r="G8" s="42">
        <f>G11+1</f>
        <v>45618</v>
      </c>
      <c r="H8" s="161"/>
      <c r="I8" s="36"/>
      <c r="J8" s="36"/>
      <c r="K8" s="36"/>
      <c r="L8" s="36"/>
    </row>
    <row r="9" spans="2:12" s="1" customFormat="1" ht="13.4" customHeight="1" x14ac:dyDescent="0.25">
      <c r="B9" s="245"/>
      <c r="C9" s="89" t="s">
        <v>478</v>
      </c>
      <c r="D9" s="410" t="s">
        <v>8681</v>
      </c>
      <c r="E9" s="412" t="s">
        <v>8682</v>
      </c>
      <c r="F9" s="413" t="s">
        <v>8683</v>
      </c>
      <c r="G9" s="42">
        <f>G10</f>
        <v>45619</v>
      </c>
      <c r="H9" s="249"/>
      <c r="I9" s="36"/>
      <c r="J9" s="36"/>
      <c r="K9" s="36"/>
      <c r="L9" s="36"/>
    </row>
    <row r="10" spans="2:12" s="1" customFormat="1" ht="14.15" customHeight="1" x14ac:dyDescent="0.25">
      <c r="B10" s="459"/>
      <c r="C10" s="95" t="s">
        <v>479</v>
      </c>
      <c r="D10" s="385" t="s">
        <v>8675</v>
      </c>
      <c r="E10" s="412" t="s">
        <v>8676</v>
      </c>
      <c r="F10" s="413" t="s">
        <v>8677</v>
      </c>
      <c r="G10" s="42">
        <f>G7+1</f>
        <v>45619</v>
      </c>
      <c r="H10" s="161"/>
      <c r="I10" s="36"/>
      <c r="J10" s="36"/>
      <c r="K10" s="36"/>
      <c r="L10" s="36"/>
    </row>
    <row r="11" spans="2:12" s="1" customFormat="1" ht="20" x14ac:dyDescent="0.25">
      <c r="B11" s="459" t="s">
        <v>8617</v>
      </c>
      <c r="C11" s="85" t="s">
        <v>476</v>
      </c>
      <c r="D11" s="410" t="s">
        <v>8690</v>
      </c>
      <c r="E11" s="412" t="s">
        <v>8670</v>
      </c>
      <c r="F11" s="413" t="s">
        <v>8691</v>
      </c>
      <c r="G11" s="42">
        <f>G5+2</f>
        <v>45617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8615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8616</v>
      </c>
      <c r="C13" s="94" t="s">
        <v>481</v>
      </c>
      <c r="D13" s="417" t="s">
        <v>8703</v>
      </c>
      <c r="E13" s="401" t="s">
        <v>8707</v>
      </c>
      <c r="F13" s="111" t="s">
        <v>8715</v>
      </c>
      <c r="G13" s="34">
        <f>G5+7</f>
        <v>45622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10098</v>
      </c>
      <c r="E15" s="81" t="s">
        <v>10099</v>
      </c>
      <c r="F15" s="407" t="s">
        <v>10100</v>
      </c>
      <c r="G15" s="33">
        <v>45612</v>
      </c>
      <c r="H15" s="262" t="s">
        <v>8621</v>
      </c>
      <c r="I15" s="36"/>
      <c r="J15" s="36"/>
      <c r="K15" s="36"/>
      <c r="L15" s="36"/>
    </row>
    <row r="16" spans="2:12" s="1" customFormat="1" ht="13.4" customHeight="1" x14ac:dyDescent="0.25">
      <c r="B16" s="71" t="s">
        <v>5430</v>
      </c>
      <c r="C16" s="50"/>
      <c r="D16" s="375"/>
      <c r="E16" s="372"/>
      <c r="F16" s="58"/>
      <c r="G16" s="42"/>
      <c r="H16" s="164"/>
      <c r="I16" s="36"/>
      <c r="J16" s="36"/>
      <c r="K16" s="36"/>
      <c r="L16" s="36"/>
    </row>
    <row r="17" spans="2:12" s="1" customFormat="1" ht="13.4" customHeight="1" x14ac:dyDescent="0.25">
      <c r="B17" s="26" t="s">
        <v>8503</v>
      </c>
      <c r="C17" s="95" t="s">
        <v>8625</v>
      </c>
      <c r="D17" s="416" t="s">
        <v>8649</v>
      </c>
      <c r="E17" s="386" t="s">
        <v>30</v>
      </c>
      <c r="F17" s="96" t="s">
        <v>7698</v>
      </c>
      <c r="G17" s="42">
        <f>G19</f>
        <v>45615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416" t="s">
        <v>8646</v>
      </c>
      <c r="E18" s="386" t="s">
        <v>8650</v>
      </c>
      <c r="F18" s="96" t="s">
        <v>8652</v>
      </c>
      <c r="G18" s="42">
        <f>G19</f>
        <v>45615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416" t="s">
        <v>7701</v>
      </c>
      <c r="E19" s="386" t="s">
        <v>8647</v>
      </c>
      <c r="F19" s="431" t="s">
        <v>8654</v>
      </c>
      <c r="G19" s="42">
        <f>G15+3</f>
        <v>45615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416" t="s">
        <v>7068</v>
      </c>
      <c r="E20" s="393" t="s">
        <v>8662</v>
      </c>
      <c r="F20" s="96" t="s">
        <v>8663</v>
      </c>
      <c r="G20" s="42">
        <f>G19+1</f>
        <v>45616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416" t="s">
        <v>8664</v>
      </c>
      <c r="E21" s="393" t="s">
        <v>174</v>
      </c>
      <c r="F21" s="394" t="s">
        <v>8651</v>
      </c>
      <c r="G21" s="42">
        <f>G20</f>
        <v>45616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JPY156.77-</v>
      </c>
      <c r="C22" s="52"/>
      <c r="D22" s="373"/>
      <c r="E22" s="374"/>
      <c r="F22" s="374"/>
      <c r="G22" s="42"/>
      <c r="H22" s="328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JPY21.80-</v>
      </c>
      <c r="C23" s="93" t="s">
        <v>481</v>
      </c>
      <c r="D23" s="419" t="s">
        <v>8678</v>
      </c>
      <c r="E23" s="401" t="s">
        <v>8679</v>
      </c>
      <c r="F23" s="111" t="s">
        <v>8680</v>
      </c>
      <c r="G23" s="34">
        <f>G15+7</f>
        <v>45619</v>
      </c>
      <c r="H23" s="461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133" t="s">
        <v>10101</v>
      </c>
      <c r="E26" s="149" t="s">
        <v>10102</v>
      </c>
      <c r="F26" s="250" t="s">
        <v>10103</v>
      </c>
      <c r="G26" s="42">
        <v>45608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6751</v>
      </c>
      <c r="C27" s="457" t="s">
        <v>540</v>
      </c>
      <c r="D27" s="85" t="s">
        <v>10104</v>
      </c>
      <c r="E27" s="101" t="s">
        <v>10105</v>
      </c>
      <c r="F27" s="102" t="s">
        <v>10106</v>
      </c>
      <c r="G27" s="42">
        <f>+G26+2</f>
        <v>45610</v>
      </c>
      <c r="H27" s="249" t="s">
        <v>8605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7337</v>
      </c>
      <c r="E28" s="101" t="s">
        <v>10107</v>
      </c>
      <c r="F28" s="102" t="s">
        <v>10108</v>
      </c>
      <c r="G28" s="42">
        <f>G27+2</f>
        <v>45612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6072</v>
      </c>
      <c r="E30" s="412" t="s">
        <v>8637</v>
      </c>
      <c r="F30" s="458" t="s">
        <v>8638</v>
      </c>
      <c r="G30" s="42">
        <f>+G28+1</f>
        <v>45613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8640</v>
      </c>
      <c r="E31" s="386" t="s">
        <v>8648</v>
      </c>
      <c r="F31" s="96" t="s">
        <v>8642</v>
      </c>
      <c r="G31" s="42">
        <f>G32</f>
        <v>45615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8641</v>
      </c>
      <c r="E32" s="386" t="s">
        <v>8644</v>
      </c>
      <c r="F32" s="96" t="s">
        <v>8645</v>
      </c>
      <c r="G32" s="42">
        <f>G33+1</f>
        <v>45615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8655</v>
      </c>
      <c r="E33" s="386" t="s">
        <v>8665</v>
      </c>
      <c r="F33" s="96" t="s">
        <v>8651</v>
      </c>
      <c r="G33" s="42">
        <f>G30+1</f>
        <v>45614</v>
      </c>
      <c r="H33" s="161" t="s">
        <v>6025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8656</v>
      </c>
      <c r="E34" s="412" t="s">
        <v>6119</v>
      </c>
      <c r="F34" s="413" t="s">
        <v>8666</v>
      </c>
      <c r="G34" s="42">
        <f>G32+1</f>
        <v>45616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410" t="s">
        <v>8673</v>
      </c>
      <c r="E35" s="411" t="s">
        <v>8674</v>
      </c>
      <c r="F35" s="413" t="s">
        <v>6749</v>
      </c>
      <c r="G35" s="42">
        <f>G34+1</f>
        <v>45617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8721</v>
      </c>
      <c r="E37" s="380" t="s">
        <v>8720</v>
      </c>
      <c r="F37" s="466" t="s">
        <v>8718</v>
      </c>
      <c r="G37" s="131">
        <f>G38-1</f>
        <v>45622</v>
      </c>
      <c r="H37" s="161" t="s">
        <v>8704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JPY156.77-</v>
      </c>
      <c r="C38" s="85" t="s">
        <v>540</v>
      </c>
      <c r="D38" s="385" t="s">
        <v>8747</v>
      </c>
      <c r="E38" s="386" t="s">
        <v>8749</v>
      </c>
      <c r="F38" s="96" t="s">
        <v>8751</v>
      </c>
      <c r="G38" s="42">
        <f>G34+7</f>
        <v>45623</v>
      </c>
      <c r="H38" s="161" t="s">
        <v>8732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JPY21.80-</v>
      </c>
      <c r="C39" s="238" t="s">
        <v>541</v>
      </c>
      <c r="D39" s="387" t="s">
        <v>8739</v>
      </c>
      <c r="E39" s="406" t="s">
        <v>8741</v>
      </c>
      <c r="F39" s="240" t="s">
        <v>8743</v>
      </c>
      <c r="G39" s="76">
        <f>G38+3</f>
        <v>45626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1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>
    <pageSetUpPr fitToPage="1"/>
  </sheetPr>
  <dimension ref="A1:AU7689"/>
  <sheetViews>
    <sheetView zoomScale="80" zoomScaleNormal="80" workbookViewId="0">
      <selection activeCell="B39" sqref="B3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8" t="s">
        <v>0</v>
      </c>
      <c r="C1" s="658"/>
      <c r="D1" s="9"/>
      <c r="E1" s="9"/>
      <c r="F1" s="659">
        <v>45621.354166666664</v>
      </c>
      <c r="G1" s="659"/>
      <c r="H1" s="14"/>
      <c r="I1" s="15"/>
      <c r="J1" s="15"/>
      <c r="K1" s="16"/>
      <c r="L1" s="12"/>
    </row>
    <row r="2" spans="2:12" s="1" customFormat="1" ht="13.5" customHeight="1" x14ac:dyDescent="0.25">
      <c r="B2" s="660" t="s">
        <v>8508</v>
      </c>
      <c r="C2" s="66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8591</v>
      </c>
      <c r="E5" s="81" t="s">
        <v>8588</v>
      </c>
      <c r="F5" s="103" t="s">
        <v>8590</v>
      </c>
      <c r="G5" s="33">
        <v>45608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8500</v>
      </c>
      <c r="C7" s="85" t="s">
        <v>476</v>
      </c>
      <c r="D7" s="392" t="s">
        <v>8606</v>
      </c>
      <c r="E7" s="393" t="s">
        <v>8610</v>
      </c>
      <c r="F7" s="394" t="s">
        <v>8611</v>
      </c>
      <c r="G7" s="42">
        <f>G5+2</f>
        <v>45610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8604</v>
      </c>
      <c r="E8" s="386" t="s">
        <v>8603</v>
      </c>
      <c r="F8" s="96" t="s">
        <v>8618</v>
      </c>
      <c r="G8" s="42">
        <f>G7+1</f>
        <v>45611</v>
      </c>
      <c r="H8" s="161" t="s">
        <v>5488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8619</v>
      </c>
      <c r="E9" s="386" t="s">
        <v>8620</v>
      </c>
      <c r="F9" s="96" t="s">
        <v>8635</v>
      </c>
      <c r="G9" s="42">
        <f>G8</f>
        <v>45611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8630</v>
      </c>
      <c r="E10" s="412" t="s">
        <v>8631</v>
      </c>
      <c r="F10" s="413" t="s">
        <v>6368</v>
      </c>
      <c r="G10" s="42">
        <f>G11</f>
        <v>45612</v>
      </c>
      <c r="H10" s="249"/>
      <c r="I10" s="36"/>
      <c r="J10" s="36"/>
      <c r="K10" s="36"/>
      <c r="L10" s="36"/>
    </row>
    <row r="11" spans="2:12" s="1" customFormat="1" ht="21.75" customHeight="1" x14ac:dyDescent="0.25">
      <c r="B11" s="459" t="s">
        <v>8536</v>
      </c>
      <c r="C11" s="95" t="s">
        <v>479</v>
      </c>
      <c r="D11" s="410" t="s">
        <v>8626</v>
      </c>
      <c r="E11" s="412" t="s">
        <v>95</v>
      </c>
      <c r="F11" s="413" t="s">
        <v>8627</v>
      </c>
      <c r="G11" s="42">
        <f>G9+1</f>
        <v>45612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8537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8538</v>
      </c>
      <c r="C13" s="94" t="s">
        <v>481</v>
      </c>
      <c r="D13" s="462" t="s">
        <v>8636</v>
      </c>
      <c r="E13" s="463" t="s">
        <v>7068</v>
      </c>
      <c r="F13" s="240" t="s">
        <v>8653</v>
      </c>
      <c r="G13" s="34">
        <f>G5+7</f>
        <v>45615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8532</v>
      </c>
      <c r="E15" s="81" t="s">
        <v>8554</v>
      </c>
      <c r="F15" s="407" t="s">
        <v>8556</v>
      </c>
      <c r="G15" s="33">
        <v>45605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2343</v>
      </c>
      <c r="I16" s="36"/>
      <c r="J16" s="36"/>
      <c r="K16" s="36"/>
      <c r="L16" s="36"/>
    </row>
    <row r="17" spans="2:12" s="1" customFormat="1" ht="13.4" customHeight="1" x14ac:dyDescent="0.25">
      <c r="B17" s="26" t="s">
        <v>8502</v>
      </c>
      <c r="C17" s="85" t="s">
        <v>8</v>
      </c>
      <c r="D17" s="392" t="s">
        <v>6640</v>
      </c>
      <c r="E17" s="386" t="s">
        <v>8572</v>
      </c>
      <c r="F17" s="96" t="s">
        <v>8573</v>
      </c>
      <c r="G17" s="42">
        <f>G19</f>
        <v>45608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95" t="s">
        <v>1313</v>
      </c>
      <c r="D18" s="392" t="s">
        <v>8574</v>
      </c>
      <c r="E18" s="386" t="s">
        <v>8575</v>
      </c>
      <c r="F18" s="96" t="s">
        <v>8576</v>
      </c>
      <c r="G18" s="42">
        <f>G19</f>
        <v>45608</v>
      </c>
      <c r="H18" s="247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8571</v>
      </c>
      <c r="E19" s="386" t="s">
        <v>8585</v>
      </c>
      <c r="F19" s="96" t="s">
        <v>8586</v>
      </c>
      <c r="G19" s="42">
        <f>G15+3</f>
        <v>45608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8593</v>
      </c>
      <c r="E20" s="393" t="s">
        <v>8594</v>
      </c>
      <c r="F20" s="96" t="s">
        <v>8595</v>
      </c>
      <c r="G20" s="42">
        <f>G19+1</f>
        <v>45609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8596</v>
      </c>
      <c r="E21" s="393" t="s">
        <v>8597</v>
      </c>
      <c r="F21" s="394" t="s">
        <v>8598</v>
      </c>
      <c r="G21" s="42">
        <f>G20</f>
        <v>45609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JPY155.63-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JPY21.77-</v>
      </c>
      <c r="C23" s="93" t="s">
        <v>481</v>
      </c>
      <c r="D23" s="401" t="s">
        <v>8294</v>
      </c>
      <c r="E23" s="401" t="s">
        <v>8623</v>
      </c>
      <c r="F23" s="111" t="s">
        <v>8624</v>
      </c>
      <c r="G23" s="34">
        <f>G15+7</f>
        <v>45612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379" t="s">
        <v>8528</v>
      </c>
      <c r="E26" s="380" t="s">
        <v>8530</v>
      </c>
      <c r="F26" s="150" t="s">
        <v>8527</v>
      </c>
      <c r="G26" s="42">
        <v>45601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8506</v>
      </c>
      <c r="C27" s="104" t="s">
        <v>540</v>
      </c>
      <c r="D27" s="85" t="s">
        <v>8540</v>
      </c>
      <c r="E27" s="101" t="s">
        <v>8560</v>
      </c>
      <c r="F27" s="102" t="s">
        <v>8562</v>
      </c>
      <c r="G27" s="42">
        <f>+G26+2</f>
        <v>45603</v>
      </c>
      <c r="H27" s="249" t="s">
        <v>8543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85" t="s">
        <v>8547</v>
      </c>
      <c r="E28" s="386" t="s">
        <v>8549</v>
      </c>
      <c r="F28" s="96" t="s">
        <v>8551</v>
      </c>
      <c r="G28" s="42">
        <f>G27+2</f>
        <v>45605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8577</v>
      </c>
      <c r="E30" s="386" t="s">
        <v>8578</v>
      </c>
      <c r="F30" s="96" t="s">
        <v>8545</v>
      </c>
      <c r="G30" s="42">
        <f>+G28+1</f>
        <v>45606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42</v>
      </c>
      <c r="D31" s="385" t="s">
        <v>8579</v>
      </c>
      <c r="E31" s="386" t="s">
        <v>8580</v>
      </c>
      <c r="F31" s="96" t="s">
        <v>8592</v>
      </c>
      <c r="G31" s="42">
        <f>G33+1</f>
        <v>45608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 t="s">
        <v>8599</v>
      </c>
      <c r="E32" s="386" t="s">
        <v>8600</v>
      </c>
      <c r="F32" s="96" t="s">
        <v>6664</v>
      </c>
      <c r="G32" s="42">
        <f>G31</f>
        <v>45608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8607</v>
      </c>
      <c r="E33" s="386" t="s">
        <v>8608</v>
      </c>
      <c r="F33" s="96" t="s">
        <v>8609</v>
      </c>
      <c r="G33" s="42">
        <f>G30+1</f>
        <v>45607</v>
      </c>
      <c r="H33" s="161" t="s">
        <v>6025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8601</v>
      </c>
      <c r="E34" s="412" t="s">
        <v>8602</v>
      </c>
      <c r="F34" s="96" t="s">
        <v>8633</v>
      </c>
      <c r="G34" s="42">
        <f>G31+1</f>
        <v>45609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8632</v>
      </c>
      <c r="E35" s="397" t="s">
        <v>30</v>
      </c>
      <c r="F35" s="96" t="s">
        <v>8634</v>
      </c>
      <c r="G35" s="42">
        <f>G34+1</f>
        <v>45610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8622</v>
      </c>
      <c r="E37" s="380" t="s">
        <v>8657</v>
      </c>
      <c r="F37" s="150" t="s">
        <v>8658</v>
      </c>
      <c r="G37" s="131">
        <f>G38-1</f>
        <v>45615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JPY155.63-</v>
      </c>
      <c r="C38" s="85" t="s">
        <v>540</v>
      </c>
      <c r="D38" s="385" t="s">
        <v>8659</v>
      </c>
      <c r="E38" s="386" t="s">
        <v>8660</v>
      </c>
      <c r="F38" s="96" t="s">
        <v>8661</v>
      </c>
      <c r="G38" s="42">
        <f>G34+7</f>
        <v>45616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JPY21.77-</v>
      </c>
      <c r="C39" s="238" t="s">
        <v>541</v>
      </c>
      <c r="D39" s="387" t="s">
        <v>8687</v>
      </c>
      <c r="E39" s="406" t="s">
        <v>8688</v>
      </c>
      <c r="F39" s="240" t="s">
        <v>8689</v>
      </c>
      <c r="G39" s="76">
        <f>G38+3</f>
        <v>45619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E43" s="460"/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2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X7702"/>
  <sheetViews>
    <sheetView view="pageBreakPreview" topLeftCell="A9" zoomScaleNormal="100" zoomScaleSheetLayoutView="100" workbookViewId="0">
      <selection activeCell="H11" sqref="H11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8" t="s">
        <v>0</v>
      </c>
      <c r="C1" s="658"/>
      <c r="D1" s="9"/>
      <c r="E1" s="9"/>
      <c r="F1" s="9"/>
      <c r="G1" s="9"/>
      <c r="H1" s="9"/>
      <c r="I1" s="659">
        <v>46049.354166666664</v>
      </c>
      <c r="J1" s="659"/>
      <c r="K1" s="14"/>
      <c r="L1" s="15"/>
      <c r="M1" s="15"/>
      <c r="N1" s="16"/>
      <c r="O1" s="12"/>
    </row>
    <row r="2" spans="2:15" s="1" customFormat="1" ht="13.5" customHeight="1" x14ac:dyDescent="0.25">
      <c r="B2" s="660" t="s">
        <v>213</v>
      </c>
      <c r="C2" s="66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1" t="s">
        <v>12</v>
      </c>
      <c r="E4" s="662"/>
      <c r="F4" s="661" t="s">
        <v>13</v>
      </c>
      <c r="G4" s="662"/>
      <c r="H4" s="663" t="s">
        <v>2</v>
      </c>
      <c r="I4" s="66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390" t="s">
        <v>11235</v>
      </c>
      <c r="E5" s="502">
        <v>46041</v>
      </c>
      <c r="F5" s="390" t="s">
        <v>9187</v>
      </c>
      <c r="G5" s="502">
        <v>46042</v>
      </c>
      <c r="H5" s="390" t="s">
        <v>9800</v>
      </c>
      <c r="I5" s="539">
        <v>46042</v>
      </c>
      <c r="J5" s="33">
        <v>46042</v>
      </c>
      <c r="K5" s="614"/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615"/>
      <c r="L6" s="36"/>
      <c r="M6" s="36"/>
      <c r="N6" s="36"/>
      <c r="O6" s="36"/>
    </row>
    <row r="7" spans="2:15" s="1" customFormat="1" ht="15" customHeight="1" x14ac:dyDescent="0.25">
      <c r="B7" s="26" t="s">
        <v>11215</v>
      </c>
      <c r="C7" s="50"/>
      <c r="D7" s="375"/>
      <c r="E7" s="484"/>
      <c r="F7" s="375"/>
      <c r="G7" s="483"/>
      <c r="H7" s="372"/>
      <c r="I7" s="483"/>
      <c r="J7" s="42"/>
      <c r="K7" s="616"/>
      <c r="L7" s="36"/>
      <c r="M7" s="36"/>
      <c r="N7" s="36"/>
      <c r="O7" s="36"/>
    </row>
    <row r="8" spans="2:15" s="1" customFormat="1" ht="15" customHeight="1" x14ac:dyDescent="0.25">
      <c r="B8" s="537"/>
      <c r="C8" s="85" t="s">
        <v>244</v>
      </c>
      <c r="D8" s="385" t="s">
        <v>9129</v>
      </c>
      <c r="E8" s="510">
        <v>46045</v>
      </c>
      <c r="F8" s="385" t="s">
        <v>11228</v>
      </c>
      <c r="G8" s="522">
        <v>46045</v>
      </c>
      <c r="H8" s="386" t="s">
        <v>9457</v>
      </c>
      <c r="I8" s="522">
        <v>46045</v>
      </c>
      <c r="J8" s="42">
        <f>J9+1</f>
        <v>46046</v>
      </c>
      <c r="K8" s="619"/>
      <c r="L8" s="36"/>
      <c r="M8" s="36"/>
      <c r="N8" s="36"/>
      <c r="O8" s="36"/>
    </row>
    <row r="9" spans="2:15" s="1" customFormat="1" ht="15" customHeight="1" x14ac:dyDescent="0.25">
      <c r="B9" s="537"/>
      <c r="C9" s="85" t="s">
        <v>5</v>
      </c>
      <c r="D9" s="385" t="s">
        <v>11237</v>
      </c>
      <c r="E9" s="522">
        <v>46045</v>
      </c>
      <c r="F9" s="385" t="s">
        <v>11249</v>
      </c>
      <c r="G9" s="505">
        <v>46045</v>
      </c>
      <c r="H9" s="386" t="s">
        <v>9496</v>
      </c>
      <c r="I9" s="522">
        <v>46045</v>
      </c>
      <c r="J9" s="42">
        <f>J10</f>
        <v>46045</v>
      </c>
      <c r="K9" s="618"/>
      <c r="L9" s="36"/>
      <c r="M9" s="36"/>
      <c r="N9" s="36"/>
      <c r="O9" s="36"/>
    </row>
    <row r="10" spans="2:15" s="1" customFormat="1" ht="15" customHeight="1" x14ac:dyDescent="0.25">
      <c r="B10" s="26"/>
      <c r="C10" s="95" t="s">
        <v>8</v>
      </c>
      <c r="D10" s="385" t="s">
        <v>9337</v>
      </c>
      <c r="E10" s="522">
        <v>46045</v>
      </c>
      <c r="F10" s="385" t="s">
        <v>10652</v>
      </c>
      <c r="G10" s="522">
        <v>46046</v>
      </c>
      <c r="H10" s="386" t="s">
        <v>9338</v>
      </c>
      <c r="I10" s="522">
        <v>46046</v>
      </c>
      <c r="J10" s="42">
        <f>J5+3</f>
        <v>46045</v>
      </c>
      <c r="K10" s="617" t="s">
        <v>6157</v>
      </c>
      <c r="L10" s="36"/>
      <c r="M10" s="36"/>
      <c r="N10" s="36"/>
      <c r="O10" s="36"/>
    </row>
    <row r="11" spans="2:15" s="1" customFormat="1" ht="15" customHeight="1" x14ac:dyDescent="0.25">
      <c r="B11" s="26"/>
      <c r="C11" s="85" t="s">
        <v>10</v>
      </c>
      <c r="D11" s="385" t="s">
        <v>11234</v>
      </c>
      <c r="E11" s="504">
        <v>46047</v>
      </c>
      <c r="F11" s="385" t="s">
        <v>11250</v>
      </c>
      <c r="G11" s="505">
        <v>46048</v>
      </c>
      <c r="H11" s="386" t="s">
        <v>9552</v>
      </c>
      <c r="I11" s="504">
        <v>46048</v>
      </c>
      <c r="J11" s="42">
        <f>J5+2</f>
        <v>46044</v>
      </c>
      <c r="K11" s="617"/>
      <c r="L11" s="36"/>
      <c r="M11" s="36"/>
      <c r="N11" s="36"/>
      <c r="O11" s="36"/>
    </row>
    <row r="12" spans="2:15" s="1" customFormat="1" ht="15" customHeight="1" x14ac:dyDescent="0.25">
      <c r="B12" s="537"/>
      <c r="C12" s="50" t="s">
        <v>6</v>
      </c>
      <c r="D12" s="375"/>
      <c r="E12" s="487"/>
      <c r="F12" s="375"/>
      <c r="G12" s="486"/>
      <c r="H12" s="372"/>
      <c r="I12" s="484"/>
      <c r="J12" s="42">
        <f>J10+1</f>
        <v>46046</v>
      </c>
      <c r="K12" s="618" t="s">
        <v>11236</v>
      </c>
      <c r="L12" s="36"/>
      <c r="M12" s="36"/>
      <c r="N12" s="36"/>
      <c r="O12" s="36"/>
    </row>
    <row r="13" spans="2:15" s="1" customFormat="1" ht="15" customHeight="1" x14ac:dyDescent="0.25">
      <c r="B13" s="26"/>
      <c r="C13" s="50"/>
      <c r="D13" s="375"/>
      <c r="E13" s="487"/>
      <c r="F13" s="375"/>
      <c r="G13" s="483"/>
      <c r="H13" s="372"/>
      <c r="I13" s="486"/>
      <c r="J13" s="42"/>
      <c r="K13" s="618"/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50"/>
      <c r="D14" s="375"/>
      <c r="E14" s="487"/>
      <c r="F14" s="375"/>
      <c r="G14" s="483"/>
      <c r="H14" s="372"/>
      <c r="I14" s="484"/>
      <c r="J14" s="42"/>
      <c r="K14" s="618"/>
      <c r="L14" s="36"/>
      <c r="M14" s="36"/>
      <c r="N14" s="36"/>
      <c r="O14" s="36"/>
    </row>
    <row r="15" spans="2:15" s="1" customFormat="1" ht="22.5" customHeight="1" x14ac:dyDescent="0.25">
      <c r="B15" s="610" t="s">
        <v>11214</v>
      </c>
      <c r="C15" s="227"/>
      <c r="D15" s="467"/>
      <c r="E15" s="491"/>
      <c r="F15" s="375"/>
      <c r="G15" s="486"/>
      <c r="H15" s="468"/>
      <c r="I15" s="490"/>
      <c r="J15" s="42"/>
      <c r="K15" s="619"/>
      <c r="L15" s="36"/>
      <c r="M15" s="36"/>
      <c r="N15" s="36"/>
      <c r="O15" s="36"/>
    </row>
    <row r="16" spans="2:15" s="1" customFormat="1" ht="15" customHeight="1" x14ac:dyDescent="0.25">
      <c r="B16" s="396" t="s">
        <v>11219</v>
      </c>
      <c r="C16" s="49"/>
      <c r="D16" s="375"/>
      <c r="E16" s="484"/>
      <c r="F16" s="375"/>
      <c r="G16" s="483"/>
      <c r="H16" s="372"/>
      <c r="I16" s="483"/>
      <c r="J16" s="42"/>
      <c r="K16" s="620"/>
      <c r="L16" s="36"/>
      <c r="M16" s="36"/>
      <c r="N16" s="36"/>
      <c r="O16" s="36"/>
    </row>
    <row r="17" spans="2:15" s="1" customFormat="1" ht="15" customHeight="1" x14ac:dyDescent="0.25">
      <c r="B17" s="400" t="s">
        <v>11220</v>
      </c>
      <c r="C17" s="55" t="s">
        <v>481</v>
      </c>
      <c r="D17" s="513" t="s">
        <v>11251</v>
      </c>
      <c r="E17" s="514">
        <v>46050</v>
      </c>
      <c r="F17" s="513"/>
      <c r="G17" s="515"/>
      <c r="H17" s="384"/>
      <c r="I17" s="516"/>
      <c r="J17" s="34">
        <f>J12+3</f>
        <v>46049</v>
      </c>
      <c r="K17" s="621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61" t="s">
        <v>12</v>
      </c>
      <c r="E19" s="662"/>
      <c r="F19" s="661" t="s">
        <v>13</v>
      </c>
      <c r="G19" s="662"/>
      <c r="H19" s="663" t="s">
        <v>2</v>
      </c>
      <c r="I19" s="664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81" t="s">
        <v>14</v>
      </c>
      <c r="D20" s="395" t="s">
        <v>9193</v>
      </c>
      <c r="E20" s="509">
        <v>46041</v>
      </c>
      <c r="F20" s="506" t="s">
        <v>9459</v>
      </c>
      <c r="G20" s="539">
        <v>46042</v>
      </c>
      <c r="H20" s="391" t="s">
        <v>9286</v>
      </c>
      <c r="I20" s="507">
        <v>46043</v>
      </c>
      <c r="J20" s="33">
        <v>46041</v>
      </c>
      <c r="K20" s="614"/>
      <c r="L20" s="36"/>
      <c r="M20" s="36"/>
      <c r="N20" s="36"/>
      <c r="O20" s="36"/>
    </row>
    <row r="21" spans="2:15" s="1" customFormat="1" ht="15" customHeight="1" x14ac:dyDescent="0.25">
      <c r="B21" s="644" t="s">
        <v>6375</v>
      </c>
      <c r="C21" s="50"/>
      <c r="D21" s="371"/>
      <c r="E21" s="494"/>
      <c r="F21" s="375"/>
      <c r="G21" s="483"/>
      <c r="H21" s="372"/>
      <c r="I21" s="483"/>
      <c r="J21" s="42"/>
      <c r="K21" s="622"/>
      <c r="L21" s="36"/>
      <c r="M21" s="36"/>
      <c r="N21" s="36"/>
      <c r="O21" s="36"/>
    </row>
    <row r="22" spans="2:15" s="1" customFormat="1" ht="15" customHeight="1" x14ac:dyDescent="0.25">
      <c r="B22" s="173" t="s">
        <v>10535</v>
      </c>
      <c r="C22" s="50"/>
      <c r="D22" s="495"/>
      <c r="E22" s="550"/>
      <c r="F22" s="551"/>
      <c r="G22" s="484"/>
      <c r="H22" s="375"/>
      <c r="I22" s="483"/>
      <c r="J22" s="42"/>
      <c r="K22" s="622"/>
      <c r="L22" s="36"/>
      <c r="M22" s="36"/>
      <c r="N22" s="36"/>
      <c r="O22" s="36"/>
    </row>
    <row r="23" spans="2:15" s="1" customFormat="1" ht="15" customHeight="1" x14ac:dyDescent="0.25">
      <c r="B23" s="440" t="s">
        <v>11216</v>
      </c>
      <c r="C23" s="49"/>
      <c r="D23" s="375"/>
      <c r="E23" s="484"/>
      <c r="F23" s="375"/>
      <c r="G23" s="484"/>
      <c r="H23" s="375"/>
      <c r="I23" s="484"/>
      <c r="J23" s="42"/>
      <c r="K23" s="617"/>
      <c r="L23" s="36"/>
      <c r="M23" s="36"/>
      <c r="N23" s="36"/>
      <c r="O23" s="36"/>
    </row>
    <row r="24" spans="2:15" s="1" customFormat="1" ht="15" customHeight="1" x14ac:dyDescent="0.25">
      <c r="B24" s="245"/>
      <c r="C24" s="89" t="s">
        <v>6</v>
      </c>
      <c r="D24" s="410" t="s">
        <v>10547</v>
      </c>
      <c r="E24" s="504">
        <v>46045</v>
      </c>
      <c r="F24" s="385" t="s">
        <v>9627</v>
      </c>
      <c r="G24" s="504">
        <v>46045</v>
      </c>
      <c r="H24" s="385" t="s">
        <v>9429</v>
      </c>
      <c r="I24" s="504">
        <v>46046</v>
      </c>
      <c r="J24" s="42">
        <v>46043</v>
      </c>
      <c r="K24" s="623" t="s">
        <v>11245</v>
      </c>
      <c r="L24" s="36"/>
      <c r="M24" s="36"/>
      <c r="N24" s="36"/>
      <c r="O24" s="36"/>
    </row>
    <row r="25" spans="2:15" s="1" customFormat="1" ht="15" customHeight="1" x14ac:dyDescent="0.25">
      <c r="B25" s="459"/>
      <c r="C25" s="89" t="s">
        <v>11238</v>
      </c>
      <c r="D25" s="410" t="s">
        <v>10829</v>
      </c>
      <c r="E25" s="504">
        <v>46046</v>
      </c>
      <c r="F25" s="410" t="s">
        <v>9244</v>
      </c>
      <c r="G25" s="504">
        <v>46047</v>
      </c>
      <c r="H25" s="410" t="s">
        <v>9232</v>
      </c>
      <c r="I25" s="504">
        <v>46047</v>
      </c>
      <c r="J25" s="42"/>
      <c r="K25" s="622" t="s">
        <v>11239</v>
      </c>
      <c r="L25" s="36"/>
      <c r="M25" s="36"/>
      <c r="N25" s="36"/>
      <c r="O25" s="36"/>
    </row>
    <row r="26" spans="2:15" s="1" customFormat="1" ht="15" customHeight="1" x14ac:dyDescent="0.25">
      <c r="B26" s="245"/>
      <c r="C26" s="95" t="s">
        <v>7</v>
      </c>
      <c r="D26" s="410" t="s">
        <v>9795</v>
      </c>
      <c r="E26" s="504">
        <v>46047</v>
      </c>
      <c r="F26" s="410" t="s">
        <v>9235</v>
      </c>
      <c r="G26" s="504">
        <v>46048</v>
      </c>
      <c r="H26" s="410" t="s">
        <v>11141</v>
      </c>
      <c r="I26" s="504">
        <v>46048</v>
      </c>
      <c r="J26" s="42">
        <v>46044</v>
      </c>
      <c r="K26" s="615"/>
      <c r="L26" s="36"/>
      <c r="M26" s="36"/>
      <c r="N26" s="36"/>
      <c r="O26" s="36"/>
    </row>
    <row r="27" spans="2:15" s="1" customFormat="1" ht="15" customHeight="1" x14ac:dyDescent="0.25">
      <c r="B27" s="26"/>
      <c r="C27" s="50"/>
      <c r="D27" s="375"/>
      <c r="E27" s="484"/>
      <c r="F27" s="375"/>
      <c r="G27" s="484"/>
      <c r="H27" s="375"/>
      <c r="I27" s="484"/>
      <c r="J27" s="42"/>
      <c r="K27" s="623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619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615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615"/>
      <c r="L30" s="36"/>
      <c r="M30" s="36"/>
      <c r="N30" s="36"/>
      <c r="O30" s="36"/>
    </row>
    <row r="31" spans="2:15" s="1" customFormat="1" ht="15" customHeight="1" x14ac:dyDescent="0.25">
      <c r="B31" s="645" t="str">
        <f>$B$16</f>
        <v>USD: JPY159.58-</v>
      </c>
      <c r="C31" s="52"/>
      <c r="D31" s="375"/>
      <c r="E31" s="487"/>
      <c r="F31" s="375"/>
      <c r="G31" s="486"/>
      <c r="H31" s="375"/>
      <c r="I31" s="486"/>
      <c r="J31" s="42"/>
      <c r="K31" s="624"/>
      <c r="L31" s="36"/>
      <c r="M31" s="36"/>
      <c r="N31" s="36"/>
      <c r="O31" s="36"/>
    </row>
    <row r="32" spans="2:15" s="1" customFormat="1" ht="15" customHeight="1" x14ac:dyDescent="0.25">
      <c r="B32" s="646" t="str">
        <f>$B$17</f>
        <v>RMB: JPY23.06-</v>
      </c>
      <c r="C32" s="44" t="s">
        <v>14</v>
      </c>
      <c r="D32" s="376" t="s">
        <v>11252</v>
      </c>
      <c r="E32" s="600">
        <v>46050</v>
      </c>
      <c r="F32" s="518"/>
      <c r="G32" s="519"/>
      <c r="H32" s="376"/>
      <c r="I32" s="519"/>
      <c r="J32" s="34">
        <v>46046</v>
      </c>
      <c r="K32" s="625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61" t="s">
        <v>12</v>
      </c>
      <c r="E34" s="662"/>
      <c r="F34" s="661" t="s">
        <v>13</v>
      </c>
      <c r="G34" s="662"/>
      <c r="H34" s="663" t="s">
        <v>2</v>
      </c>
      <c r="I34" s="664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626"/>
      <c r="L35" s="36"/>
      <c r="M35" s="36"/>
      <c r="N35" s="36"/>
      <c r="O35" s="36"/>
    </row>
    <row r="36" spans="2:15" s="1" customFormat="1" ht="15" customHeight="1" x14ac:dyDescent="0.25">
      <c r="B36" s="71" t="s">
        <v>6394</v>
      </c>
      <c r="C36" s="133" t="s">
        <v>539</v>
      </c>
      <c r="D36" s="379" t="s">
        <v>10747</v>
      </c>
      <c r="E36" s="501">
        <v>46036</v>
      </c>
      <c r="F36" s="379" t="s">
        <v>11217</v>
      </c>
      <c r="G36" s="503">
        <v>46036</v>
      </c>
      <c r="H36" s="380" t="s">
        <v>11218</v>
      </c>
      <c r="I36" s="501">
        <v>46037</v>
      </c>
      <c r="J36" s="42">
        <v>46035</v>
      </c>
      <c r="K36" s="619"/>
      <c r="L36" s="36"/>
      <c r="M36" s="36"/>
      <c r="N36" s="36"/>
      <c r="O36" s="36"/>
    </row>
    <row r="37" spans="2:15" s="1" customFormat="1" ht="15" customHeight="1" x14ac:dyDescent="0.25">
      <c r="B37" s="26" t="s">
        <v>10775</v>
      </c>
      <c r="C37" s="104" t="s">
        <v>540</v>
      </c>
      <c r="D37" s="385" t="s">
        <v>11221</v>
      </c>
      <c r="E37" s="504">
        <v>46037</v>
      </c>
      <c r="F37" s="385" t="s">
        <v>11222</v>
      </c>
      <c r="G37" s="505">
        <v>46037</v>
      </c>
      <c r="H37" s="386" t="s">
        <v>11223</v>
      </c>
      <c r="I37" s="504">
        <v>46038</v>
      </c>
      <c r="J37" s="42">
        <f>J36+2</f>
        <v>46037</v>
      </c>
      <c r="K37" s="617"/>
      <c r="L37" s="36"/>
      <c r="M37" s="36"/>
      <c r="N37" s="36"/>
      <c r="O37" s="36"/>
    </row>
    <row r="38" spans="2:15" s="1" customFormat="1" ht="15" customHeight="1" x14ac:dyDescent="0.25">
      <c r="B38" s="26"/>
      <c r="C38" s="85" t="s">
        <v>541</v>
      </c>
      <c r="D38" s="385" t="s">
        <v>9603</v>
      </c>
      <c r="E38" s="504">
        <v>46039</v>
      </c>
      <c r="F38" s="385" t="s">
        <v>11233</v>
      </c>
      <c r="G38" s="505">
        <v>46040</v>
      </c>
      <c r="H38" s="386" t="s">
        <v>11234</v>
      </c>
      <c r="I38" s="504">
        <v>46041</v>
      </c>
      <c r="J38" s="42">
        <f>J37+2</f>
        <v>46039</v>
      </c>
      <c r="K38" s="627"/>
      <c r="L38" s="36"/>
      <c r="M38" s="36"/>
      <c r="N38" s="36"/>
      <c r="O38" s="36"/>
    </row>
    <row r="39" spans="2:15" s="1" customFormat="1" ht="15" customHeight="1" x14ac:dyDescent="0.25">
      <c r="B39" s="26"/>
      <c r="C39" s="85" t="s">
        <v>14</v>
      </c>
      <c r="D39" s="395" t="s">
        <v>9181</v>
      </c>
      <c r="E39" s="509">
        <v>46041</v>
      </c>
      <c r="F39" s="544" t="s">
        <v>9417</v>
      </c>
      <c r="G39" s="536">
        <v>46041</v>
      </c>
      <c r="H39" s="545" t="s">
        <v>2769</v>
      </c>
      <c r="I39" s="546">
        <v>46041</v>
      </c>
      <c r="J39" s="42">
        <f>J38</f>
        <v>46039</v>
      </c>
      <c r="K39" s="627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628"/>
      <c r="L40" s="36"/>
      <c r="M40" s="36"/>
      <c r="N40" s="36"/>
      <c r="O40" s="36"/>
    </row>
    <row r="41" spans="2:15" s="1" customFormat="1" ht="15" customHeight="1" x14ac:dyDescent="0.25">
      <c r="B41" s="245"/>
      <c r="C41" s="85" t="s">
        <v>7862</v>
      </c>
      <c r="D41" s="385" t="s">
        <v>9173</v>
      </c>
      <c r="E41" s="504">
        <v>46043</v>
      </c>
      <c r="F41" s="385" t="s">
        <v>9352</v>
      </c>
      <c r="G41" s="505">
        <v>46043</v>
      </c>
      <c r="H41" s="386" t="s">
        <v>10912</v>
      </c>
      <c r="I41" s="504">
        <v>46043</v>
      </c>
      <c r="J41" s="42">
        <f>J38+1</f>
        <v>46040</v>
      </c>
      <c r="K41" s="617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42</v>
      </c>
      <c r="D42" s="385" t="s">
        <v>9840</v>
      </c>
      <c r="E42" s="504">
        <v>46044</v>
      </c>
      <c r="F42" s="385" t="s">
        <v>9528</v>
      </c>
      <c r="G42" s="505">
        <v>46045</v>
      </c>
      <c r="H42" s="386" t="s">
        <v>9807</v>
      </c>
      <c r="I42" s="510">
        <v>46045</v>
      </c>
      <c r="J42" s="42">
        <f>J44</f>
        <v>46042</v>
      </c>
      <c r="K42" s="617"/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1313</v>
      </c>
      <c r="D43" s="385" t="s">
        <v>9962</v>
      </c>
      <c r="E43" s="504">
        <v>46045</v>
      </c>
      <c r="F43" s="385" t="s">
        <v>9455</v>
      </c>
      <c r="G43" s="505">
        <v>46045</v>
      </c>
      <c r="H43" s="386" t="s">
        <v>9794</v>
      </c>
      <c r="I43" s="504">
        <v>46045</v>
      </c>
      <c r="J43" s="42">
        <f>J42</f>
        <v>46042</v>
      </c>
      <c r="K43" s="629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477</v>
      </c>
      <c r="D44" s="385" t="s">
        <v>9154</v>
      </c>
      <c r="E44" s="504">
        <v>46045</v>
      </c>
      <c r="F44" s="385" t="s">
        <v>10673</v>
      </c>
      <c r="G44" s="505">
        <v>46046</v>
      </c>
      <c r="H44" s="386" t="s">
        <v>9131</v>
      </c>
      <c r="I44" s="504">
        <v>46046</v>
      </c>
      <c r="J44" s="42">
        <f>J41+2</f>
        <v>46042</v>
      </c>
      <c r="K44" s="619" t="s">
        <v>7903</v>
      </c>
      <c r="L44" s="36"/>
      <c r="M44" s="36"/>
      <c r="N44" s="36"/>
      <c r="O44" s="36"/>
    </row>
    <row r="45" spans="2:15" s="1" customFormat="1" ht="15" customHeight="1" x14ac:dyDescent="0.25">
      <c r="B45" s="24"/>
      <c r="C45" s="85" t="s">
        <v>26</v>
      </c>
      <c r="D45" s="385" t="s">
        <v>9794</v>
      </c>
      <c r="E45" s="504">
        <v>46046</v>
      </c>
      <c r="F45" s="385" t="s">
        <v>9910</v>
      </c>
      <c r="G45" s="505">
        <v>46047</v>
      </c>
      <c r="H45" s="386" t="s">
        <v>9280</v>
      </c>
      <c r="I45" s="504">
        <v>46047</v>
      </c>
      <c r="J45" s="42">
        <f>J46</f>
        <v>46043</v>
      </c>
      <c r="K45" s="617"/>
      <c r="L45" s="36"/>
      <c r="M45" s="36"/>
      <c r="N45" s="36"/>
      <c r="O45" s="36"/>
    </row>
    <row r="46" spans="2:15" s="1" customFormat="1" ht="15" customHeight="1" x14ac:dyDescent="0.25">
      <c r="B46" s="24"/>
      <c r="C46" s="108" t="s">
        <v>479</v>
      </c>
      <c r="D46" s="410" t="s">
        <v>10758</v>
      </c>
      <c r="E46" s="510">
        <v>46047</v>
      </c>
      <c r="F46" s="410" t="s">
        <v>9283</v>
      </c>
      <c r="G46" s="522">
        <v>46047</v>
      </c>
      <c r="H46" s="386" t="s">
        <v>9338</v>
      </c>
      <c r="I46" s="510">
        <v>46047</v>
      </c>
      <c r="J46" s="42">
        <f>J43+1</f>
        <v>46043</v>
      </c>
      <c r="K46" s="628"/>
      <c r="L46" s="36"/>
      <c r="M46" s="36"/>
      <c r="N46" s="36"/>
      <c r="O46" s="36"/>
    </row>
    <row r="47" spans="2:15" s="1" customFormat="1" ht="15" customHeight="1" x14ac:dyDescent="0.25">
      <c r="B47" s="24"/>
      <c r="C47" s="85" t="s">
        <v>476</v>
      </c>
      <c r="D47" s="385" t="s">
        <v>10356</v>
      </c>
      <c r="E47" s="510">
        <v>46048</v>
      </c>
      <c r="F47" s="395" t="s">
        <v>9654</v>
      </c>
      <c r="G47" s="522">
        <v>46382</v>
      </c>
      <c r="H47" s="386" t="s">
        <v>9487</v>
      </c>
      <c r="I47" s="510">
        <v>46382</v>
      </c>
      <c r="J47" s="42">
        <f>J46+1</f>
        <v>46044</v>
      </c>
      <c r="K47" s="618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618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618"/>
      <c r="L49" s="36"/>
      <c r="M49" s="36"/>
      <c r="N49" s="36"/>
      <c r="O49" s="36"/>
    </row>
    <row r="50" spans="2:26" s="1" customFormat="1" ht="15" customHeight="1" x14ac:dyDescent="0.25">
      <c r="B50" s="24"/>
      <c r="C50" s="1" t="s">
        <v>24</v>
      </c>
      <c r="D50" s="375"/>
      <c r="E50" s="487"/>
      <c r="F50" s="375"/>
      <c r="G50" s="486"/>
      <c r="H50" s="375"/>
      <c r="I50" s="486"/>
      <c r="J50" s="604">
        <f>J47+5</f>
        <v>46049</v>
      </c>
      <c r="K50" s="617"/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6" t="s">
        <v>16</v>
      </c>
      <c r="D51" s="553"/>
      <c r="E51" s="554"/>
      <c r="F51" s="551"/>
      <c r="G51" s="552"/>
      <c r="H51" s="382"/>
      <c r="I51" s="552"/>
      <c r="J51" s="131">
        <f>J47+6</f>
        <v>46050</v>
      </c>
      <c r="K51" s="619"/>
      <c r="L51" s="36"/>
      <c r="M51" s="36"/>
      <c r="N51" s="36"/>
      <c r="O51" s="36"/>
    </row>
    <row r="52" spans="2:26" s="1" customFormat="1" ht="15" customHeight="1" x14ac:dyDescent="0.25">
      <c r="B52" s="396" t="str">
        <f>$B$16</f>
        <v>USD: JPY159.58-</v>
      </c>
      <c r="C52" s="50" t="s">
        <v>9</v>
      </c>
      <c r="D52" s="375"/>
      <c r="E52" s="484"/>
      <c r="F52" s="375"/>
      <c r="G52" s="483"/>
      <c r="H52" s="372"/>
      <c r="I52" s="483"/>
      <c r="J52" s="42">
        <f>J51+3</f>
        <v>46053</v>
      </c>
      <c r="K52" s="619"/>
      <c r="L52" s="36"/>
      <c r="M52" s="36"/>
      <c r="N52" s="36"/>
      <c r="O52" s="36"/>
    </row>
    <row r="53" spans="2:26" s="1" customFormat="1" ht="15" customHeight="1" x14ac:dyDescent="0.25">
      <c r="B53" s="44" t="str">
        <f>$B$17</f>
        <v>RMB: JPY23.06-</v>
      </c>
      <c r="C53" s="45" t="s">
        <v>14</v>
      </c>
      <c r="D53" s="383"/>
      <c r="E53" s="555"/>
      <c r="F53" s="383"/>
      <c r="G53" s="516"/>
      <c r="H53" s="384"/>
      <c r="I53" s="516"/>
      <c r="J53" s="76">
        <f>J52</f>
        <v>46053</v>
      </c>
      <c r="K53" s="621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400-000000000000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>
    <pageSetUpPr fitToPage="1"/>
  </sheetPr>
  <dimension ref="A1:AU7689"/>
  <sheetViews>
    <sheetView topLeftCell="A2" zoomScale="80" zoomScaleNormal="80" workbookViewId="0">
      <selection activeCell="D8" sqref="D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8" t="s">
        <v>0</v>
      </c>
      <c r="C1" s="658"/>
      <c r="D1" s="9"/>
      <c r="E1" s="9"/>
      <c r="F1" s="659">
        <v>45614.354166666664</v>
      </c>
      <c r="G1" s="659"/>
      <c r="H1" s="14"/>
      <c r="I1" s="15"/>
      <c r="J1" s="15"/>
      <c r="K1" s="16"/>
      <c r="L1" s="12"/>
    </row>
    <row r="2" spans="2:12" s="1" customFormat="1" ht="13.5" customHeight="1" x14ac:dyDescent="0.25">
      <c r="B2" s="660" t="s">
        <v>8224</v>
      </c>
      <c r="C2" s="66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8517</v>
      </c>
      <c r="E5" s="81" t="s">
        <v>8514</v>
      </c>
      <c r="F5" s="103" t="s">
        <v>8516</v>
      </c>
      <c r="G5" s="33">
        <v>45601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8233</v>
      </c>
      <c r="C7" s="85" t="s">
        <v>476</v>
      </c>
      <c r="D7" s="392" t="s">
        <v>8541</v>
      </c>
      <c r="E7" s="393" t="s">
        <v>8533</v>
      </c>
      <c r="F7" s="394" t="s">
        <v>8542</v>
      </c>
      <c r="G7" s="42">
        <f>G5+2</f>
        <v>45603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8544</v>
      </c>
      <c r="E8" s="386" t="s">
        <v>8564</v>
      </c>
      <c r="F8" s="96" t="s">
        <v>8565</v>
      </c>
      <c r="G8" s="42">
        <f>G9</f>
        <v>45604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42</v>
      </c>
      <c r="D9" s="385" t="s">
        <v>8566</v>
      </c>
      <c r="E9" s="386" t="s">
        <v>8567</v>
      </c>
      <c r="F9" s="96" t="s">
        <v>8568</v>
      </c>
      <c r="G9" s="42">
        <f>G7+1</f>
        <v>45604</v>
      </c>
      <c r="H9" s="161" t="s">
        <v>5488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8569</v>
      </c>
      <c r="E10" s="386" t="s">
        <v>7252</v>
      </c>
      <c r="F10" s="96" t="s">
        <v>8558</v>
      </c>
      <c r="G10" s="42">
        <f>G11</f>
        <v>45605</v>
      </c>
      <c r="H10" s="249"/>
      <c r="I10" s="36"/>
      <c r="J10" s="36"/>
      <c r="K10" s="36"/>
      <c r="L10" s="36"/>
    </row>
    <row r="11" spans="2:12" s="1" customFormat="1" ht="21.75" customHeight="1" x14ac:dyDescent="0.25">
      <c r="B11" s="459" t="s">
        <v>8440</v>
      </c>
      <c r="C11" s="89" t="s">
        <v>479</v>
      </c>
      <c r="D11" s="410" t="s">
        <v>8539</v>
      </c>
      <c r="E11" s="386" t="s">
        <v>8552</v>
      </c>
      <c r="F11" s="96" t="s">
        <v>8553</v>
      </c>
      <c r="G11" s="42">
        <f>G8+1</f>
        <v>45605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8441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8442</v>
      </c>
      <c r="C13" s="94" t="s">
        <v>481</v>
      </c>
      <c r="D13" s="402" t="s">
        <v>8570</v>
      </c>
      <c r="E13" s="401" t="s">
        <v>8587</v>
      </c>
      <c r="F13" s="111" t="s">
        <v>8589</v>
      </c>
      <c r="G13" s="34">
        <f>G5+7</f>
        <v>45608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8462</v>
      </c>
      <c r="E15" s="81" t="s">
        <v>8464</v>
      </c>
      <c r="F15" s="407" t="s">
        <v>8466</v>
      </c>
      <c r="G15" s="33">
        <v>45598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2343</v>
      </c>
      <c r="I16" s="36"/>
      <c r="J16" s="36"/>
      <c r="K16" s="36"/>
      <c r="L16" s="36"/>
    </row>
    <row r="17" spans="2:12" s="1" customFormat="1" ht="13.4" customHeight="1" x14ac:dyDescent="0.25">
      <c r="B17" s="26" t="s">
        <v>8234</v>
      </c>
      <c r="C17" s="95" t="s">
        <v>1313</v>
      </c>
      <c r="D17" s="392" t="s">
        <v>8484</v>
      </c>
      <c r="E17" s="386" t="s">
        <v>8485</v>
      </c>
      <c r="F17" s="96" t="s">
        <v>8486</v>
      </c>
      <c r="G17" s="42">
        <f>G19</f>
        <v>45601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8496</v>
      </c>
      <c r="E18" s="386" t="s">
        <v>8495</v>
      </c>
      <c r="F18" s="96" t="s">
        <v>8449</v>
      </c>
      <c r="G18" s="42">
        <f>G19</f>
        <v>45601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8494</v>
      </c>
      <c r="E19" s="386" t="s">
        <v>8511</v>
      </c>
      <c r="F19" s="96" t="s">
        <v>8512</v>
      </c>
      <c r="G19" s="42">
        <f>G15+3</f>
        <v>45601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8519</v>
      </c>
      <c r="E20" s="393" t="s">
        <v>8487</v>
      </c>
      <c r="F20" s="96" t="s">
        <v>8518</v>
      </c>
      <c r="G20" s="42">
        <f>G19+1</f>
        <v>45602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8521</v>
      </c>
      <c r="E21" s="393" t="s">
        <v>8522</v>
      </c>
      <c r="F21" s="394" t="s">
        <v>8523</v>
      </c>
      <c r="G21" s="42">
        <f>G20</f>
        <v>45602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JPY154.64-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JPY21.84-</v>
      </c>
      <c r="C23" s="93" t="s">
        <v>481</v>
      </c>
      <c r="D23" s="401" t="s">
        <v>6298</v>
      </c>
      <c r="E23" s="401" t="s">
        <v>8555</v>
      </c>
      <c r="F23" s="111" t="s">
        <v>8557</v>
      </c>
      <c r="G23" s="34">
        <f>G15+7</f>
        <v>45605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379" t="s">
        <v>8428</v>
      </c>
      <c r="E26" s="380" t="s">
        <v>8429</v>
      </c>
      <c r="F26" s="150" t="s">
        <v>8430</v>
      </c>
      <c r="G26" s="42">
        <v>45594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6626</v>
      </c>
      <c r="C27" s="104" t="s">
        <v>540</v>
      </c>
      <c r="D27" s="85" t="s">
        <v>8431</v>
      </c>
      <c r="E27" s="101" t="s">
        <v>8433</v>
      </c>
      <c r="F27" s="102" t="s">
        <v>8432</v>
      </c>
      <c r="G27" s="42">
        <f>+G26+2</f>
        <v>45596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8470</v>
      </c>
      <c r="E28" s="386" t="s">
        <v>8472</v>
      </c>
      <c r="F28" s="102" t="s">
        <v>8474</v>
      </c>
      <c r="G28" s="42">
        <f>G27+2</f>
        <v>45598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6225</v>
      </c>
      <c r="E30" s="386" t="s">
        <v>8468</v>
      </c>
      <c r="F30" s="96" t="s">
        <v>8201</v>
      </c>
      <c r="G30" s="42">
        <f>+G28+1</f>
        <v>45599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477</v>
      </c>
      <c r="D31" s="385" t="s">
        <v>8457</v>
      </c>
      <c r="E31" s="386" t="s">
        <v>8458</v>
      </c>
      <c r="F31" s="96" t="s">
        <v>8459</v>
      </c>
      <c r="G31" s="42">
        <f>G30+1</f>
        <v>45600</v>
      </c>
      <c r="H31" s="161" t="s">
        <v>6025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8491</v>
      </c>
      <c r="E32" s="386" t="s">
        <v>8492</v>
      </c>
      <c r="F32" s="96" t="s">
        <v>8493</v>
      </c>
      <c r="G32" s="42">
        <f>G31+1</f>
        <v>45601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85" t="s">
        <v>8497</v>
      </c>
      <c r="E33" s="386" t="s">
        <v>8498</v>
      </c>
      <c r="F33" s="96" t="s">
        <v>8499</v>
      </c>
      <c r="G33" s="42">
        <f>G32</f>
        <v>45601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8524</v>
      </c>
      <c r="E34" s="386" t="s">
        <v>8525</v>
      </c>
      <c r="F34" s="96" t="s">
        <v>8526</v>
      </c>
      <c r="G34" s="42">
        <f>G32+1</f>
        <v>45602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7542</v>
      </c>
      <c r="E35" s="397" t="s">
        <v>8534</v>
      </c>
      <c r="F35" s="96" t="s">
        <v>8535</v>
      </c>
      <c r="G35" s="42">
        <f>G34+1</f>
        <v>45603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8581</v>
      </c>
      <c r="E37" s="380" t="s">
        <v>8582</v>
      </c>
      <c r="F37" s="150" t="s">
        <v>8583</v>
      </c>
      <c r="G37" s="131">
        <f>G38-1</f>
        <v>45608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JPY154.64-</v>
      </c>
      <c r="C38" s="85" t="s">
        <v>540</v>
      </c>
      <c r="D38" s="385" t="s">
        <v>8584</v>
      </c>
      <c r="E38" s="386" t="s">
        <v>8612</v>
      </c>
      <c r="F38" s="413" t="s">
        <v>8613</v>
      </c>
      <c r="G38" s="42">
        <f>G34+7</f>
        <v>45609</v>
      </c>
      <c r="H38" s="161" t="s">
        <v>8614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JPY21.84-</v>
      </c>
      <c r="C39" s="238" t="s">
        <v>541</v>
      </c>
      <c r="D39" s="387" t="s">
        <v>7338</v>
      </c>
      <c r="E39" s="406" t="s">
        <v>8628</v>
      </c>
      <c r="F39" s="240" t="s">
        <v>8629</v>
      </c>
      <c r="G39" s="76">
        <f>G38+3</f>
        <v>45612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3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>
    <pageSetUpPr fitToPage="1"/>
  </sheetPr>
  <dimension ref="A1:AU7689"/>
  <sheetViews>
    <sheetView zoomScale="80" zoomScaleNormal="80" workbookViewId="0">
      <selection activeCell="F33" sqref="F3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1.906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8" t="s">
        <v>0</v>
      </c>
      <c r="C1" s="658"/>
      <c r="D1" s="9"/>
      <c r="E1" s="9"/>
      <c r="F1" s="659">
        <v>45607.354166666664</v>
      </c>
      <c r="G1" s="659"/>
      <c r="H1" s="14"/>
      <c r="I1" s="15"/>
      <c r="J1" s="15"/>
      <c r="K1" s="16"/>
      <c r="L1" s="12"/>
    </row>
    <row r="2" spans="2:12" s="1" customFormat="1" ht="13.5" customHeight="1" x14ac:dyDescent="0.25">
      <c r="B2" s="660" t="s">
        <v>4891</v>
      </c>
      <c r="C2" s="66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10109</v>
      </c>
      <c r="E5" s="81" t="s">
        <v>10110</v>
      </c>
      <c r="F5" s="407" t="s">
        <v>10111</v>
      </c>
      <c r="G5" s="33">
        <v>45594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8231</v>
      </c>
      <c r="C7" s="85" t="s">
        <v>476</v>
      </c>
      <c r="D7" s="392" t="s">
        <v>8443</v>
      </c>
      <c r="E7" s="393" t="s">
        <v>8436</v>
      </c>
      <c r="F7" s="394" t="s">
        <v>8444</v>
      </c>
      <c r="G7" s="42">
        <f>G5+2</f>
        <v>45596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8437</v>
      </c>
      <c r="E8" s="386" t="s">
        <v>8448</v>
      </c>
      <c r="F8" s="96" t="s">
        <v>8438</v>
      </c>
      <c r="G8" s="42">
        <f>G7+1</f>
        <v>45597</v>
      </c>
      <c r="H8" s="161" t="s">
        <v>5488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8455</v>
      </c>
      <c r="E9" s="386" t="s">
        <v>8454</v>
      </c>
      <c r="F9" s="96" t="s">
        <v>8456</v>
      </c>
      <c r="G9" s="42">
        <f>G8</f>
        <v>45597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7179</v>
      </c>
      <c r="E10" s="412" t="s">
        <v>8477</v>
      </c>
      <c r="F10" s="413" t="s">
        <v>8478</v>
      </c>
      <c r="G10" s="42">
        <f>G11</f>
        <v>45598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8481</v>
      </c>
      <c r="E11" s="412" t="s">
        <v>8482</v>
      </c>
      <c r="F11" s="413" t="s">
        <v>8483</v>
      </c>
      <c r="G11" s="42">
        <f>G9+1</f>
        <v>45598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8384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8385</v>
      </c>
      <c r="C13" s="94" t="s">
        <v>481</v>
      </c>
      <c r="D13" s="402" t="s">
        <v>7554</v>
      </c>
      <c r="E13" s="401" t="s">
        <v>8513</v>
      </c>
      <c r="F13" s="111" t="s">
        <v>8515</v>
      </c>
      <c r="G13" s="34">
        <f>G5+7</f>
        <v>45601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10112</v>
      </c>
      <c r="E15" s="81" t="s">
        <v>10113</v>
      </c>
      <c r="F15" s="407" t="s">
        <v>10114</v>
      </c>
      <c r="G15" s="33">
        <v>45591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8232</v>
      </c>
      <c r="C17" s="85" t="s">
        <v>477</v>
      </c>
      <c r="D17" s="416" t="s">
        <v>8402</v>
      </c>
      <c r="E17" s="386" t="s">
        <v>8403</v>
      </c>
      <c r="F17" s="431" t="s">
        <v>8404</v>
      </c>
      <c r="G17" s="42">
        <f>G15+3</f>
        <v>45594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95" t="s">
        <v>1313</v>
      </c>
      <c r="D18" s="416" t="s">
        <v>8405</v>
      </c>
      <c r="E18" s="386" t="s">
        <v>8406</v>
      </c>
      <c r="F18" s="96" t="s">
        <v>8407</v>
      </c>
      <c r="G18" s="42">
        <f>G17</f>
        <v>45594</v>
      </c>
      <c r="H18" s="247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416" t="s">
        <v>8409</v>
      </c>
      <c r="E19" s="386" t="s">
        <v>8408</v>
      </c>
      <c r="F19" s="96" t="s">
        <v>6832</v>
      </c>
      <c r="G19" s="42">
        <f>G17</f>
        <v>45594</v>
      </c>
      <c r="H19" s="164" t="s">
        <v>8398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416" t="s">
        <v>8422</v>
      </c>
      <c r="E20" s="393" t="s">
        <v>8423</v>
      </c>
      <c r="F20" s="96" t="s">
        <v>8424</v>
      </c>
      <c r="G20" s="42">
        <f>G17+1</f>
        <v>45595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416" t="s">
        <v>8425</v>
      </c>
      <c r="E21" s="393" t="s">
        <v>8426</v>
      </c>
      <c r="F21" s="394" t="s">
        <v>8427</v>
      </c>
      <c r="G21" s="42">
        <f>G20</f>
        <v>45595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JPY153.79-</v>
      </c>
      <c r="C22" s="52"/>
      <c r="D22" s="373"/>
      <c r="E22" s="374"/>
      <c r="F22" s="374"/>
      <c r="G22" s="4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JPY21.73-</v>
      </c>
      <c r="C23" s="93" t="s">
        <v>481</v>
      </c>
      <c r="D23" s="401" t="s">
        <v>8463</v>
      </c>
      <c r="E23" s="401" t="s">
        <v>8465</v>
      </c>
      <c r="F23" s="111" t="s">
        <v>8467</v>
      </c>
      <c r="G23" s="34">
        <f>G15+7</f>
        <v>45598</v>
      </c>
      <c r="H23" s="25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133" t="s">
        <v>10115</v>
      </c>
      <c r="E26" s="149" t="s">
        <v>10116</v>
      </c>
      <c r="F26" s="250" t="s">
        <v>10117</v>
      </c>
      <c r="G26" s="42">
        <v>45587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7246</v>
      </c>
      <c r="C27" s="457" t="s">
        <v>540</v>
      </c>
      <c r="D27" s="85" t="s">
        <v>10118</v>
      </c>
      <c r="E27" s="101" t="s">
        <v>10119</v>
      </c>
      <c r="F27" s="102" t="s">
        <v>10120</v>
      </c>
      <c r="G27" s="42">
        <f>+G26+2</f>
        <v>45589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8414</v>
      </c>
      <c r="E28" s="101" t="s">
        <v>8416</v>
      </c>
      <c r="F28" s="102" t="s">
        <v>8418</v>
      </c>
      <c r="G28" s="42">
        <f>G27+2</f>
        <v>45591</v>
      </c>
      <c r="H28" s="170" t="s">
        <v>8399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8410</v>
      </c>
      <c r="E30" s="412" t="s">
        <v>8445</v>
      </c>
      <c r="F30" s="458" t="s">
        <v>8439</v>
      </c>
      <c r="G30" s="42">
        <f>+G28+1</f>
        <v>45592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477</v>
      </c>
      <c r="D31" s="385" t="s">
        <v>8452</v>
      </c>
      <c r="E31" s="386" t="s">
        <v>8450</v>
      </c>
      <c r="F31" s="96" t="s">
        <v>8451</v>
      </c>
      <c r="G31" s="42">
        <f>G30+1</f>
        <v>45593</v>
      </c>
      <c r="H31" s="161" t="s">
        <v>6025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 t="s">
        <v>8435</v>
      </c>
      <c r="E32" s="386" t="s">
        <v>8479</v>
      </c>
      <c r="F32" s="96" t="s">
        <v>8480</v>
      </c>
      <c r="G32" s="42">
        <f>G33</f>
        <v>45594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8475</v>
      </c>
      <c r="E33" s="386" t="s">
        <v>8476</v>
      </c>
      <c r="F33" s="96" t="s">
        <v>6559</v>
      </c>
      <c r="G33" s="42">
        <f>G31+1</f>
        <v>45594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8447</v>
      </c>
      <c r="E34" s="386" t="s">
        <v>8446</v>
      </c>
      <c r="F34" s="96" t="s">
        <v>8453</v>
      </c>
      <c r="G34" s="42">
        <f>G33+1</f>
        <v>45595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8460</v>
      </c>
      <c r="E35" s="397" t="s">
        <v>6572</v>
      </c>
      <c r="F35" s="96" t="s">
        <v>8461</v>
      </c>
      <c r="G35" s="42">
        <f>G34+1</f>
        <v>45596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8529</v>
      </c>
      <c r="E37" s="380" t="s">
        <v>8531</v>
      </c>
      <c r="F37" s="150" t="s">
        <v>8520</v>
      </c>
      <c r="G37" s="131">
        <f>G38-1</f>
        <v>45601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JPY153.79-</v>
      </c>
      <c r="C38" s="85" t="s">
        <v>540</v>
      </c>
      <c r="D38" s="385" t="s">
        <v>8559</v>
      </c>
      <c r="E38" s="386" t="s">
        <v>8561</v>
      </c>
      <c r="F38" s="96" t="s">
        <v>8563</v>
      </c>
      <c r="G38" s="42">
        <f>G34+7</f>
        <v>45602</v>
      </c>
      <c r="H38" s="249" t="s">
        <v>8543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JPY21.73-</v>
      </c>
      <c r="C39" s="238" t="s">
        <v>541</v>
      </c>
      <c r="D39" s="387" t="s">
        <v>8546</v>
      </c>
      <c r="E39" s="406" t="s">
        <v>8548</v>
      </c>
      <c r="F39" s="240" t="s">
        <v>8550</v>
      </c>
      <c r="G39" s="76">
        <f>G38+3</f>
        <v>45605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4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>
    <pageSetUpPr fitToPage="1"/>
  </sheetPr>
  <dimension ref="A1:AU7689"/>
  <sheetViews>
    <sheetView zoomScale="80" zoomScaleNormal="80" workbookViewId="0">
      <selection activeCell="F33" sqref="F3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8" t="s">
        <v>0</v>
      </c>
      <c r="C1" s="658"/>
      <c r="D1" s="9"/>
      <c r="E1" s="9"/>
      <c r="F1" s="659">
        <v>45601.354166666664</v>
      </c>
      <c r="G1" s="659"/>
      <c r="H1" s="14"/>
      <c r="I1" s="15"/>
      <c r="J1" s="15"/>
      <c r="K1" s="16"/>
      <c r="L1" s="12"/>
    </row>
    <row r="2" spans="2:12" s="1" customFormat="1" ht="13.5" customHeight="1" x14ac:dyDescent="0.25">
      <c r="B2" s="660" t="s">
        <v>8223</v>
      </c>
      <c r="C2" s="66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10121</v>
      </c>
      <c r="E5" s="81" t="s">
        <v>10122</v>
      </c>
      <c r="F5" s="407" t="s">
        <v>10123</v>
      </c>
      <c r="G5" s="33">
        <v>45587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4" customHeight="1" x14ac:dyDescent="0.25">
      <c r="B7" s="26" t="s">
        <v>8229</v>
      </c>
      <c r="C7" s="85" t="s">
        <v>476</v>
      </c>
      <c r="D7" s="392" t="s">
        <v>8365</v>
      </c>
      <c r="E7" s="393" t="s">
        <v>280</v>
      </c>
      <c r="F7" s="394" t="s">
        <v>8383</v>
      </c>
      <c r="G7" s="42">
        <f>G5+2</f>
        <v>45589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8375</v>
      </c>
      <c r="E8" s="412" t="s">
        <v>8376</v>
      </c>
      <c r="F8" s="413" t="s">
        <v>8371</v>
      </c>
      <c r="G8" s="42">
        <f>G9</f>
        <v>45590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42</v>
      </c>
      <c r="D9" s="410" t="s">
        <v>8372</v>
      </c>
      <c r="E9" s="412" t="s">
        <v>8373</v>
      </c>
      <c r="F9" s="413" t="s">
        <v>8374</v>
      </c>
      <c r="G9" s="42">
        <f>G7+1</f>
        <v>45590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8392</v>
      </c>
      <c r="E10" s="386" t="s">
        <v>8393</v>
      </c>
      <c r="F10" s="96" t="s">
        <v>8394</v>
      </c>
      <c r="G10" s="42">
        <f>G11</f>
        <v>45591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8390</v>
      </c>
      <c r="E11" s="386" t="s">
        <v>8391</v>
      </c>
      <c r="F11" s="96" t="s">
        <v>7135</v>
      </c>
      <c r="G11" s="42">
        <f>G8+1</f>
        <v>45591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8325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8326</v>
      </c>
      <c r="C13" s="94" t="s">
        <v>481</v>
      </c>
      <c r="D13" s="417" t="s">
        <v>8389</v>
      </c>
      <c r="E13" s="401" t="s">
        <v>8401</v>
      </c>
      <c r="F13" s="111" t="s">
        <v>8412</v>
      </c>
      <c r="G13" s="34">
        <f>G5+7</f>
        <v>45594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10124</v>
      </c>
      <c r="E15" s="81" t="s">
        <v>10125</v>
      </c>
      <c r="F15" s="407" t="s">
        <v>10126</v>
      </c>
      <c r="G15" s="33">
        <v>45584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8230</v>
      </c>
      <c r="C17" s="95" t="s">
        <v>1313</v>
      </c>
      <c r="D17" s="392" t="s">
        <v>8344</v>
      </c>
      <c r="E17" s="386" t="s">
        <v>8345</v>
      </c>
      <c r="F17" s="96" t="s">
        <v>8346</v>
      </c>
      <c r="G17" s="42">
        <f>G19</f>
        <v>45587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8347</v>
      </c>
      <c r="E18" s="386" t="s">
        <v>8348</v>
      </c>
      <c r="F18" s="96" t="s">
        <v>8349</v>
      </c>
      <c r="G18" s="42">
        <f>G19</f>
        <v>45587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8351</v>
      </c>
      <c r="E19" s="386" t="s">
        <v>8350</v>
      </c>
      <c r="F19" s="96" t="s">
        <v>8338</v>
      </c>
      <c r="G19" s="42">
        <f>G15+3</f>
        <v>45587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1314</v>
      </c>
      <c r="D20" s="392" t="s">
        <v>8359</v>
      </c>
      <c r="E20" s="393" t="s">
        <v>8360</v>
      </c>
      <c r="F20" s="394" t="s">
        <v>8342</v>
      </c>
      <c r="G20" s="42">
        <f>G21</f>
        <v>45588</v>
      </c>
      <c r="H20" s="164"/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479</v>
      </c>
      <c r="D21" s="392" t="s">
        <v>8343</v>
      </c>
      <c r="E21" s="393" t="s">
        <v>8369</v>
      </c>
      <c r="F21" s="96" t="s">
        <v>8370</v>
      </c>
      <c r="G21" s="42">
        <f>G19+1</f>
        <v>45588</v>
      </c>
      <c r="H21" s="161"/>
      <c r="I21" s="36"/>
      <c r="J21" s="36"/>
      <c r="K21" s="36"/>
    </row>
    <row r="22" spans="2:12" s="1" customFormat="1" ht="13.5" customHeight="1" x14ac:dyDescent="0.25">
      <c r="B22" s="245" t="str">
        <f>$B$12</f>
        <v>USD: JPY150.64-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JPY21.28-</v>
      </c>
      <c r="C23" s="93" t="s">
        <v>481</v>
      </c>
      <c r="D23" s="419" t="s">
        <v>8386</v>
      </c>
      <c r="E23" s="401" t="s">
        <v>8387</v>
      </c>
      <c r="F23" s="111" t="s">
        <v>8388</v>
      </c>
      <c r="G23" s="34">
        <f>G15+7</f>
        <v>45591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133" t="s">
        <v>10127</v>
      </c>
      <c r="E26" s="149" t="s">
        <v>10128</v>
      </c>
      <c r="F26" s="250" t="s">
        <v>10129</v>
      </c>
      <c r="G26" s="42">
        <v>45580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6624</v>
      </c>
      <c r="C27" s="104" t="s">
        <v>540</v>
      </c>
      <c r="D27" s="85" t="s">
        <v>8922</v>
      </c>
      <c r="E27" s="101" t="s">
        <v>392</v>
      </c>
      <c r="F27" s="102" t="s">
        <v>10130</v>
      </c>
      <c r="G27" s="42">
        <f>+G26+2</f>
        <v>45582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10131</v>
      </c>
      <c r="E28" s="101" t="s">
        <v>10132</v>
      </c>
      <c r="F28" s="102" t="s">
        <v>10133</v>
      </c>
      <c r="G28" s="42">
        <f>G27+2</f>
        <v>45584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8354</v>
      </c>
      <c r="E30" s="386" t="s">
        <v>8355</v>
      </c>
      <c r="F30" s="96" t="s">
        <v>8356</v>
      </c>
      <c r="G30" s="42">
        <f>+G28+1</f>
        <v>45585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477</v>
      </c>
      <c r="D31" s="385" t="s">
        <v>8363</v>
      </c>
      <c r="E31" s="386" t="s">
        <v>8364</v>
      </c>
      <c r="F31" s="96" t="s">
        <v>8362</v>
      </c>
      <c r="G31" s="42">
        <f>G30+1</f>
        <v>45586</v>
      </c>
      <c r="H31" s="161" t="s">
        <v>6025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8357</v>
      </c>
      <c r="E32" s="386" t="s">
        <v>8361</v>
      </c>
      <c r="F32" s="96" t="s">
        <v>8377</v>
      </c>
      <c r="G32" s="42">
        <f>G31+1</f>
        <v>45587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85" t="s">
        <v>8378</v>
      </c>
      <c r="E33" s="386" t="s">
        <v>8358</v>
      </c>
      <c r="F33" s="96" t="s">
        <v>8382</v>
      </c>
      <c r="G33" s="42">
        <f>G32</f>
        <v>45587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8488</v>
      </c>
      <c r="E34" s="386" t="s">
        <v>8489</v>
      </c>
      <c r="F34" s="96" t="s">
        <v>8490</v>
      </c>
      <c r="G34" s="42">
        <f>G32+1</f>
        <v>45588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8395</v>
      </c>
      <c r="E35" s="397" t="s">
        <v>8396</v>
      </c>
      <c r="F35" s="96" t="s">
        <v>8397</v>
      </c>
      <c r="G35" s="42">
        <f>G34+1</f>
        <v>45589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8413</v>
      </c>
      <c r="E37" s="380" t="s">
        <v>8411</v>
      </c>
      <c r="F37" s="150" t="s">
        <v>7170</v>
      </c>
      <c r="G37" s="131">
        <f>G38-1</f>
        <v>45594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JPY150.64-</v>
      </c>
      <c r="C38" s="85" t="s">
        <v>540</v>
      </c>
      <c r="D38" s="385" t="s">
        <v>8420</v>
      </c>
      <c r="E38" s="386" t="s">
        <v>8434</v>
      </c>
      <c r="F38" s="96" t="s">
        <v>8421</v>
      </c>
      <c r="G38" s="42">
        <f>G34+7</f>
        <v>45595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JPY21.28-</v>
      </c>
      <c r="C39" s="238" t="s">
        <v>541</v>
      </c>
      <c r="D39" s="387" t="s">
        <v>8469</v>
      </c>
      <c r="E39" s="406" t="s">
        <v>8471</v>
      </c>
      <c r="F39" s="240" t="s">
        <v>8473</v>
      </c>
      <c r="G39" s="76">
        <f>G38+3</f>
        <v>45598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5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>
    <pageSetUpPr fitToPage="1"/>
  </sheetPr>
  <dimension ref="A1:AU7689"/>
  <sheetViews>
    <sheetView zoomScale="80" zoomScaleNormal="80" workbookViewId="0">
      <selection activeCell="F10" sqref="F1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8" t="s">
        <v>0</v>
      </c>
      <c r="C1" s="658"/>
      <c r="D1" s="9"/>
      <c r="E1" s="9"/>
      <c r="F1" s="659">
        <v>45593.354166666664</v>
      </c>
      <c r="G1" s="659"/>
      <c r="H1" s="14"/>
      <c r="I1" s="15"/>
      <c r="J1" s="15"/>
      <c r="K1" s="16"/>
      <c r="L1" s="12"/>
    </row>
    <row r="2" spans="2:12" s="1" customFormat="1" ht="13.4" customHeight="1" x14ac:dyDescent="0.25">
      <c r="B2" s="660" t="s">
        <v>4754</v>
      </c>
      <c r="C2" s="66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8268</v>
      </c>
      <c r="E5" s="81" t="s">
        <v>8277</v>
      </c>
      <c r="F5" s="407" t="s">
        <v>8308</v>
      </c>
      <c r="G5" s="33">
        <v>45580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8225</v>
      </c>
      <c r="C7" s="85" t="s">
        <v>476</v>
      </c>
      <c r="D7" s="392" t="s">
        <v>8324</v>
      </c>
      <c r="E7" s="455" t="s">
        <v>8315</v>
      </c>
      <c r="F7" s="456" t="s">
        <v>8323</v>
      </c>
      <c r="G7" s="42">
        <f>G5+2</f>
        <v>45582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478</v>
      </c>
      <c r="D8" s="410" t="s">
        <v>8327</v>
      </c>
      <c r="E8" s="386" t="s">
        <v>8327</v>
      </c>
      <c r="F8" s="96" t="s">
        <v>8328</v>
      </c>
      <c r="G8" s="42">
        <f>G11</f>
        <v>45584</v>
      </c>
      <c r="H8" s="249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8335</v>
      </c>
      <c r="E9" s="412" t="s">
        <v>6718</v>
      </c>
      <c r="F9" s="413" t="s">
        <v>8336</v>
      </c>
      <c r="G9" s="42">
        <f>G10</f>
        <v>45583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410" t="s">
        <v>8333</v>
      </c>
      <c r="E10" s="412" t="s">
        <v>8334</v>
      </c>
      <c r="F10" s="413" t="s">
        <v>7053</v>
      </c>
      <c r="G10" s="42">
        <f>G7+1</f>
        <v>45583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8330</v>
      </c>
      <c r="E11" s="412" t="s">
        <v>7701</v>
      </c>
      <c r="F11" s="413" t="s">
        <v>6105</v>
      </c>
      <c r="G11" s="42">
        <f>G9+1</f>
        <v>45584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8272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8273</v>
      </c>
      <c r="C13" s="94" t="s">
        <v>481</v>
      </c>
      <c r="D13" s="417" t="s">
        <v>8352</v>
      </c>
      <c r="E13" s="401" t="s">
        <v>8353</v>
      </c>
      <c r="F13" s="111" t="s">
        <v>6114</v>
      </c>
      <c r="G13" s="34">
        <f>G5+7</f>
        <v>45587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8292</v>
      </c>
      <c r="E15" s="81" t="s">
        <v>8289</v>
      </c>
      <c r="F15" s="407" t="s">
        <v>8291</v>
      </c>
      <c r="G15" s="33">
        <v>45577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8226</v>
      </c>
      <c r="C17" s="95" t="s">
        <v>1313</v>
      </c>
      <c r="D17" s="392" t="s">
        <v>8276</v>
      </c>
      <c r="E17" s="386" t="s">
        <v>8294</v>
      </c>
      <c r="F17" s="96" t="s">
        <v>8293</v>
      </c>
      <c r="G17" s="42">
        <f>G19</f>
        <v>45580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8295</v>
      </c>
      <c r="E18" s="386" t="s">
        <v>8304</v>
      </c>
      <c r="F18" s="96" t="s">
        <v>8305</v>
      </c>
      <c r="G18" s="42">
        <f>G19</f>
        <v>45580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8303</v>
      </c>
      <c r="E19" s="386" t="s">
        <v>30</v>
      </c>
      <c r="F19" s="96" t="s">
        <v>8309</v>
      </c>
      <c r="G19" s="42">
        <f>G15+3</f>
        <v>45580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8302</v>
      </c>
      <c r="E20" s="393" t="s">
        <v>8320</v>
      </c>
      <c r="F20" s="96" t="s">
        <v>8321</v>
      </c>
      <c r="G20" s="42">
        <f>G19+1</f>
        <v>45581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8297</v>
      </c>
      <c r="E21" s="393" t="s">
        <v>8298</v>
      </c>
      <c r="F21" s="394" t="s">
        <v>8317</v>
      </c>
      <c r="G21" s="42">
        <f>G20</f>
        <v>45581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JPY150.41-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JPY21.38-</v>
      </c>
      <c r="C23" s="93" t="s">
        <v>481</v>
      </c>
      <c r="D23" s="401" t="s">
        <v>8316</v>
      </c>
      <c r="E23" s="401" t="s">
        <v>8331</v>
      </c>
      <c r="F23" s="111" t="s">
        <v>8332</v>
      </c>
      <c r="G23" s="34">
        <f>G15+7</f>
        <v>45584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448" t="s">
        <v>539</v>
      </c>
      <c r="D26" s="453"/>
      <c r="E26" s="450"/>
      <c r="F26" s="451"/>
      <c r="G26" s="118" t="s">
        <v>8227</v>
      </c>
      <c r="H26" s="161" t="s">
        <v>8228</v>
      </c>
      <c r="I26" s="36"/>
      <c r="J26" s="36"/>
      <c r="K26" s="36"/>
      <c r="L26" s="36"/>
    </row>
    <row r="27" spans="2:12" s="1" customFormat="1" ht="13.5" customHeight="1" x14ac:dyDescent="0.25">
      <c r="B27" s="26" t="s">
        <v>6761</v>
      </c>
      <c r="C27" s="104" t="s">
        <v>540</v>
      </c>
      <c r="D27" s="85" t="s">
        <v>8248</v>
      </c>
      <c r="E27" s="101" t="s">
        <v>8244</v>
      </c>
      <c r="F27" s="102" t="s">
        <v>8246</v>
      </c>
      <c r="G27" s="42">
        <v>45575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8266</v>
      </c>
      <c r="E28" s="101" t="s">
        <v>8274</v>
      </c>
      <c r="F28" s="96" t="s">
        <v>8275</v>
      </c>
      <c r="G28" s="42">
        <f>G27+2</f>
        <v>45577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8281</v>
      </c>
      <c r="E30" s="386" t="s">
        <v>8282</v>
      </c>
      <c r="F30" s="96" t="s">
        <v>8283</v>
      </c>
      <c r="G30" s="42">
        <f>+G28+1</f>
        <v>45578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42</v>
      </c>
      <c r="D31" s="385" t="s">
        <v>8299</v>
      </c>
      <c r="E31" s="386" t="s">
        <v>8300</v>
      </c>
      <c r="F31" s="96" t="s">
        <v>8301</v>
      </c>
      <c r="G31" s="42">
        <f>G33+1</f>
        <v>45580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 t="s">
        <v>8306</v>
      </c>
      <c r="E32" s="386" t="s">
        <v>8307</v>
      </c>
      <c r="F32" s="96" t="s">
        <v>8280</v>
      </c>
      <c r="G32" s="42">
        <f>G31</f>
        <v>45580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8296</v>
      </c>
      <c r="E33" s="386" t="s">
        <v>8318</v>
      </c>
      <c r="F33" s="96" t="s">
        <v>8319</v>
      </c>
      <c r="G33" s="42">
        <f>G30+1</f>
        <v>45579</v>
      </c>
      <c r="H33" s="161" t="s">
        <v>6025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108" t="s">
        <v>479</v>
      </c>
      <c r="D34" s="410" t="s">
        <v>6697</v>
      </c>
      <c r="E34" s="412" t="s">
        <v>6713</v>
      </c>
      <c r="F34" s="413" t="s">
        <v>8313</v>
      </c>
      <c r="G34" s="42">
        <f>G31+1</f>
        <v>45581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410" t="s">
        <v>8337</v>
      </c>
      <c r="E35" s="411" t="s">
        <v>6724</v>
      </c>
      <c r="F35" s="413" t="s">
        <v>8329</v>
      </c>
      <c r="G35" s="42">
        <f>G34+1</f>
        <v>45582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8368</v>
      </c>
      <c r="E37" s="380" t="s">
        <v>8366</v>
      </c>
      <c r="F37" s="150" t="s">
        <v>8367</v>
      </c>
      <c r="G37" s="131">
        <f>G38-1</f>
        <v>45587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JPY150.41-</v>
      </c>
      <c r="C38" s="85" t="s">
        <v>540</v>
      </c>
      <c r="D38" s="385" t="s">
        <v>8379</v>
      </c>
      <c r="E38" s="386" t="s">
        <v>8380</v>
      </c>
      <c r="F38" s="96" t="s">
        <v>8381</v>
      </c>
      <c r="G38" s="42">
        <f>G34+7</f>
        <v>45588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JPY21.38-</v>
      </c>
      <c r="C39" s="238" t="s">
        <v>541</v>
      </c>
      <c r="D39" s="387" t="s">
        <v>8415</v>
      </c>
      <c r="E39" s="406" t="s">
        <v>8417</v>
      </c>
      <c r="F39" s="240" t="s">
        <v>8419</v>
      </c>
      <c r="G39" s="76">
        <f>G38+3</f>
        <v>45591</v>
      </c>
      <c r="H39" s="162" t="s">
        <v>8400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6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>
    <pageSetUpPr fitToPage="1"/>
  </sheetPr>
  <dimension ref="A1:AU7690"/>
  <sheetViews>
    <sheetView zoomScale="80" zoomScaleNormal="80" workbookViewId="0">
      <selection activeCell="E40" sqref="E40"/>
    </sheetView>
  </sheetViews>
  <sheetFormatPr defaultColWidth="9" defaultRowHeight="13.5" customHeight="1" x14ac:dyDescent="0.25"/>
  <cols>
    <col min="1" max="1" width="1.90625" style="1" customWidth="1"/>
    <col min="2" max="2" width="22.63281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8" t="s">
        <v>0</v>
      </c>
      <c r="C1" s="658"/>
      <c r="D1" s="9"/>
      <c r="E1" s="9"/>
      <c r="F1" s="659">
        <v>45583.6875</v>
      </c>
      <c r="G1" s="659"/>
      <c r="H1" s="14"/>
      <c r="I1" s="15"/>
      <c r="J1" s="15"/>
      <c r="K1" s="16"/>
      <c r="L1" s="12"/>
    </row>
    <row r="2" spans="2:12" s="1" customFormat="1" ht="13.5" customHeight="1" x14ac:dyDescent="0.25">
      <c r="B2" s="660" t="s">
        <v>7860</v>
      </c>
      <c r="C2" s="66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34" t="s">
        <v>22</v>
      </c>
      <c r="C5" s="81" t="s">
        <v>481</v>
      </c>
      <c r="D5" s="97"/>
      <c r="E5" s="81"/>
      <c r="F5" s="407"/>
      <c r="G5" s="120" t="s">
        <v>7877</v>
      </c>
      <c r="H5" s="262"/>
      <c r="I5" s="36"/>
      <c r="J5" s="36"/>
      <c r="K5" s="36"/>
      <c r="L5" s="36"/>
    </row>
    <row r="6" spans="2:12" s="1" customFormat="1" ht="13.5" customHeight="1" x14ac:dyDescent="0.25">
      <c r="B6" s="435" t="s">
        <v>6409</v>
      </c>
      <c r="C6" s="85"/>
      <c r="D6" s="395"/>
      <c r="E6" s="386"/>
      <c r="F6" s="96"/>
      <c r="G6" s="118"/>
      <c r="H6" s="164"/>
      <c r="I6" s="36"/>
      <c r="J6" s="36"/>
      <c r="K6" s="36"/>
      <c r="L6" s="36"/>
    </row>
    <row r="7" spans="2:12" s="1" customFormat="1" ht="13.5" customHeight="1" x14ac:dyDescent="0.25">
      <c r="B7" s="436" t="s">
        <v>7867</v>
      </c>
      <c r="C7" s="85" t="s">
        <v>476</v>
      </c>
      <c r="D7" s="392"/>
      <c r="E7" s="393"/>
      <c r="F7" s="394"/>
      <c r="G7" s="118" t="s">
        <v>36</v>
      </c>
      <c r="H7" s="271"/>
      <c r="I7" s="36"/>
      <c r="J7" s="36"/>
      <c r="K7" s="36"/>
      <c r="L7" s="36"/>
    </row>
    <row r="8" spans="2:12" s="1" customFormat="1" ht="13.5" customHeight="1" x14ac:dyDescent="0.25">
      <c r="B8" s="430"/>
      <c r="C8" s="89" t="s">
        <v>477</v>
      </c>
      <c r="D8" s="385"/>
      <c r="E8" s="386"/>
      <c r="F8" s="96"/>
      <c r="G8" s="118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430"/>
      <c r="C9" s="89" t="s">
        <v>42</v>
      </c>
      <c r="D9" s="385"/>
      <c r="E9" s="386"/>
      <c r="F9" s="96"/>
      <c r="G9" s="118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430"/>
      <c r="C10" s="89" t="s">
        <v>478</v>
      </c>
      <c r="D10" s="385"/>
      <c r="E10" s="386"/>
      <c r="F10" s="96"/>
      <c r="G10" s="118" t="s">
        <v>36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430"/>
      <c r="C11" s="89" t="s">
        <v>479</v>
      </c>
      <c r="D11" s="385"/>
      <c r="E11" s="386"/>
      <c r="F11" s="96"/>
      <c r="G11" s="118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437"/>
      <c r="C12" s="89"/>
      <c r="D12" s="385"/>
      <c r="E12" s="386"/>
      <c r="F12" s="96"/>
      <c r="G12" s="118"/>
      <c r="H12" s="246"/>
      <c r="I12" s="36"/>
      <c r="J12" s="36"/>
      <c r="K12" s="36"/>
      <c r="L12" s="36"/>
    </row>
    <row r="13" spans="2:12" s="1" customFormat="1" ht="13.5" customHeight="1" x14ac:dyDescent="0.25">
      <c r="B13" s="438"/>
      <c r="C13" s="94" t="s">
        <v>481</v>
      </c>
      <c r="D13" s="402"/>
      <c r="E13" s="401"/>
      <c r="F13" s="111"/>
      <c r="G13" s="121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26"/>
      <c r="C15" s="81"/>
      <c r="D15" s="390"/>
      <c r="E15" s="81"/>
      <c r="F15" s="407"/>
      <c r="G15" s="147"/>
      <c r="H15" s="262" t="s">
        <v>7879</v>
      </c>
      <c r="I15" s="36"/>
      <c r="J15" s="36"/>
      <c r="K15" s="36"/>
      <c r="L15" s="36"/>
    </row>
    <row r="16" spans="2:12" s="1" customFormat="1" ht="13.5" customHeight="1" x14ac:dyDescent="0.25">
      <c r="B16" s="427"/>
      <c r="C16" s="85"/>
      <c r="D16" s="385"/>
      <c r="E16" s="386"/>
      <c r="F16" s="96"/>
      <c r="G16" s="115"/>
      <c r="H16" s="247" t="s">
        <v>7881</v>
      </c>
      <c r="I16" s="36"/>
      <c r="J16" s="36"/>
      <c r="K16" s="36"/>
      <c r="L16" s="36"/>
    </row>
    <row r="17" spans="2:12" s="1" customFormat="1" ht="13.5" customHeight="1" x14ac:dyDescent="0.3">
      <c r="B17" s="436"/>
      <c r="C17" s="95"/>
      <c r="D17" s="392"/>
      <c r="E17" s="386"/>
      <c r="F17" s="96"/>
      <c r="G17" s="115"/>
      <c r="H17" s="313"/>
      <c r="I17" s="36"/>
      <c r="J17" s="36"/>
      <c r="K17" s="36"/>
      <c r="L17" s="36"/>
    </row>
    <row r="18" spans="2:12" s="1" customFormat="1" ht="13.4" customHeight="1" x14ac:dyDescent="0.25">
      <c r="B18" s="436"/>
      <c r="C18" s="85"/>
      <c r="D18" s="392"/>
      <c r="E18" s="386"/>
      <c r="F18" s="96"/>
      <c r="G18" s="115"/>
      <c r="H18" s="164"/>
      <c r="I18" s="36"/>
      <c r="J18" s="36"/>
      <c r="K18" s="36"/>
      <c r="L18" s="36"/>
    </row>
    <row r="19" spans="2:12" s="1" customFormat="1" ht="13.5" customHeight="1" x14ac:dyDescent="0.25">
      <c r="B19" s="436"/>
      <c r="C19" s="85"/>
      <c r="D19" s="392"/>
      <c r="E19" s="386"/>
      <c r="F19" s="96"/>
      <c r="G19" s="115"/>
      <c r="H19" s="164"/>
      <c r="I19" s="36"/>
      <c r="J19" s="36"/>
      <c r="K19" s="36"/>
      <c r="L19" s="36"/>
    </row>
    <row r="20" spans="2:12" s="1" customFormat="1" ht="13.5" customHeight="1" x14ac:dyDescent="0.25">
      <c r="B20" s="430"/>
      <c r="C20" s="85"/>
      <c r="D20" s="392"/>
      <c r="E20" s="393"/>
      <c r="F20" s="394"/>
      <c r="G20" s="115"/>
      <c r="H20" s="164"/>
      <c r="I20" s="36"/>
      <c r="J20" s="36"/>
      <c r="K20" s="36"/>
      <c r="L20" s="36"/>
    </row>
    <row r="21" spans="2:12" s="1" customFormat="1" ht="13.5" customHeight="1" x14ac:dyDescent="0.25">
      <c r="B21" s="430"/>
      <c r="C21" s="85"/>
      <c r="D21" s="392"/>
      <c r="E21" s="393"/>
      <c r="F21" s="96"/>
      <c r="G21" s="115"/>
      <c r="H21" s="161"/>
      <c r="I21" s="36"/>
      <c r="J21" s="36"/>
      <c r="K21" s="36"/>
      <c r="L21" s="36"/>
    </row>
    <row r="22" spans="2:12" s="1" customFormat="1" ht="13.5" customHeight="1" x14ac:dyDescent="0.25">
      <c r="B22" s="430"/>
      <c r="C22" s="100"/>
      <c r="D22" s="392"/>
      <c r="E22" s="393"/>
      <c r="F22" s="393"/>
      <c r="G22" s="115"/>
      <c r="H22" s="256"/>
      <c r="I22" s="36"/>
      <c r="J22" s="36"/>
      <c r="K22" s="36"/>
      <c r="L22" s="36"/>
    </row>
    <row r="23" spans="2:12" s="1" customFormat="1" ht="13.5" customHeight="1" x14ac:dyDescent="0.25">
      <c r="B23" s="93"/>
      <c r="C23" s="93"/>
      <c r="D23" s="401"/>
      <c r="E23" s="401"/>
      <c r="F23" s="111"/>
      <c r="G23" s="148"/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 t="s">
        <v>7878</v>
      </c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379" t="s">
        <v>8242</v>
      </c>
      <c r="E26" s="380" t="s">
        <v>8239</v>
      </c>
      <c r="F26" s="150" t="s">
        <v>8241</v>
      </c>
      <c r="G26" s="42">
        <v>45566</v>
      </c>
      <c r="H26" s="161" t="s">
        <v>7880</v>
      </c>
      <c r="I26" s="36"/>
      <c r="J26" s="36"/>
      <c r="K26" s="36"/>
      <c r="L26" s="36"/>
    </row>
    <row r="27" spans="2:12" s="1" customFormat="1" ht="13.5" customHeight="1" x14ac:dyDescent="0.25">
      <c r="B27" s="26" t="s">
        <v>7876</v>
      </c>
      <c r="C27" s="104" t="s">
        <v>540</v>
      </c>
      <c r="D27" s="85" t="s">
        <v>8187</v>
      </c>
      <c r="E27" s="101" t="s">
        <v>8189</v>
      </c>
      <c r="F27" s="102" t="s">
        <v>8191</v>
      </c>
      <c r="G27" s="42">
        <f>+G26+2</f>
        <v>45568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74" t="s">
        <v>8185</v>
      </c>
      <c r="D28" s="85" t="s">
        <v>8193</v>
      </c>
      <c r="E28" s="386" t="s">
        <v>8208</v>
      </c>
      <c r="F28" s="102" t="s">
        <v>8213</v>
      </c>
      <c r="G28" s="127">
        <f>G27+2</f>
        <v>45570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440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440"/>
      <c r="C30" s="85" t="s">
        <v>7862</v>
      </c>
      <c r="D30" s="385" t="s">
        <v>8215</v>
      </c>
      <c r="E30" s="386" t="s">
        <v>8235</v>
      </c>
      <c r="F30" s="96" t="s">
        <v>8236</v>
      </c>
      <c r="G30" s="42">
        <f>+G28+1</f>
        <v>45571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479</v>
      </c>
      <c r="D31" s="385" t="s">
        <v>8252</v>
      </c>
      <c r="E31" s="386" t="s">
        <v>8253</v>
      </c>
      <c r="F31" s="96" t="s">
        <v>8254</v>
      </c>
      <c r="G31" s="42">
        <f>G32+1</f>
        <v>45574</v>
      </c>
      <c r="H31" s="256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8256</v>
      </c>
      <c r="E32" s="386" t="s">
        <v>8257</v>
      </c>
      <c r="F32" s="96" t="s">
        <v>8237</v>
      </c>
      <c r="G32" s="42">
        <f>G34+1</f>
        <v>45573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441"/>
      <c r="C33" s="85" t="s">
        <v>1313</v>
      </c>
      <c r="D33" s="385" t="s">
        <v>7252</v>
      </c>
      <c r="E33" s="386" t="s">
        <v>8261</v>
      </c>
      <c r="F33" s="96" t="s">
        <v>8262</v>
      </c>
      <c r="G33" s="42">
        <f>G32</f>
        <v>45573</v>
      </c>
      <c r="H33" s="249"/>
      <c r="I33" s="36"/>
      <c r="J33" s="36"/>
      <c r="K33" s="36"/>
      <c r="L33" s="36"/>
    </row>
    <row r="34" spans="2:23" s="1" customFormat="1" ht="13.4" customHeight="1" x14ac:dyDescent="0.25">
      <c r="B34" s="441"/>
      <c r="C34" s="85" t="s">
        <v>477</v>
      </c>
      <c r="D34" s="385" t="s">
        <v>8269</v>
      </c>
      <c r="E34" s="386" t="s">
        <v>8270</v>
      </c>
      <c r="F34" s="96" t="s">
        <v>8271</v>
      </c>
      <c r="G34" s="42">
        <f>G30+1</f>
        <v>45572</v>
      </c>
      <c r="H34" s="161" t="s">
        <v>6155</v>
      </c>
      <c r="I34" s="36"/>
      <c r="J34" s="36"/>
      <c r="K34" s="36"/>
      <c r="L34" s="36"/>
    </row>
    <row r="35" spans="2:23" s="1" customFormat="1" ht="13.5" customHeight="1" x14ac:dyDescent="0.25">
      <c r="B35" s="442"/>
      <c r="C35" s="108" t="s">
        <v>7882</v>
      </c>
      <c r="D35" s="385"/>
      <c r="E35" s="443"/>
      <c r="F35" s="96"/>
      <c r="G35" s="118" t="s">
        <v>419</v>
      </c>
      <c r="H35" s="444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85" t="s">
        <v>8284</v>
      </c>
      <c r="E36" s="397" t="s">
        <v>8285</v>
      </c>
      <c r="F36" s="96" t="s">
        <v>8286</v>
      </c>
      <c r="G36" s="42">
        <f>G31+1</f>
        <v>45575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539</v>
      </c>
      <c r="D38" s="414" t="s">
        <v>8287</v>
      </c>
      <c r="E38" s="380" t="s">
        <v>8310</v>
      </c>
      <c r="F38" s="150" t="s">
        <v>8311</v>
      </c>
      <c r="G38" s="131">
        <f>G39-1</f>
        <v>45580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">
        <v>8198</v>
      </c>
      <c r="C39" s="85" t="s">
        <v>540</v>
      </c>
      <c r="D39" s="385" t="s">
        <v>8312</v>
      </c>
      <c r="E39" s="386" t="s">
        <v>8314</v>
      </c>
      <c r="F39" s="96" t="s">
        <v>8322</v>
      </c>
      <c r="G39" s="42">
        <f>G31+7</f>
        <v>45581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">
        <v>8197</v>
      </c>
      <c r="C40" s="238" t="s">
        <v>541</v>
      </c>
      <c r="D40" s="387" t="s">
        <v>8339</v>
      </c>
      <c r="E40" s="406" t="s">
        <v>8341</v>
      </c>
      <c r="F40" s="240" t="s">
        <v>8340</v>
      </c>
      <c r="G40" s="76">
        <f>G39+3</f>
        <v>45584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7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>
    <pageSetUpPr fitToPage="1"/>
  </sheetPr>
  <dimension ref="A1:AU7690"/>
  <sheetViews>
    <sheetView zoomScale="80" zoomScaleNormal="80" workbookViewId="0">
      <selection activeCell="D12" sqref="D12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7" s="1" customFormat="1" ht="13.5" customHeight="1" x14ac:dyDescent="0.25">
      <c r="B1" s="658" t="s">
        <v>0</v>
      </c>
      <c r="C1" s="658"/>
      <c r="D1" s="9"/>
      <c r="E1" s="9"/>
      <c r="F1" s="659">
        <v>45581.354166666664</v>
      </c>
      <c r="G1" s="659"/>
      <c r="H1" s="14"/>
      <c r="I1" s="15"/>
      <c r="J1" s="15"/>
      <c r="K1" s="16"/>
      <c r="L1" s="12"/>
    </row>
    <row r="2" spans="2:17" s="1" customFormat="1" ht="13.5" customHeight="1" x14ac:dyDescent="0.25">
      <c r="B2" s="660" t="s">
        <v>7859</v>
      </c>
      <c r="C2" s="66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7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7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7" s="1" customFormat="1" ht="13.5" customHeight="1" x14ac:dyDescent="0.25">
      <c r="B5" s="20" t="s">
        <v>22</v>
      </c>
      <c r="C5" s="81" t="s">
        <v>481</v>
      </c>
      <c r="D5" s="395" t="s">
        <v>8157</v>
      </c>
      <c r="E5" s="391" t="s">
        <v>8186</v>
      </c>
      <c r="F5" s="103" t="s">
        <v>8178</v>
      </c>
      <c r="G5" s="33">
        <v>45566</v>
      </c>
      <c r="H5" s="262" t="s">
        <v>8158</v>
      </c>
      <c r="I5" s="36"/>
      <c r="J5" s="36"/>
      <c r="K5" s="36"/>
      <c r="L5" s="36"/>
    </row>
    <row r="6" spans="2:17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7" s="1" customFormat="1" ht="13.4" customHeight="1" x14ac:dyDescent="0.25">
      <c r="B7" s="26" t="s">
        <v>7866</v>
      </c>
      <c r="C7" s="89" t="s">
        <v>479</v>
      </c>
      <c r="D7" s="385" t="s">
        <v>8209</v>
      </c>
      <c r="E7" s="386" t="s">
        <v>8210</v>
      </c>
      <c r="F7" s="96" t="s">
        <v>8211</v>
      </c>
      <c r="G7" s="42">
        <f>G9+1</f>
        <v>45570</v>
      </c>
      <c r="H7" s="161"/>
      <c r="I7" s="36"/>
      <c r="J7" s="36"/>
      <c r="K7" s="36"/>
      <c r="L7" s="36"/>
    </row>
    <row r="8" spans="2:17" s="1" customFormat="1" ht="13.5" customHeight="1" x14ac:dyDescent="0.25">
      <c r="B8" s="245"/>
      <c r="C8" s="89" t="s">
        <v>42</v>
      </c>
      <c r="D8" s="385" t="s">
        <v>8217</v>
      </c>
      <c r="E8" s="386" t="s">
        <v>8202</v>
      </c>
      <c r="F8" s="96" t="s">
        <v>8218</v>
      </c>
      <c r="G8" s="42">
        <f>G11+1</f>
        <v>45569</v>
      </c>
      <c r="H8" s="161"/>
      <c r="I8" s="36"/>
      <c r="J8" s="36"/>
      <c r="K8" s="36"/>
      <c r="L8" s="36"/>
    </row>
    <row r="9" spans="2:17" s="1" customFormat="1" ht="13.4" customHeight="1" x14ac:dyDescent="0.25">
      <c r="B9" s="245"/>
      <c r="C9" s="89" t="s">
        <v>477</v>
      </c>
      <c r="D9" s="385" t="s">
        <v>8220</v>
      </c>
      <c r="E9" s="386" t="s">
        <v>8221</v>
      </c>
      <c r="F9" s="96" t="s">
        <v>8222</v>
      </c>
      <c r="G9" s="42">
        <f>G8</f>
        <v>45569</v>
      </c>
      <c r="H9" s="161" t="s">
        <v>6155</v>
      </c>
      <c r="I9" s="36"/>
      <c r="J9" s="36"/>
      <c r="K9" s="36"/>
      <c r="L9" s="36"/>
    </row>
    <row r="10" spans="2:17" s="1" customFormat="1" ht="13.5" customHeight="1" x14ac:dyDescent="0.25">
      <c r="B10" s="245"/>
      <c r="C10" s="89" t="s">
        <v>478</v>
      </c>
      <c r="D10" s="385" t="s">
        <v>8250</v>
      </c>
      <c r="E10" s="386" t="s">
        <v>8251</v>
      </c>
      <c r="F10" s="96" t="s">
        <v>8216</v>
      </c>
      <c r="G10" s="42">
        <f>G7</f>
        <v>45570</v>
      </c>
      <c r="H10" s="249"/>
      <c r="I10" s="36"/>
      <c r="J10" s="36"/>
      <c r="K10" s="36"/>
      <c r="L10" s="36"/>
    </row>
    <row r="11" spans="2:17" s="1" customFormat="1" ht="13.5" customHeight="1" x14ac:dyDescent="0.25">
      <c r="B11" s="26"/>
      <c r="C11" s="85" t="s">
        <v>476</v>
      </c>
      <c r="D11" s="416" t="s">
        <v>8263</v>
      </c>
      <c r="E11" s="393" t="s">
        <v>8243</v>
      </c>
      <c r="F11" s="394" t="s">
        <v>8264</v>
      </c>
      <c r="G11" s="42">
        <f>G5+2</f>
        <v>45568</v>
      </c>
      <c r="H11" s="271"/>
      <c r="I11" s="36"/>
      <c r="J11" s="36"/>
      <c r="K11" s="36"/>
      <c r="L11" s="36"/>
    </row>
    <row r="12" spans="2:17" s="1" customFormat="1" ht="13.5" customHeight="1" x14ac:dyDescent="0.25">
      <c r="B12" s="396" t="s">
        <v>8119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7" s="1" customFormat="1" ht="13.5" customHeight="1" x14ac:dyDescent="0.25">
      <c r="B13" s="400" t="s">
        <v>8120</v>
      </c>
      <c r="C13" s="447" t="s">
        <v>481</v>
      </c>
      <c r="D13" s="402" t="s">
        <v>8265</v>
      </c>
      <c r="E13" s="401" t="s">
        <v>8278</v>
      </c>
      <c r="F13" s="57" t="s">
        <v>8279</v>
      </c>
      <c r="G13" s="139">
        <f>G5+14</f>
        <v>45580</v>
      </c>
      <c r="H13" s="162" t="s">
        <v>8099</v>
      </c>
      <c r="I13" s="36"/>
      <c r="J13" s="36"/>
      <c r="K13" s="36"/>
      <c r="L13" s="36"/>
    </row>
    <row r="14" spans="2:17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7" s="1" customFormat="1" ht="13.5" customHeight="1" x14ac:dyDescent="0.25">
      <c r="B15" s="23" t="s">
        <v>19</v>
      </c>
      <c r="C15" s="81" t="s">
        <v>481</v>
      </c>
      <c r="D15" s="390" t="s">
        <v>8160</v>
      </c>
      <c r="E15" s="81" t="s">
        <v>8161</v>
      </c>
      <c r="F15" s="407" t="s">
        <v>8163</v>
      </c>
      <c r="G15" s="33">
        <v>45563</v>
      </c>
      <c r="H15" s="262" t="s">
        <v>8159</v>
      </c>
      <c r="I15" s="36"/>
      <c r="J15" s="36"/>
      <c r="K15" s="36"/>
      <c r="L15" s="36"/>
    </row>
    <row r="16" spans="2:17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  <c r="O16" s="117"/>
      <c r="P16" s="117"/>
      <c r="Q16" s="117"/>
    </row>
    <row r="17" spans="2:16" s="1" customFormat="1" ht="13.5" customHeight="1" x14ac:dyDescent="0.25">
      <c r="B17" s="26" t="s">
        <v>7871</v>
      </c>
      <c r="C17" s="85" t="s">
        <v>479</v>
      </c>
      <c r="D17" s="392" t="s">
        <v>8183</v>
      </c>
      <c r="E17" s="393" t="s">
        <v>8219</v>
      </c>
      <c r="F17" s="96" t="s">
        <v>8184</v>
      </c>
      <c r="G17" s="42">
        <f>G19+1</f>
        <v>45567</v>
      </c>
      <c r="H17" s="161"/>
      <c r="I17" s="36"/>
      <c r="J17" s="36"/>
      <c r="K17" s="36"/>
      <c r="L17" s="36"/>
      <c r="O17" s="117"/>
      <c r="P17" s="117"/>
    </row>
    <row r="18" spans="2:16" s="1" customFormat="1" ht="13.5" customHeight="1" x14ac:dyDescent="0.25">
      <c r="B18" s="245"/>
      <c r="C18" s="85" t="s">
        <v>1314</v>
      </c>
      <c r="D18" s="392" t="s">
        <v>8176</v>
      </c>
      <c r="E18" s="393" t="s">
        <v>8176</v>
      </c>
      <c r="F18" s="394" t="s">
        <v>8177</v>
      </c>
      <c r="G18" s="42">
        <f>G17</f>
        <v>45567</v>
      </c>
      <c r="H18" s="164"/>
      <c r="I18" s="36"/>
      <c r="J18" s="36"/>
      <c r="K18" s="36"/>
      <c r="L18" s="36"/>
      <c r="O18" s="117"/>
      <c r="P18" s="117"/>
    </row>
    <row r="19" spans="2:16" s="1" customFormat="1" ht="13.5" customHeight="1" x14ac:dyDescent="0.25">
      <c r="B19" s="26"/>
      <c r="C19" s="85" t="s">
        <v>477</v>
      </c>
      <c r="D19" s="392" t="s">
        <v>8199</v>
      </c>
      <c r="E19" s="386" t="s">
        <v>8200</v>
      </c>
      <c r="F19" s="96" t="s">
        <v>8201</v>
      </c>
      <c r="G19" s="42">
        <f>G15+3</f>
        <v>45566</v>
      </c>
      <c r="H19" s="164" t="s">
        <v>6155</v>
      </c>
      <c r="I19" s="36"/>
      <c r="J19" s="36"/>
      <c r="K19" s="36"/>
      <c r="L19" s="36"/>
    </row>
    <row r="20" spans="2:16" s="1" customFormat="1" ht="13.4" customHeight="1" x14ac:dyDescent="0.25">
      <c r="B20" s="26"/>
      <c r="C20" s="85" t="s">
        <v>42</v>
      </c>
      <c r="D20" s="392" t="s">
        <v>8203</v>
      </c>
      <c r="E20" s="386" t="s">
        <v>8204</v>
      </c>
      <c r="F20" s="96" t="s">
        <v>8205</v>
      </c>
      <c r="G20" s="42">
        <f>G19</f>
        <v>45566</v>
      </c>
      <c r="H20" s="164"/>
      <c r="I20" s="36"/>
      <c r="J20" s="36"/>
      <c r="K20" s="36"/>
      <c r="L20" s="36"/>
    </row>
    <row r="21" spans="2:16" s="1" customFormat="1" ht="13.5" customHeight="1" x14ac:dyDescent="0.3">
      <c r="B21" s="26"/>
      <c r="C21" s="95" t="s">
        <v>1313</v>
      </c>
      <c r="D21" s="392" t="s">
        <v>6899</v>
      </c>
      <c r="E21" s="386" t="s">
        <v>8206</v>
      </c>
      <c r="F21" s="96" t="s">
        <v>8214</v>
      </c>
      <c r="G21" s="42">
        <f>G19</f>
        <v>45566</v>
      </c>
      <c r="H21" s="313"/>
      <c r="I21" s="36"/>
      <c r="J21" s="36"/>
      <c r="K21" s="36"/>
      <c r="L21" s="36"/>
    </row>
    <row r="22" spans="2:16" s="1" customFormat="1" ht="13.5" customHeight="1" x14ac:dyDescent="0.25">
      <c r="B22" s="245"/>
      <c r="C22" s="174" t="s">
        <v>8096</v>
      </c>
      <c r="D22" s="392" t="s">
        <v>8258</v>
      </c>
      <c r="E22" s="393" t="s">
        <v>8259</v>
      </c>
      <c r="F22" s="386" t="s">
        <v>8260</v>
      </c>
      <c r="G22" s="127">
        <f>G17+7</f>
        <v>45574</v>
      </c>
      <c r="H22" s="161" t="s">
        <v>8097</v>
      </c>
      <c r="I22" s="36"/>
      <c r="J22" s="36"/>
      <c r="K22" s="36"/>
      <c r="L22" s="36"/>
    </row>
    <row r="23" spans="2:16" s="1" customFormat="1" ht="13.5" customHeight="1" x14ac:dyDescent="0.25">
      <c r="B23" s="245" t="str">
        <f>$B$12</f>
        <v>USD: JPY145.61-</v>
      </c>
      <c r="C23" s="52"/>
      <c r="D23" s="373"/>
      <c r="E23" s="374"/>
      <c r="F23" s="374"/>
      <c r="G23" s="42"/>
      <c r="H23" s="256"/>
      <c r="I23" s="36"/>
      <c r="J23" s="36"/>
      <c r="K23" s="36"/>
      <c r="L23" s="36"/>
    </row>
    <row r="24" spans="2:16" s="1" customFormat="1" ht="13.5" customHeight="1" x14ac:dyDescent="0.25">
      <c r="B24" s="44" t="str">
        <f>$B$13</f>
        <v>RMB: JPY20.87-</v>
      </c>
      <c r="C24" s="454" t="s">
        <v>481</v>
      </c>
      <c r="D24" s="401" t="s">
        <v>8255</v>
      </c>
      <c r="E24" s="401" t="s">
        <v>8288</v>
      </c>
      <c r="F24" s="111" t="s">
        <v>8290</v>
      </c>
      <c r="G24" s="139">
        <f>G15+7+7</f>
        <v>45577</v>
      </c>
      <c r="H24" s="311" t="s">
        <v>8100</v>
      </c>
      <c r="I24" s="36"/>
      <c r="J24" s="36"/>
      <c r="K24" s="36"/>
      <c r="L24" s="36"/>
    </row>
    <row r="25" spans="2:16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6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6" s="1" customFormat="1" ht="13.5" customHeight="1" x14ac:dyDescent="0.25">
      <c r="B27" s="71" t="s">
        <v>6374</v>
      </c>
      <c r="C27" s="133" t="s">
        <v>539</v>
      </c>
      <c r="D27" s="379" t="s">
        <v>8093</v>
      </c>
      <c r="E27" s="380" t="s">
        <v>8094</v>
      </c>
      <c r="F27" s="150" t="s">
        <v>8095</v>
      </c>
      <c r="G27" s="42">
        <v>45559</v>
      </c>
      <c r="H27" s="161"/>
      <c r="I27" s="36"/>
      <c r="J27" s="36"/>
      <c r="K27" s="36"/>
      <c r="L27" s="36"/>
    </row>
    <row r="28" spans="2:16" s="1" customFormat="1" ht="13.5" customHeight="1" x14ac:dyDescent="0.25">
      <c r="B28" s="26" t="s">
        <v>7875</v>
      </c>
      <c r="C28" s="104" t="s">
        <v>540</v>
      </c>
      <c r="D28" s="85" t="s">
        <v>8104</v>
      </c>
      <c r="E28" s="101" t="s">
        <v>8106</v>
      </c>
      <c r="F28" s="102" t="s">
        <v>8108</v>
      </c>
      <c r="G28" s="42">
        <f>+G27+2</f>
        <v>45561</v>
      </c>
      <c r="H28" s="249"/>
      <c r="I28" s="36"/>
      <c r="J28" s="36"/>
      <c r="K28" s="36"/>
      <c r="L28" s="36"/>
    </row>
    <row r="29" spans="2:16" s="1" customFormat="1" ht="13.5" customHeight="1" x14ac:dyDescent="0.25">
      <c r="B29" s="26"/>
      <c r="C29" s="85" t="s">
        <v>541</v>
      </c>
      <c r="D29" s="85" t="s">
        <v>8118</v>
      </c>
      <c r="E29" s="101" t="s">
        <v>8145</v>
      </c>
      <c r="F29" s="102" t="s">
        <v>8147</v>
      </c>
      <c r="G29" s="42">
        <f>G28+2</f>
        <v>45563</v>
      </c>
      <c r="H29" s="170"/>
      <c r="I29" s="36"/>
      <c r="J29" s="36"/>
      <c r="K29" s="36"/>
      <c r="L29" s="36"/>
    </row>
    <row r="30" spans="2:16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6" s="1" customFormat="1" ht="13.5" customHeight="1" x14ac:dyDescent="0.25">
      <c r="B31" s="245"/>
      <c r="C31" s="85" t="s">
        <v>7862</v>
      </c>
      <c r="D31" s="385" t="s">
        <v>8130</v>
      </c>
      <c r="E31" s="386" t="s">
        <v>8131</v>
      </c>
      <c r="F31" s="96" t="s">
        <v>8132</v>
      </c>
      <c r="G31" s="42">
        <f>+G29+1</f>
        <v>45564</v>
      </c>
      <c r="H31" s="272"/>
      <c r="I31" s="36"/>
      <c r="J31" s="36"/>
      <c r="K31" s="36"/>
      <c r="L31" s="36"/>
    </row>
    <row r="32" spans="2:16" s="1" customFormat="1" ht="13.5" customHeight="1" x14ac:dyDescent="0.25">
      <c r="B32" s="24"/>
      <c r="C32" s="85" t="s">
        <v>1313</v>
      </c>
      <c r="D32" s="385" t="s">
        <v>8166</v>
      </c>
      <c r="E32" s="386" t="s">
        <v>8167</v>
      </c>
      <c r="F32" s="96" t="s">
        <v>8168</v>
      </c>
      <c r="G32" s="42">
        <f>G34</f>
        <v>45566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8169</v>
      </c>
      <c r="E33" s="386" t="s">
        <v>8170</v>
      </c>
      <c r="F33" s="96" t="s">
        <v>8171</v>
      </c>
      <c r="G33" s="42">
        <f>G31+1</f>
        <v>45565</v>
      </c>
      <c r="H33" s="161" t="s">
        <v>6155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42</v>
      </c>
      <c r="D34" s="385" t="s">
        <v>8173</v>
      </c>
      <c r="E34" s="412" t="s">
        <v>8174</v>
      </c>
      <c r="F34" s="413" t="s">
        <v>8165</v>
      </c>
      <c r="G34" s="42">
        <f>G33+1</f>
        <v>45566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10" t="s">
        <v>8180</v>
      </c>
      <c r="E35" s="386" t="s">
        <v>8181</v>
      </c>
      <c r="F35" s="96" t="s">
        <v>8182</v>
      </c>
      <c r="G35" s="42">
        <f>G34+1</f>
        <v>45567</v>
      </c>
      <c r="H35" s="25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85" t="s">
        <v>8195</v>
      </c>
      <c r="E36" s="397" t="s">
        <v>8196</v>
      </c>
      <c r="F36" s="96" t="s">
        <v>8172</v>
      </c>
      <c r="G36" s="42">
        <f>G35+1</f>
        <v>45568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448" t="s">
        <v>539</v>
      </c>
      <c r="D38" s="449"/>
      <c r="E38" s="450"/>
      <c r="F38" s="451"/>
      <c r="G38" s="151" t="s">
        <v>8098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JPY145.61-</v>
      </c>
      <c r="C39" s="85" t="s">
        <v>540</v>
      </c>
      <c r="D39" s="385" t="s">
        <v>8249</v>
      </c>
      <c r="E39" s="386" t="s">
        <v>8245</v>
      </c>
      <c r="F39" s="96" t="s">
        <v>8247</v>
      </c>
      <c r="G39" s="42">
        <f>G35+7</f>
        <v>45574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JPY20.87-</v>
      </c>
      <c r="C40" s="45" t="s">
        <v>541</v>
      </c>
      <c r="D40" s="387" t="s">
        <v>8267</v>
      </c>
      <c r="E40" s="384"/>
      <c r="F40" s="48"/>
      <c r="G40" s="76">
        <f>G39+3</f>
        <v>45577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48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>
    <pageSetUpPr fitToPage="1"/>
  </sheetPr>
  <dimension ref="A1:AU7689"/>
  <sheetViews>
    <sheetView topLeftCell="A4" zoomScale="80" zoomScaleNormal="80" workbookViewId="0">
      <selection activeCell="D18" sqref="D1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8" t="s">
        <v>0</v>
      </c>
      <c r="C1" s="658"/>
      <c r="D1" s="9"/>
      <c r="E1" s="9"/>
      <c r="F1" s="659">
        <v>45572.354166666664</v>
      </c>
      <c r="G1" s="659"/>
      <c r="H1" s="14"/>
      <c r="I1" s="15"/>
      <c r="J1" s="15"/>
      <c r="K1" s="16"/>
      <c r="L1" s="12"/>
    </row>
    <row r="2" spans="2:12" s="1" customFormat="1" ht="13.5" customHeight="1" x14ac:dyDescent="0.25">
      <c r="B2" s="660" t="s">
        <v>7858</v>
      </c>
      <c r="C2" s="66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8058</v>
      </c>
      <c r="E5" s="81" t="s">
        <v>8089</v>
      </c>
      <c r="F5" s="407" t="s">
        <v>8087</v>
      </c>
      <c r="G5" s="33">
        <v>45559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439" t="s">
        <v>6157</v>
      </c>
      <c r="I6" s="36"/>
      <c r="J6" s="36"/>
      <c r="K6" s="36"/>
      <c r="L6" s="36"/>
    </row>
    <row r="7" spans="2:12" s="1" customFormat="1" ht="13.5" customHeight="1" x14ac:dyDescent="0.25">
      <c r="B7" s="26" t="s">
        <v>7865</v>
      </c>
      <c r="C7" s="85" t="s">
        <v>476</v>
      </c>
      <c r="D7" s="392" t="s">
        <v>8123</v>
      </c>
      <c r="E7" s="393" t="s">
        <v>8124</v>
      </c>
      <c r="F7" s="394" t="s">
        <v>8125</v>
      </c>
      <c r="G7" s="42">
        <f>G5+2</f>
        <v>45561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385" t="s">
        <v>8150</v>
      </c>
      <c r="E8" s="386" t="s">
        <v>8148</v>
      </c>
      <c r="F8" s="96" t="s">
        <v>8149</v>
      </c>
      <c r="G8" s="42">
        <f>G10</f>
        <v>45562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478</v>
      </c>
      <c r="D9" s="385" t="s">
        <v>8141</v>
      </c>
      <c r="E9" s="386" t="s">
        <v>8142</v>
      </c>
      <c r="F9" s="96" t="s">
        <v>8143</v>
      </c>
      <c r="G9" s="42">
        <f>G11</f>
        <v>45563</v>
      </c>
      <c r="H9" s="249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385" t="s">
        <v>8140</v>
      </c>
      <c r="E10" s="386" t="s">
        <v>8138</v>
      </c>
      <c r="F10" s="96" t="s">
        <v>8139</v>
      </c>
      <c r="G10" s="42">
        <f>G7+1</f>
        <v>45562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8133</v>
      </c>
      <c r="E11" s="386" t="s">
        <v>8134</v>
      </c>
      <c r="F11" s="96" t="s">
        <v>8135</v>
      </c>
      <c r="G11" s="42">
        <f>G8+1</f>
        <v>45563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8053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8054</v>
      </c>
      <c r="C13" s="94" t="s">
        <v>481</v>
      </c>
      <c r="D13" s="402" t="s">
        <v>8157</v>
      </c>
      <c r="E13" s="401" t="s">
        <v>8175</v>
      </c>
      <c r="F13" s="111" t="s">
        <v>8179</v>
      </c>
      <c r="G13" s="34">
        <f>G5+7</f>
        <v>45566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8075</v>
      </c>
      <c r="E15" s="81" t="s">
        <v>8076</v>
      </c>
      <c r="F15" s="407" t="s">
        <v>8078</v>
      </c>
      <c r="G15" s="33">
        <v>45556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8" s="1" customFormat="1" ht="13.5" customHeight="1" x14ac:dyDescent="0.25">
      <c r="B17" s="26" t="s">
        <v>7870</v>
      </c>
      <c r="C17" s="85" t="s">
        <v>479</v>
      </c>
      <c r="D17" s="392" t="s">
        <v>8110</v>
      </c>
      <c r="E17" s="393" t="s">
        <v>8085</v>
      </c>
      <c r="F17" s="96" t="s">
        <v>8111</v>
      </c>
      <c r="G17" s="42">
        <f>G21+1</f>
        <v>45560</v>
      </c>
      <c r="H17" s="161"/>
      <c r="I17" s="36"/>
      <c r="J17" s="36"/>
      <c r="K17" s="36"/>
      <c r="L17" s="36"/>
    </row>
    <row r="18" spans="2:18" s="1" customFormat="1" ht="13.5" customHeight="1" x14ac:dyDescent="0.25">
      <c r="B18" s="245"/>
      <c r="C18" s="85" t="s">
        <v>1314</v>
      </c>
      <c r="D18" s="392" t="s">
        <v>8115</v>
      </c>
      <c r="E18" s="393" t="s">
        <v>8116</v>
      </c>
      <c r="F18" s="394" t="s">
        <v>8117</v>
      </c>
      <c r="G18" s="42">
        <f>G17</f>
        <v>45560</v>
      </c>
      <c r="H18" s="164"/>
      <c r="I18" s="36"/>
      <c r="J18" s="36"/>
      <c r="K18" s="36"/>
      <c r="L18" s="36"/>
    </row>
    <row r="19" spans="2:18" s="1" customFormat="1" ht="13.4" customHeight="1" x14ac:dyDescent="0.25">
      <c r="B19" s="26"/>
      <c r="C19" s="85" t="s">
        <v>42</v>
      </c>
      <c r="D19" s="392" t="s">
        <v>8114</v>
      </c>
      <c r="E19" s="386" t="s">
        <v>8112</v>
      </c>
      <c r="F19" s="96" t="s">
        <v>8121</v>
      </c>
      <c r="G19" s="42">
        <f>G21</f>
        <v>45559</v>
      </c>
      <c r="H19" s="164"/>
      <c r="I19" s="36"/>
      <c r="J19" s="36"/>
      <c r="K19" s="36"/>
      <c r="L19" s="36"/>
    </row>
    <row r="20" spans="2:18" s="1" customFormat="1" ht="13.5" customHeight="1" x14ac:dyDescent="0.3">
      <c r="B20" s="26"/>
      <c r="C20" s="95" t="s">
        <v>1313</v>
      </c>
      <c r="D20" s="392" t="s">
        <v>8127</v>
      </c>
      <c r="E20" s="386" t="s">
        <v>8128</v>
      </c>
      <c r="F20" s="96" t="s">
        <v>8129</v>
      </c>
      <c r="G20" s="42">
        <f>G21</f>
        <v>45559</v>
      </c>
      <c r="H20" s="313"/>
      <c r="I20" s="36"/>
      <c r="J20" s="36"/>
      <c r="K20" s="36"/>
      <c r="L20" s="36"/>
    </row>
    <row r="21" spans="2:18" s="1" customFormat="1" ht="13.5" customHeight="1" x14ac:dyDescent="0.25">
      <c r="B21" s="26"/>
      <c r="C21" s="85" t="s">
        <v>477</v>
      </c>
      <c r="D21" s="392" t="s">
        <v>8152</v>
      </c>
      <c r="E21" s="386" t="s">
        <v>8151</v>
      </c>
      <c r="F21" s="96" t="s">
        <v>8153</v>
      </c>
      <c r="G21" s="42">
        <f>G15+3</f>
        <v>45559</v>
      </c>
      <c r="H21" s="164" t="s">
        <v>6155</v>
      </c>
      <c r="I21" s="36"/>
      <c r="J21" s="36"/>
      <c r="K21" s="36"/>
      <c r="L21" s="36"/>
    </row>
    <row r="22" spans="2:18" s="1" customFormat="1" ht="13.5" customHeight="1" x14ac:dyDescent="0.25">
      <c r="B22" s="245" t="str">
        <f>$B$12</f>
        <v>USD: JPY144.64-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8" s="1" customFormat="1" ht="13.5" customHeight="1" x14ac:dyDescent="0.25">
      <c r="B23" s="44" t="str">
        <f>$B$13</f>
        <v>RMB: JPY20.52-</v>
      </c>
      <c r="C23" s="93" t="s">
        <v>481</v>
      </c>
      <c r="D23" s="401" t="s">
        <v>6537</v>
      </c>
      <c r="E23" s="401" t="s">
        <v>8162</v>
      </c>
      <c r="F23" s="111" t="s">
        <v>8164</v>
      </c>
      <c r="G23" s="34">
        <f>G15+7</f>
        <v>45563</v>
      </c>
      <c r="H23" s="257"/>
      <c r="I23" s="36"/>
      <c r="J23" s="36"/>
      <c r="K23" s="36"/>
      <c r="L23" s="36"/>
    </row>
    <row r="24" spans="2:18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8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8" s="1" customFormat="1" ht="13.5" customHeight="1" x14ac:dyDescent="0.25">
      <c r="B26" s="71" t="s">
        <v>5525</v>
      </c>
      <c r="C26" s="133" t="s">
        <v>539</v>
      </c>
      <c r="D26" s="379" t="s">
        <v>8032</v>
      </c>
      <c r="E26" s="380" t="s">
        <v>8033</v>
      </c>
      <c r="F26" s="150" t="s">
        <v>8034</v>
      </c>
      <c r="G26" s="42">
        <v>45552</v>
      </c>
      <c r="H26" s="161"/>
      <c r="I26" s="36"/>
      <c r="J26" s="36"/>
      <c r="K26" s="36"/>
      <c r="L26" s="36"/>
    </row>
    <row r="27" spans="2:18" s="1" customFormat="1" ht="13.5" customHeight="1" x14ac:dyDescent="0.25">
      <c r="B27" s="26" t="s">
        <v>7874</v>
      </c>
      <c r="C27" s="104" t="s">
        <v>540</v>
      </c>
      <c r="D27" s="85" t="s">
        <v>8026</v>
      </c>
      <c r="E27" s="101" t="s">
        <v>8028</v>
      </c>
      <c r="F27" s="102" t="s">
        <v>8030</v>
      </c>
      <c r="G27" s="42">
        <f>+G26+2</f>
        <v>45554</v>
      </c>
      <c r="H27" s="249"/>
      <c r="I27" s="36"/>
      <c r="J27" s="36"/>
      <c r="K27" s="36"/>
      <c r="L27" s="36"/>
    </row>
    <row r="28" spans="2:18" s="1" customFormat="1" ht="13.5" customHeight="1" x14ac:dyDescent="0.25">
      <c r="B28" s="26"/>
      <c r="C28" s="85" t="s">
        <v>541</v>
      </c>
      <c r="D28" s="85" t="s">
        <v>6458</v>
      </c>
      <c r="E28" s="101" t="s">
        <v>8061</v>
      </c>
      <c r="F28" s="102" t="s">
        <v>8063</v>
      </c>
      <c r="G28" s="42">
        <f>G27+2</f>
        <v>45556</v>
      </c>
      <c r="H28" s="170"/>
      <c r="I28" s="36"/>
      <c r="J28" s="36"/>
      <c r="K28" s="36"/>
      <c r="L28" s="36"/>
    </row>
    <row r="29" spans="2:18" s="1" customFormat="1" ht="13.4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8" s="1" customFormat="1" ht="13.5" customHeight="1" x14ac:dyDescent="0.25">
      <c r="B30" s="245"/>
      <c r="C30" s="85" t="s">
        <v>7862</v>
      </c>
      <c r="D30" s="385" t="s">
        <v>7412</v>
      </c>
      <c r="E30" s="386" t="s">
        <v>8073</v>
      </c>
      <c r="F30" s="96" t="s">
        <v>8074</v>
      </c>
      <c r="G30" s="42">
        <f>+G28+1</f>
        <v>45557</v>
      </c>
      <c r="H30" s="272"/>
      <c r="I30" s="36"/>
      <c r="J30" s="36"/>
      <c r="K30" s="36"/>
      <c r="L30" s="36"/>
    </row>
    <row r="31" spans="2:18" s="1" customFormat="1" ht="13.4" customHeight="1" x14ac:dyDescent="0.25">
      <c r="B31" s="24"/>
      <c r="C31" s="85" t="s">
        <v>477</v>
      </c>
      <c r="D31" s="385" t="s">
        <v>8090</v>
      </c>
      <c r="E31" s="386" t="s">
        <v>8091</v>
      </c>
      <c r="F31" s="96" t="s">
        <v>8092</v>
      </c>
      <c r="G31" s="42">
        <f>G30+1</f>
        <v>45558</v>
      </c>
      <c r="H31" s="161" t="s">
        <v>6155</v>
      </c>
      <c r="I31" s="36"/>
      <c r="J31" s="36"/>
      <c r="K31" s="36"/>
      <c r="L31" s="36"/>
      <c r="P31" s="117"/>
      <c r="Q31" s="117"/>
      <c r="R31" s="117"/>
    </row>
    <row r="32" spans="2:18" s="1" customFormat="1" ht="13.4" customHeight="1" x14ac:dyDescent="0.25">
      <c r="B32" s="24"/>
      <c r="C32" s="85" t="s">
        <v>42</v>
      </c>
      <c r="D32" s="385" t="s">
        <v>8101</v>
      </c>
      <c r="E32" s="386" t="s">
        <v>8102</v>
      </c>
      <c r="F32" s="96" t="s">
        <v>8103</v>
      </c>
      <c r="G32" s="42">
        <f>G31+1</f>
        <v>45559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1313</v>
      </c>
      <c r="D33" s="385" t="s">
        <v>8083</v>
      </c>
      <c r="E33" s="386" t="s">
        <v>8084</v>
      </c>
      <c r="F33" s="96" t="s">
        <v>8113</v>
      </c>
      <c r="G33" s="42">
        <f>G32</f>
        <v>45559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8154</v>
      </c>
      <c r="E34" s="386" t="s">
        <v>8155</v>
      </c>
      <c r="F34" s="96" t="s">
        <v>8156</v>
      </c>
      <c r="G34" s="42">
        <f>G32+1</f>
        <v>45560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8136</v>
      </c>
      <c r="E35" s="397" t="s">
        <v>8122</v>
      </c>
      <c r="F35" s="96" t="s">
        <v>8137</v>
      </c>
      <c r="G35" s="42">
        <f>G34+1</f>
        <v>45561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8194</v>
      </c>
      <c r="E37" s="380" t="s">
        <v>8238</v>
      </c>
      <c r="F37" s="150" t="s">
        <v>8240</v>
      </c>
      <c r="G37" s="131">
        <f>G38-1</f>
        <v>45566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JPY144.64-</v>
      </c>
      <c r="C38" s="85" t="s">
        <v>540</v>
      </c>
      <c r="D38" s="385" t="s">
        <v>8188</v>
      </c>
      <c r="E38" s="386" t="s">
        <v>8190</v>
      </c>
      <c r="F38" s="96" t="s">
        <v>8192</v>
      </c>
      <c r="G38" s="42">
        <f>G34+7</f>
        <v>45567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JPY20.52-</v>
      </c>
      <c r="C39" s="452" t="s">
        <v>8045</v>
      </c>
      <c r="D39" s="387" t="s">
        <v>8193</v>
      </c>
      <c r="E39" s="406" t="s">
        <v>8207</v>
      </c>
      <c r="F39" s="240" t="s">
        <v>8212</v>
      </c>
      <c r="G39" s="267">
        <f>G38+3</f>
        <v>45570</v>
      </c>
      <c r="H39" s="162" t="s">
        <v>8046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D50" s="117"/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9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>
    <pageSetUpPr fitToPage="1"/>
  </sheetPr>
  <dimension ref="A1:AU7689"/>
  <sheetViews>
    <sheetView zoomScale="80" zoomScaleNormal="80" workbookViewId="0">
      <selection activeCell="E15" sqref="E1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8" t="s">
        <v>0</v>
      </c>
      <c r="C1" s="658"/>
      <c r="D1" s="9"/>
      <c r="E1" s="9"/>
      <c r="F1" s="659">
        <v>45565.354166666664</v>
      </c>
      <c r="G1" s="659"/>
      <c r="H1" s="14"/>
      <c r="I1" s="15"/>
      <c r="J1" s="15"/>
      <c r="K1" s="16"/>
      <c r="L1" s="12"/>
    </row>
    <row r="2" spans="2:12" s="1" customFormat="1" ht="13.5" customHeight="1" x14ac:dyDescent="0.25">
      <c r="B2" s="660" t="s">
        <v>4560</v>
      </c>
      <c r="C2" s="66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8011</v>
      </c>
      <c r="E5" s="81" t="s">
        <v>8013</v>
      </c>
      <c r="F5" s="407" t="s">
        <v>8015</v>
      </c>
      <c r="G5" s="33">
        <v>45552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7864</v>
      </c>
      <c r="C7" s="85" t="s">
        <v>476</v>
      </c>
      <c r="D7" s="392" t="s">
        <v>8047</v>
      </c>
      <c r="E7" s="393" t="s">
        <v>8048</v>
      </c>
      <c r="F7" s="394" t="s">
        <v>7063</v>
      </c>
      <c r="G7" s="42">
        <f>G5+2</f>
        <v>45554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6458</v>
      </c>
      <c r="E8" s="386" t="s">
        <v>8051</v>
      </c>
      <c r="F8" s="96" t="s">
        <v>8052</v>
      </c>
      <c r="G8" s="42">
        <f>G9</f>
        <v>45555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42</v>
      </c>
      <c r="D9" s="385" t="s">
        <v>8057</v>
      </c>
      <c r="E9" s="386" t="s">
        <v>8039</v>
      </c>
      <c r="F9" s="96" t="s">
        <v>8040</v>
      </c>
      <c r="G9" s="42">
        <f>G7+1</f>
        <v>45555</v>
      </c>
      <c r="H9" s="161" t="s">
        <v>8019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8067</v>
      </c>
      <c r="E10" s="386" t="s">
        <v>8068</v>
      </c>
      <c r="F10" s="96" t="s">
        <v>8069</v>
      </c>
      <c r="G10" s="42">
        <f>G11</f>
        <v>45556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8064</v>
      </c>
      <c r="E11" s="386" t="s">
        <v>8065</v>
      </c>
      <c r="F11" s="96" t="s">
        <v>8066</v>
      </c>
      <c r="G11" s="42">
        <f>G8+1</f>
        <v>45556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7972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7973</v>
      </c>
      <c r="C13" s="94" t="s">
        <v>481</v>
      </c>
      <c r="D13" s="402" t="s">
        <v>8058</v>
      </c>
      <c r="E13" s="401" t="s">
        <v>8088</v>
      </c>
      <c r="F13" s="111" t="s">
        <v>8086</v>
      </c>
      <c r="G13" s="34">
        <f>G5+7</f>
        <v>45559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7967</v>
      </c>
      <c r="E15" s="81" t="s">
        <v>7990</v>
      </c>
      <c r="F15" s="407" t="s">
        <v>7992</v>
      </c>
      <c r="G15" s="33">
        <v>45549</v>
      </c>
      <c r="H15" s="262" t="s">
        <v>8005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7869</v>
      </c>
      <c r="C17" s="85" t="s">
        <v>7980</v>
      </c>
      <c r="D17" s="392" t="s">
        <v>8025</v>
      </c>
      <c r="E17" s="386" t="s">
        <v>8043</v>
      </c>
      <c r="F17" s="96" t="s">
        <v>8044</v>
      </c>
      <c r="G17" s="42">
        <f>G20</f>
        <v>45552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95" t="s">
        <v>1313</v>
      </c>
      <c r="D18" s="392" t="s">
        <v>6093</v>
      </c>
      <c r="E18" s="386" t="s">
        <v>8049</v>
      </c>
      <c r="F18" s="96" t="s">
        <v>8050</v>
      </c>
      <c r="G18" s="42">
        <f>G20</f>
        <v>45552</v>
      </c>
      <c r="H18" s="247" t="s">
        <v>8020</v>
      </c>
      <c r="I18" s="36"/>
      <c r="J18" s="36"/>
      <c r="K18" s="36"/>
      <c r="L18" s="36"/>
    </row>
    <row r="19" spans="2:12" s="1" customFormat="1" ht="13.5" customHeight="1" x14ac:dyDescent="0.25">
      <c r="B19" s="245"/>
      <c r="C19" s="85" t="s">
        <v>479</v>
      </c>
      <c r="D19" s="392" t="s">
        <v>8055</v>
      </c>
      <c r="E19" s="393" t="s">
        <v>8056</v>
      </c>
      <c r="F19" s="96" t="s">
        <v>8035</v>
      </c>
      <c r="G19" s="42">
        <f>G20+1</f>
        <v>45553</v>
      </c>
      <c r="H19" s="161"/>
      <c r="I19" s="36"/>
      <c r="J19" s="36"/>
      <c r="K19" s="36"/>
      <c r="L19" s="36"/>
    </row>
    <row r="20" spans="2:12" s="1" customFormat="1" ht="13.4" customHeight="1" x14ac:dyDescent="0.25">
      <c r="B20" s="26"/>
      <c r="C20" s="85" t="s">
        <v>477</v>
      </c>
      <c r="D20" s="392" t="s">
        <v>8072</v>
      </c>
      <c r="E20" s="386" t="s">
        <v>8038</v>
      </c>
      <c r="F20" s="96" t="s">
        <v>8071</v>
      </c>
      <c r="G20" s="42">
        <f>G15+3</f>
        <v>45552</v>
      </c>
      <c r="H20" s="164" t="s">
        <v>6155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8042</v>
      </c>
      <c r="E21" s="393" t="s">
        <v>6119</v>
      </c>
      <c r="F21" s="394" t="s">
        <v>8070</v>
      </c>
      <c r="G21" s="42">
        <f>G19</f>
        <v>45553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JPY142.93.-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JPY19.96-</v>
      </c>
      <c r="C23" s="93" t="s">
        <v>481</v>
      </c>
      <c r="D23" s="401" t="s">
        <v>6139</v>
      </c>
      <c r="E23" s="401" t="s">
        <v>8077</v>
      </c>
      <c r="F23" s="111" t="s">
        <v>8079</v>
      </c>
      <c r="G23" s="34">
        <f>G15+7</f>
        <v>45556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379" t="s">
        <v>7957</v>
      </c>
      <c r="E26" s="380" t="s">
        <v>7958</v>
      </c>
      <c r="F26" s="150" t="s">
        <v>7959</v>
      </c>
      <c r="G26" s="42">
        <v>45545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7873</v>
      </c>
      <c r="C27" s="104" t="s">
        <v>540</v>
      </c>
      <c r="D27" s="85" t="s">
        <v>7951</v>
      </c>
      <c r="E27" s="101" t="s">
        <v>7953</v>
      </c>
      <c r="F27" s="102" t="s">
        <v>7955</v>
      </c>
      <c r="G27" s="42">
        <f>+G26+2</f>
        <v>45547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7960</v>
      </c>
      <c r="E28" s="101" t="s">
        <v>7966</v>
      </c>
      <c r="F28" s="102" t="s">
        <v>7968</v>
      </c>
      <c r="G28" s="42">
        <f>G27+2</f>
        <v>45549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7994</v>
      </c>
      <c r="E30" s="386" t="s">
        <v>7995</v>
      </c>
      <c r="F30" s="96" t="s">
        <v>7996</v>
      </c>
      <c r="G30" s="42">
        <f>+G28+1</f>
        <v>45550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8006</v>
      </c>
      <c r="E31" s="386" t="s">
        <v>8009</v>
      </c>
      <c r="F31" s="96" t="s">
        <v>8007</v>
      </c>
      <c r="G31" s="42">
        <f>G33</f>
        <v>45552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7983</v>
      </c>
      <c r="E32" s="386" t="s">
        <v>8008</v>
      </c>
      <c r="F32" s="96" t="s">
        <v>6385</v>
      </c>
      <c r="G32" s="42">
        <f>G30+1</f>
        <v>45551</v>
      </c>
      <c r="H32" s="161" t="s">
        <v>7979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6074</v>
      </c>
      <c r="E33" s="386" t="s">
        <v>6382</v>
      </c>
      <c r="F33" s="96" t="s">
        <v>8021</v>
      </c>
      <c r="G33" s="42">
        <f>G32+1</f>
        <v>45552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8041</v>
      </c>
      <c r="E34" s="386" t="s">
        <v>8023</v>
      </c>
      <c r="F34" s="96" t="s">
        <v>8024</v>
      </c>
      <c r="G34" s="42">
        <f>G33+1</f>
        <v>45553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8036</v>
      </c>
      <c r="E35" s="397" t="s">
        <v>8037</v>
      </c>
      <c r="F35" s="96" t="s">
        <v>8022</v>
      </c>
      <c r="G35" s="42">
        <f>G34+1</f>
        <v>45554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8080</v>
      </c>
      <c r="E37" s="380" t="s">
        <v>8081</v>
      </c>
      <c r="F37" s="150" t="s">
        <v>8082</v>
      </c>
      <c r="G37" s="131">
        <f>G38-1</f>
        <v>45559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JPY142.93.-</v>
      </c>
      <c r="C38" s="85" t="s">
        <v>540</v>
      </c>
      <c r="D38" s="385" t="s">
        <v>8105</v>
      </c>
      <c r="E38" s="386" t="s">
        <v>8107</v>
      </c>
      <c r="F38" s="96" t="s">
        <v>8109</v>
      </c>
      <c r="G38" s="42">
        <f>G34+7</f>
        <v>45560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JPY19.96-</v>
      </c>
      <c r="C39" s="238" t="s">
        <v>541</v>
      </c>
      <c r="D39" s="387" t="s">
        <v>8126</v>
      </c>
      <c r="E39" s="406" t="s">
        <v>8144</v>
      </c>
      <c r="F39" s="240" t="s">
        <v>8146</v>
      </c>
      <c r="G39" s="76">
        <f>G38+3</f>
        <v>45563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A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>
    <pageSetUpPr fitToPage="1"/>
  </sheetPr>
  <dimension ref="A1:AU7690"/>
  <sheetViews>
    <sheetView zoomScale="80" zoomScaleNormal="80" workbookViewId="0">
      <selection activeCell="D19" sqref="D1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8" t="s">
        <v>0</v>
      </c>
      <c r="C1" s="658"/>
      <c r="D1" s="9"/>
      <c r="E1" s="9"/>
      <c r="F1" s="659">
        <v>45555.354166666664</v>
      </c>
      <c r="G1" s="659"/>
      <c r="H1" s="14"/>
      <c r="I1" s="15"/>
      <c r="J1" s="15"/>
      <c r="K1" s="16"/>
      <c r="L1" s="12"/>
    </row>
    <row r="2" spans="2:12" s="1" customFormat="1" ht="13.5" customHeight="1" x14ac:dyDescent="0.25">
      <c r="B2" s="660" t="s">
        <v>7857</v>
      </c>
      <c r="C2" s="66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7937</v>
      </c>
      <c r="E5" s="81" t="s">
        <v>7904</v>
      </c>
      <c r="F5" s="407" t="s">
        <v>7935</v>
      </c>
      <c r="G5" s="33">
        <v>45545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164" t="s">
        <v>6157</v>
      </c>
      <c r="I6" s="36"/>
      <c r="J6" s="36"/>
      <c r="K6" s="36"/>
      <c r="L6" s="36"/>
    </row>
    <row r="7" spans="2:12" s="1" customFormat="1" ht="13.5" customHeight="1" x14ac:dyDescent="0.25">
      <c r="B7" s="26" t="s">
        <v>7863</v>
      </c>
      <c r="C7" s="85" t="s">
        <v>10</v>
      </c>
      <c r="D7" s="392" t="s">
        <v>7974</v>
      </c>
      <c r="E7" s="393" t="s">
        <v>7974</v>
      </c>
      <c r="F7" s="394" t="s">
        <v>7975</v>
      </c>
      <c r="G7" s="42">
        <f>G5+2</f>
        <v>45547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7969</v>
      </c>
      <c r="E8" s="386" t="s">
        <v>7981</v>
      </c>
      <c r="F8" s="96" t="s">
        <v>7982</v>
      </c>
      <c r="G8" s="42">
        <f>G9</f>
        <v>45548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7988</v>
      </c>
      <c r="E9" s="386" t="s">
        <v>7987</v>
      </c>
      <c r="F9" s="96" t="s">
        <v>7989</v>
      </c>
      <c r="G9" s="42">
        <f>G7+1</f>
        <v>45548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7998</v>
      </c>
      <c r="E10" s="386" t="s">
        <v>7999</v>
      </c>
      <c r="F10" s="96" t="s">
        <v>8000</v>
      </c>
      <c r="G10" s="42">
        <f>G11</f>
        <v>45549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7977</v>
      </c>
      <c r="E11" s="386" t="s">
        <v>7976</v>
      </c>
      <c r="F11" s="96" t="s">
        <v>7997</v>
      </c>
      <c r="G11" s="42">
        <f>G8+1</f>
        <v>45549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7901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7900</v>
      </c>
      <c r="C13" s="94" t="s">
        <v>481</v>
      </c>
      <c r="D13" s="402" t="s">
        <v>8010</v>
      </c>
      <c r="E13" s="401" t="s">
        <v>8012</v>
      </c>
      <c r="F13" s="111" t="s">
        <v>8014</v>
      </c>
      <c r="G13" s="34">
        <f>G5+7</f>
        <v>45552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7910</v>
      </c>
      <c r="E15" s="81" t="s">
        <v>7912</v>
      </c>
      <c r="F15" s="407" t="s">
        <v>7914</v>
      </c>
      <c r="G15" s="33">
        <v>45542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7868</v>
      </c>
      <c r="C17" s="85" t="s">
        <v>8</v>
      </c>
      <c r="D17" s="392" t="s">
        <v>6603</v>
      </c>
      <c r="E17" s="386" t="s">
        <v>7929</v>
      </c>
      <c r="F17" s="96" t="s">
        <v>7930</v>
      </c>
      <c r="G17" s="42">
        <f>G19</f>
        <v>45545</v>
      </c>
      <c r="H17" s="164" t="s">
        <v>7902</v>
      </c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7924</v>
      </c>
      <c r="E18" s="386" t="s">
        <v>7925</v>
      </c>
      <c r="F18" s="96" t="s">
        <v>7931</v>
      </c>
      <c r="G18" s="42">
        <f>G19</f>
        <v>45545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7942</v>
      </c>
      <c r="E19" s="386" t="s">
        <v>7941</v>
      </c>
      <c r="F19" s="96" t="s">
        <v>7943</v>
      </c>
      <c r="G19" s="42">
        <f>G15+3</f>
        <v>45545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7948</v>
      </c>
      <c r="E20" s="393" t="s">
        <v>7949</v>
      </c>
      <c r="F20" s="96" t="s">
        <v>7950</v>
      </c>
      <c r="G20" s="42">
        <f>G19+1</f>
        <v>45546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7961</v>
      </c>
      <c r="E21" s="393" t="s">
        <v>7961</v>
      </c>
      <c r="F21" s="394" t="s">
        <v>7962</v>
      </c>
      <c r="G21" s="42">
        <f>G20</f>
        <v>45546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10</v>
      </c>
      <c r="D22" s="392" t="s">
        <v>7963</v>
      </c>
      <c r="E22" s="393" t="s">
        <v>7944</v>
      </c>
      <c r="F22" s="386" t="s">
        <v>7964</v>
      </c>
      <c r="G22" s="127" t="s">
        <v>7898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5" t="str">
        <f>$B$12</f>
        <v>USD: JPY144.47-</v>
      </c>
      <c r="C23" s="52"/>
      <c r="D23" s="373"/>
      <c r="E23" s="374"/>
      <c r="F23" s="374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44" t="str">
        <f>$B$13</f>
        <v>RMB: JPY20.29-</v>
      </c>
      <c r="C24" s="93" t="s">
        <v>14</v>
      </c>
      <c r="D24" s="401" t="s">
        <v>7978</v>
      </c>
      <c r="E24" s="401" t="s">
        <v>7991</v>
      </c>
      <c r="F24" s="111" t="s">
        <v>7993</v>
      </c>
      <c r="G24" s="34">
        <f>G15+7</f>
        <v>45549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5525</v>
      </c>
      <c r="C27" s="133" t="s">
        <v>24</v>
      </c>
      <c r="D27" s="133" t="s">
        <v>10134</v>
      </c>
      <c r="E27" s="149" t="s">
        <v>10135</v>
      </c>
      <c r="F27" s="250" t="s">
        <v>10136</v>
      </c>
      <c r="G27" s="42">
        <v>45538</v>
      </c>
      <c r="H27" s="161"/>
      <c r="I27" s="36"/>
      <c r="J27" s="36"/>
      <c r="K27" s="36"/>
      <c r="L27" s="36"/>
    </row>
    <row r="28" spans="2:12" s="1" customFormat="1" ht="13.5" customHeight="1" x14ac:dyDescent="0.25">
      <c r="B28" s="26" t="s">
        <v>7872</v>
      </c>
      <c r="C28" s="104" t="s">
        <v>16</v>
      </c>
      <c r="D28" s="85" t="s">
        <v>10137</v>
      </c>
      <c r="E28" s="101" t="s">
        <v>10138</v>
      </c>
      <c r="F28" s="102" t="s">
        <v>10139</v>
      </c>
      <c r="G28" s="42">
        <f>+G27+2</f>
        <v>45540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446" t="s">
        <v>10140</v>
      </c>
      <c r="E29" s="101" t="s">
        <v>10141</v>
      </c>
      <c r="F29" s="102" t="s">
        <v>10142</v>
      </c>
      <c r="G29" s="42">
        <f>G28+2</f>
        <v>45542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17</v>
      </c>
      <c r="D31" s="385" t="s">
        <v>6603</v>
      </c>
      <c r="E31" s="386" t="s">
        <v>7927</v>
      </c>
      <c r="F31" s="96" t="s">
        <v>7928</v>
      </c>
      <c r="G31" s="42">
        <f>+G29+1</f>
        <v>45543</v>
      </c>
      <c r="H31" s="247" t="s">
        <v>7903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7923</v>
      </c>
      <c r="E32" s="386" t="s">
        <v>7938</v>
      </c>
      <c r="F32" s="96" t="s">
        <v>7939</v>
      </c>
      <c r="G32" s="42">
        <f>G34</f>
        <v>45545</v>
      </c>
      <c r="H32" s="249"/>
      <c r="I32" s="36"/>
      <c r="J32" s="36"/>
      <c r="K32" s="36"/>
      <c r="L32" s="36"/>
    </row>
    <row r="33" spans="2:23" s="1" customFormat="1" ht="14.15" customHeight="1" x14ac:dyDescent="0.25">
      <c r="B33" s="24"/>
      <c r="C33" s="85" t="s">
        <v>5</v>
      </c>
      <c r="D33" s="385" t="s">
        <v>7940</v>
      </c>
      <c r="E33" s="386" t="s">
        <v>7946</v>
      </c>
      <c r="F33" s="96" t="s">
        <v>7947</v>
      </c>
      <c r="G33" s="42">
        <f>G31+1</f>
        <v>45544</v>
      </c>
      <c r="H33" s="161" t="s">
        <v>6155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8</v>
      </c>
      <c r="D34" s="385" t="s">
        <v>7970</v>
      </c>
      <c r="E34" s="386" t="s">
        <v>7945</v>
      </c>
      <c r="F34" s="96" t="s">
        <v>7971</v>
      </c>
      <c r="G34" s="42">
        <f>G33+1</f>
        <v>45545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</v>
      </c>
      <c r="D35" s="385" t="s">
        <v>7984</v>
      </c>
      <c r="E35" s="386" t="s">
        <v>7985</v>
      </c>
      <c r="F35" s="96" t="s">
        <v>7986</v>
      </c>
      <c r="G35" s="42">
        <f>G34+1</f>
        <v>45546</v>
      </c>
      <c r="H35" s="25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85" t="s">
        <v>8001</v>
      </c>
      <c r="E36" s="397" t="s">
        <v>8002</v>
      </c>
      <c r="F36" s="96" t="s">
        <v>8003</v>
      </c>
      <c r="G36" s="42">
        <f>G35+1</f>
        <v>45547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24</v>
      </c>
      <c r="D38" s="414" t="s">
        <v>8004</v>
      </c>
      <c r="E38" s="380" t="s">
        <v>8016</v>
      </c>
      <c r="F38" s="150" t="s">
        <v>8017</v>
      </c>
      <c r="G38" s="131">
        <f>G39-1</f>
        <v>45552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JPY144.47-</v>
      </c>
      <c r="C39" s="85" t="s">
        <v>16</v>
      </c>
      <c r="D39" s="385" t="s">
        <v>8027</v>
      </c>
      <c r="E39" s="386" t="s">
        <v>8029</v>
      </c>
      <c r="F39" s="96" t="s">
        <v>8031</v>
      </c>
      <c r="G39" s="42">
        <f>G35+7</f>
        <v>45553</v>
      </c>
      <c r="H39" s="161" t="s">
        <v>8018</v>
      </c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JPY20.29-</v>
      </c>
      <c r="C40" s="238" t="s">
        <v>9</v>
      </c>
      <c r="D40" s="387" t="s">
        <v>8059</v>
      </c>
      <c r="E40" s="406" t="s">
        <v>8060</v>
      </c>
      <c r="F40" s="240" t="s">
        <v>8062</v>
      </c>
      <c r="G40" s="76">
        <f>G39+3</f>
        <v>45556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4B00-000000000000}">
      <formula1>$B$41:$B$43</formula1>
    </dataValidation>
  </dataValidations>
  <pageMargins left="0.47" right="0.27" top="1" bottom="1" header="0.51200000000000001" footer="0.51200000000000001"/>
  <pageSetup paperSize="9" scale="88" orientation="landscape" horizontalDpi="300" verticalDpi="300" r:id="rId1"/>
  <headerFooter alignWithMargins="0"/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>
    <pageSetUpPr fitToPage="1"/>
  </sheetPr>
  <dimension ref="A1:AU7689"/>
  <sheetViews>
    <sheetView zoomScale="80" zoomScaleNormal="80" workbookViewId="0">
      <selection activeCell="F17" sqref="F1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8" t="s">
        <v>0</v>
      </c>
      <c r="C1" s="658"/>
      <c r="D1" s="9"/>
      <c r="E1" s="9"/>
      <c r="F1" s="659">
        <v>45552.354166666664</v>
      </c>
      <c r="G1" s="659"/>
      <c r="H1" s="14"/>
      <c r="I1" s="15"/>
      <c r="J1" s="15"/>
      <c r="K1" s="16"/>
      <c r="L1" s="12"/>
    </row>
    <row r="2" spans="2:12" s="1" customFormat="1" ht="13.5" customHeight="1" x14ac:dyDescent="0.25">
      <c r="B2" s="660" t="s">
        <v>7517</v>
      </c>
      <c r="C2" s="66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34" t="s">
        <v>22</v>
      </c>
      <c r="C5" s="81" t="s">
        <v>14</v>
      </c>
      <c r="D5" s="97"/>
      <c r="E5" s="81"/>
      <c r="F5" s="407"/>
      <c r="G5" s="120" t="s">
        <v>7842</v>
      </c>
      <c r="H5" s="262" t="s">
        <v>7843</v>
      </c>
      <c r="I5" s="36"/>
      <c r="J5" s="36"/>
      <c r="K5" s="36"/>
      <c r="L5" s="36"/>
    </row>
    <row r="6" spans="2:12" s="1" customFormat="1" ht="13.5" customHeight="1" x14ac:dyDescent="0.25">
      <c r="B6" s="435" t="s">
        <v>7511</v>
      </c>
      <c r="C6" s="85"/>
      <c r="D6" s="395"/>
      <c r="E6" s="386"/>
      <c r="F6" s="96"/>
      <c r="G6" s="115"/>
      <c r="H6" s="164"/>
      <c r="I6" s="36"/>
      <c r="J6" s="36"/>
      <c r="K6" s="36"/>
      <c r="L6" s="36"/>
    </row>
    <row r="7" spans="2:12" s="1" customFormat="1" ht="13.5" customHeight="1" x14ac:dyDescent="0.25">
      <c r="B7" s="436" t="s">
        <v>7518</v>
      </c>
      <c r="C7" s="85" t="s">
        <v>10</v>
      </c>
      <c r="D7" s="392"/>
      <c r="E7" s="393"/>
      <c r="F7" s="394"/>
      <c r="G7" s="118" t="str">
        <f>G5</f>
        <v>SKIP</v>
      </c>
      <c r="H7" s="271"/>
      <c r="I7" s="36"/>
      <c r="J7" s="36"/>
      <c r="K7" s="36"/>
      <c r="L7" s="36"/>
    </row>
    <row r="8" spans="2:12" s="1" customFormat="1" ht="13.5" customHeight="1" x14ac:dyDescent="0.25">
      <c r="B8" s="430"/>
      <c r="C8" s="89" t="s">
        <v>8</v>
      </c>
      <c r="D8" s="385"/>
      <c r="E8" s="386"/>
      <c r="F8" s="96"/>
      <c r="G8" s="118" t="str">
        <f>G7</f>
        <v>SKIP</v>
      </c>
      <c r="H8" s="161"/>
      <c r="I8" s="36"/>
      <c r="J8" s="36"/>
      <c r="K8" s="36"/>
      <c r="L8" s="36"/>
    </row>
    <row r="9" spans="2:12" s="1" customFormat="1" ht="13.5" customHeight="1" x14ac:dyDescent="0.25">
      <c r="B9" s="430"/>
      <c r="C9" s="89" t="s">
        <v>5</v>
      </c>
      <c r="D9" s="385"/>
      <c r="E9" s="386"/>
      <c r="F9" s="96"/>
      <c r="G9" s="118" t="str">
        <f>G8</f>
        <v>SKIP</v>
      </c>
      <c r="H9" s="161"/>
      <c r="I9" s="36"/>
      <c r="J9" s="36"/>
      <c r="K9" s="36"/>
      <c r="L9" s="36"/>
    </row>
    <row r="10" spans="2:12" s="1" customFormat="1" ht="13.5" customHeight="1" x14ac:dyDescent="0.25">
      <c r="B10" s="430"/>
      <c r="C10" s="89" t="s">
        <v>244</v>
      </c>
      <c r="D10" s="385"/>
      <c r="E10" s="386"/>
      <c r="F10" s="96"/>
      <c r="G10" s="118" t="str">
        <f>G11</f>
        <v>SKIP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430"/>
      <c r="C11" s="89" t="s">
        <v>479</v>
      </c>
      <c r="D11" s="385"/>
      <c r="E11" s="386"/>
      <c r="F11" s="96"/>
      <c r="G11" s="118" t="str">
        <f>G9</f>
        <v>SKIP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437" t="s">
        <v>7803</v>
      </c>
      <c r="C12" s="89"/>
      <c r="D12" s="385"/>
      <c r="E12" s="386"/>
      <c r="F12" s="96"/>
      <c r="G12" s="115"/>
      <c r="H12" s="246"/>
      <c r="I12" s="36"/>
      <c r="J12" s="36"/>
      <c r="K12" s="36"/>
      <c r="L12" s="36"/>
    </row>
    <row r="13" spans="2:12" s="1" customFormat="1" ht="13.5" customHeight="1" x14ac:dyDescent="0.25">
      <c r="B13" s="438" t="s">
        <v>7804</v>
      </c>
      <c r="C13" s="94" t="s">
        <v>481</v>
      </c>
      <c r="D13" s="402"/>
      <c r="E13" s="401"/>
      <c r="F13" s="111"/>
      <c r="G13" s="121" t="str">
        <f>G5</f>
        <v>SKIP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7820</v>
      </c>
      <c r="E15" s="81" t="s">
        <v>7821</v>
      </c>
      <c r="F15" s="407" t="s">
        <v>7823</v>
      </c>
      <c r="G15" s="33">
        <v>45535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7519</v>
      </c>
      <c r="C17" s="85" t="s">
        <v>8</v>
      </c>
      <c r="D17" s="392" t="s">
        <v>7828</v>
      </c>
      <c r="E17" s="386" t="s">
        <v>7815</v>
      </c>
      <c r="F17" s="96" t="s">
        <v>7845</v>
      </c>
      <c r="G17" s="42">
        <f>G18</f>
        <v>45538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392" t="s">
        <v>7831</v>
      </c>
      <c r="E18" s="386" t="s">
        <v>7851</v>
      </c>
      <c r="F18" s="96" t="s">
        <v>7852</v>
      </c>
      <c r="G18" s="42">
        <f>G15+3</f>
        <v>45538</v>
      </c>
      <c r="H18" s="164" t="s">
        <v>6155</v>
      </c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7883</v>
      </c>
      <c r="E19" s="386" t="s">
        <v>7884</v>
      </c>
      <c r="F19" s="96" t="s">
        <v>7202</v>
      </c>
      <c r="G19" s="42">
        <f>G18</f>
        <v>45538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416" t="s">
        <v>7893</v>
      </c>
      <c r="E20" s="393" t="s">
        <v>7894</v>
      </c>
      <c r="F20" s="394" t="s">
        <v>7895</v>
      </c>
      <c r="G20" s="42">
        <f>G21</f>
        <v>45539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416" t="s">
        <v>6231</v>
      </c>
      <c r="E21" s="393" t="s">
        <v>7849</v>
      </c>
      <c r="F21" s="96" t="s">
        <v>7892</v>
      </c>
      <c r="G21" s="42">
        <f>G18+1</f>
        <v>45539</v>
      </c>
      <c r="H21" s="161" t="s">
        <v>7834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JPY146.10-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JPY20.48-</v>
      </c>
      <c r="C23" s="93" t="s">
        <v>14</v>
      </c>
      <c r="D23" s="401" t="s">
        <v>7911</v>
      </c>
      <c r="E23" s="401" t="s">
        <v>7913</v>
      </c>
      <c r="F23" s="111" t="s">
        <v>7915</v>
      </c>
      <c r="G23" s="34">
        <f>G15+7</f>
        <v>45542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7799</v>
      </c>
      <c r="E26" s="380" t="s">
        <v>7800</v>
      </c>
      <c r="F26" s="150" t="s">
        <v>7808</v>
      </c>
      <c r="G26" s="42">
        <v>45531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6756</v>
      </c>
      <c r="C27" s="104" t="s">
        <v>16</v>
      </c>
      <c r="D27" s="85" t="s">
        <v>7811</v>
      </c>
      <c r="E27" s="101" t="s">
        <v>7812</v>
      </c>
      <c r="F27" s="102" t="s">
        <v>7813</v>
      </c>
      <c r="G27" s="42">
        <f>+G26+2</f>
        <v>45533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7806</v>
      </c>
      <c r="E28" s="101" t="s">
        <v>7825</v>
      </c>
      <c r="F28" s="102" t="s">
        <v>7827</v>
      </c>
      <c r="G28" s="42">
        <f>G27+2</f>
        <v>45535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72" t="s">
        <v>7837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7829</v>
      </c>
      <c r="E30" s="386" t="s">
        <v>7830</v>
      </c>
      <c r="F30" s="96" t="s">
        <v>6226</v>
      </c>
      <c r="G30" s="42">
        <f>+G28+1</f>
        <v>45536</v>
      </c>
      <c r="H30" s="272" t="s">
        <v>7838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6</v>
      </c>
      <c r="D31" s="385" t="s">
        <v>7835</v>
      </c>
      <c r="E31" s="386" t="s">
        <v>7846</v>
      </c>
      <c r="F31" s="96" t="s">
        <v>7856</v>
      </c>
      <c r="G31" s="42">
        <f>G32+1</f>
        <v>45539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410" t="s">
        <v>7887</v>
      </c>
      <c r="E32" s="386" t="s">
        <v>7847</v>
      </c>
      <c r="F32" s="96" t="s">
        <v>7888</v>
      </c>
      <c r="G32" s="42">
        <f>G34+1</f>
        <v>45538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10" t="s">
        <v>7890</v>
      </c>
      <c r="E33" s="386" t="s">
        <v>7889</v>
      </c>
      <c r="F33" s="96" t="s">
        <v>7891</v>
      </c>
      <c r="G33" s="42">
        <f>G32</f>
        <v>45538</v>
      </c>
      <c r="H33" s="249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385" t="s">
        <v>7886</v>
      </c>
      <c r="E34" s="386" t="s">
        <v>7885</v>
      </c>
      <c r="F34" s="96" t="s">
        <v>7899</v>
      </c>
      <c r="G34" s="42">
        <f>G30+1</f>
        <v>45537</v>
      </c>
      <c r="H34" s="161" t="s">
        <v>6155</v>
      </c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10</v>
      </c>
      <c r="D35" s="385" t="s">
        <v>7921</v>
      </c>
      <c r="E35" s="443" t="s">
        <v>7922</v>
      </c>
      <c r="F35" s="96" t="s">
        <v>7920</v>
      </c>
      <c r="G35" s="42">
        <f>G31+1</f>
        <v>45540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7932</v>
      </c>
      <c r="E37" s="380" t="s">
        <v>7933</v>
      </c>
      <c r="F37" s="150" t="s">
        <v>7934</v>
      </c>
      <c r="G37" s="131">
        <f>G38-1</f>
        <v>45545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JPY146.10-</v>
      </c>
      <c r="C38" s="85" t="s">
        <v>16</v>
      </c>
      <c r="D38" s="385" t="s">
        <v>7952</v>
      </c>
      <c r="E38" s="386" t="s">
        <v>7954</v>
      </c>
      <c r="F38" s="96" t="s">
        <v>7956</v>
      </c>
      <c r="G38" s="42">
        <f>G31+7</f>
        <v>45546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JPY20.48-</v>
      </c>
      <c r="C39" s="238" t="s">
        <v>9</v>
      </c>
      <c r="D39" s="387" t="s">
        <v>7960</v>
      </c>
      <c r="E39" s="406" t="s">
        <v>7965</v>
      </c>
      <c r="F39" s="230" t="s">
        <v>7967</v>
      </c>
      <c r="G39" s="76">
        <f>G38+3</f>
        <v>45549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48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C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AX7702"/>
  <sheetViews>
    <sheetView view="pageBreakPreview" topLeftCell="A19" zoomScale="73" zoomScaleNormal="100" zoomScaleSheetLayoutView="73" workbookViewId="0">
      <selection activeCell="D38" sqref="D38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8" t="s">
        <v>0</v>
      </c>
      <c r="C1" s="658"/>
      <c r="D1" s="9"/>
      <c r="E1" s="9"/>
      <c r="F1" s="9"/>
      <c r="G1" s="9"/>
      <c r="H1" s="9"/>
      <c r="I1" s="659">
        <v>46044.354166666664</v>
      </c>
      <c r="J1" s="659"/>
      <c r="K1" s="14"/>
      <c r="L1" s="15"/>
      <c r="M1" s="15"/>
      <c r="N1" s="16"/>
      <c r="O1" s="12"/>
    </row>
    <row r="2" spans="2:15" s="1" customFormat="1" ht="13.5" customHeight="1" x14ac:dyDescent="0.25">
      <c r="B2" s="660" t="s">
        <v>189</v>
      </c>
      <c r="C2" s="66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1" t="s">
        <v>12</v>
      </c>
      <c r="E4" s="662"/>
      <c r="F4" s="661" t="s">
        <v>13</v>
      </c>
      <c r="G4" s="662"/>
      <c r="H4" s="663" t="s">
        <v>2</v>
      </c>
      <c r="I4" s="66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390" t="s">
        <v>9833</v>
      </c>
      <c r="E5" s="502">
        <v>46035</v>
      </c>
      <c r="F5" s="390" t="s">
        <v>9442</v>
      </c>
      <c r="G5" s="502">
        <v>46035</v>
      </c>
      <c r="H5" s="390" t="s">
        <v>9422</v>
      </c>
      <c r="I5" s="539">
        <v>46035</v>
      </c>
      <c r="J5" s="33">
        <v>46035</v>
      </c>
      <c r="K5" s="262"/>
      <c r="L5" s="36"/>
      <c r="M5" s="36"/>
      <c r="N5" s="36"/>
      <c r="O5" s="36"/>
    </row>
    <row r="6" spans="2:15" s="1" customFormat="1" ht="15" customHeight="1" x14ac:dyDescent="0.25">
      <c r="B6" s="172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5" customHeight="1" x14ac:dyDescent="0.25">
      <c r="B7" s="26" t="s">
        <v>11191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5" customHeight="1" x14ac:dyDescent="0.25">
      <c r="B8" s="26"/>
      <c r="C8" s="85" t="s">
        <v>10</v>
      </c>
      <c r="D8" s="385" t="s">
        <v>9352</v>
      </c>
      <c r="E8" s="504">
        <v>46037</v>
      </c>
      <c r="F8" s="385" t="s">
        <v>11213</v>
      </c>
      <c r="G8" s="505">
        <v>46037</v>
      </c>
      <c r="H8" s="386" t="s">
        <v>11208</v>
      </c>
      <c r="I8" s="504">
        <v>46037</v>
      </c>
      <c r="J8" s="42">
        <f>J5+2</f>
        <v>46037</v>
      </c>
      <c r="K8" s="271"/>
      <c r="L8" s="36"/>
      <c r="M8" s="36"/>
      <c r="N8" s="36"/>
      <c r="O8" s="36"/>
    </row>
    <row r="9" spans="2:15" s="1" customFormat="1" ht="15" customHeight="1" x14ac:dyDescent="0.25">
      <c r="B9" s="537"/>
      <c r="C9" s="85" t="s">
        <v>5</v>
      </c>
      <c r="D9" s="385" t="s">
        <v>9393</v>
      </c>
      <c r="E9" s="522">
        <v>46038</v>
      </c>
      <c r="F9" s="385" t="s">
        <v>10931</v>
      </c>
      <c r="G9" s="505">
        <v>46038</v>
      </c>
      <c r="H9" s="386" t="s">
        <v>11224</v>
      </c>
      <c r="I9" s="522">
        <v>46038</v>
      </c>
      <c r="J9" s="42">
        <f>J10</f>
        <v>46038</v>
      </c>
      <c r="K9" s="271"/>
      <c r="L9" s="36"/>
      <c r="M9" s="36"/>
      <c r="N9" s="36"/>
      <c r="O9" s="36"/>
    </row>
    <row r="10" spans="2:15" s="1" customFormat="1" ht="15" customHeight="1" x14ac:dyDescent="0.25">
      <c r="B10" s="26"/>
      <c r="C10" s="95" t="s">
        <v>8</v>
      </c>
      <c r="D10" s="385" t="s">
        <v>9921</v>
      </c>
      <c r="E10" s="522">
        <v>46038</v>
      </c>
      <c r="F10" s="385" t="s">
        <v>11225</v>
      </c>
      <c r="G10" s="522">
        <v>46038</v>
      </c>
      <c r="H10" s="386" t="s">
        <v>11226</v>
      </c>
      <c r="I10" s="522">
        <v>46038</v>
      </c>
      <c r="J10" s="42">
        <f>J8+1</f>
        <v>46038</v>
      </c>
      <c r="K10" s="249"/>
      <c r="L10" s="36"/>
      <c r="M10" s="36"/>
      <c r="N10" s="36"/>
      <c r="O10" s="36"/>
    </row>
    <row r="11" spans="2:15" s="1" customFormat="1" ht="15" customHeight="1" x14ac:dyDescent="0.25">
      <c r="B11" s="537"/>
      <c r="C11" s="85" t="s">
        <v>244</v>
      </c>
      <c r="D11" s="385" t="s">
        <v>11227</v>
      </c>
      <c r="E11" s="510">
        <v>46038</v>
      </c>
      <c r="F11" s="385" t="s">
        <v>11228</v>
      </c>
      <c r="G11" s="522">
        <v>46039</v>
      </c>
      <c r="H11" s="386" t="s">
        <v>11229</v>
      </c>
      <c r="I11" s="504">
        <v>46039</v>
      </c>
      <c r="J11" s="42">
        <f>J9+1</f>
        <v>46039</v>
      </c>
      <c r="K11" s="271"/>
      <c r="L11" s="36"/>
      <c r="M11" s="36"/>
      <c r="N11" s="36"/>
      <c r="O11" s="36"/>
    </row>
    <row r="12" spans="2:15" s="1" customFormat="1" ht="15" customHeight="1" x14ac:dyDescent="0.25">
      <c r="B12" s="26"/>
      <c r="C12" s="85" t="s">
        <v>6</v>
      </c>
      <c r="D12" s="385" t="s">
        <v>11232</v>
      </c>
      <c r="E12" s="510">
        <v>46039</v>
      </c>
      <c r="F12" s="385" t="s">
        <v>9940</v>
      </c>
      <c r="G12" s="505">
        <v>46039</v>
      </c>
      <c r="H12" s="386" t="s">
        <v>4674</v>
      </c>
      <c r="I12" s="522">
        <v>46039</v>
      </c>
      <c r="J12" s="42">
        <f>J11</f>
        <v>46039</v>
      </c>
      <c r="K12" s="271"/>
      <c r="L12" s="36"/>
      <c r="M12" s="36"/>
      <c r="N12" s="36"/>
      <c r="O12" s="36"/>
    </row>
    <row r="13" spans="2:15" s="1" customFormat="1" ht="15" customHeight="1" x14ac:dyDescent="0.25">
      <c r="B13" s="537"/>
      <c r="C13" s="50"/>
      <c r="D13" s="375"/>
      <c r="E13" s="487"/>
      <c r="F13" s="375"/>
      <c r="G13" s="486"/>
      <c r="H13" s="372"/>
      <c r="I13" s="486"/>
      <c r="J13" s="42"/>
      <c r="K13" s="161"/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50"/>
      <c r="D14" s="375"/>
      <c r="E14" s="487"/>
      <c r="F14" s="375"/>
      <c r="G14" s="483"/>
      <c r="H14" s="372"/>
      <c r="I14" s="484"/>
      <c r="J14" s="42"/>
      <c r="K14" s="271"/>
      <c r="L14" s="36"/>
      <c r="M14" s="36"/>
      <c r="N14" s="36"/>
      <c r="O14" s="36"/>
    </row>
    <row r="15" spans="2:15" s="1" customFormat="1" ht="26.5" customHeight="1" x14ac:dyDescent="0.25">
      <c r="B15" s="610" t="s">
        <v>11193</v>
      </c>
      <c r="C15" s="227"/>
      <c r="D15" s="467"/>
      <c r="E15" s="491"/>
      <c r="F15" s="375"/>
      <c r="G15" s="486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5" customHeight="1" x14ac:dyDescent="0.25">
      <c r="B16" s="396" t="s">
        <v>11196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5" customHeight="1" x14ac:dyDescent="0.25">
      <c r="B17" s="400" t="s">
        <v>11197</v>
      </c>
      <c r="C17" s="55" t="s">
        <v>481</v>
      </c>
      <c r="D17" s="513" t="s">
        <v>9500</v>
      </c>
      <c r="E17" s="514">
        <v>46041</v>
      </c>
      <c r="F17" s="513"/>
      <c r="G17" s="515"/>
      <c r="H17" s="384"/>
      <c r="I17" s="516"/>
      <c r="J17" s="34">
        <f>J12+3</f>
        <v>46042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61" t="s">
        <v>12</v>
      </c>
      <c r="E19" s="662"/>
      <c r="F19" s="661" t="s">
        <v>13</v>
      </c>
      <c r="G19" s="662"/>
      <c r="H19" s="663" t="s">
        <v>2</v>
      </c>
      <c r="I19" s="664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5" customHeight="1" x14ac:dyDescent="0.25">
      <c r="B21" s="21" t="s">
        <v>11192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5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5" customHeight="1" x14ac:dyDescent="0.25">
      <c r="B23" s="245"/>
      <c r="C23" s="49"/>
      <c r="D23" s="375"/>
      <c r="E23" s="484"/>
      <c r="F23" s="375"/>
      <c r="G23" s="484"/>
      <c r="H23" s="375"/>
      <c r="I23" s="484"/>
      <c r="J23" s="42"/>
      <c r="K23" s="249"/>
      <c r="L23" s="36"/>
      <c r="M23" s="36"/>
      <c r="N23" s="36"/>
      <c r="O23" s="36"/>
    </row>
    <row r="24" spans="2:15" s="1" customFormat="1" ht="15" customHeight="1" x14ac:dyDescent="0.25">
      <c r="B24" s="245"/>
      <c r="C24" s="49"/>
      <c r="D24" s="467"/>
      <c r="E24" s="484"/>
      <c r="F24" s="375"/>
      <c r="G24" s="484"/>
      <c r="H24" s="375"/>
      <c r="I24" s="484"/>
      <c r="J24" s="42"/>
      <c r="K24" s="248"/>
      <c r="L24" s="36"/>
      <c r="M24" s="36"/>
      <c r="N24" s="36"/>
      <c r="O24" s="36"/>
    </row>
    <row r="25" spans="2:15" s="1" customFormat="1" ht="15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5" customHeight="1" x14ac:dyDescent="0.25">
      <c r="B26" s="459"/>
      <c r="C26" s="49"/>
      <c r="D26" s="467"/>
      <c r="E26" s="484"/>
      <c r="F26" s="467"/>
      <c r="G26" s="484"/>
      <c r="H26" s="467"/>
      <c r="I26" s="484"/>
      <c r="J26" s="42"/>
      <c r="K26" s="271"/>
      <c r="L26" s="36"/>
      <c r="M26" s="36"/>
      <c r="N26" s="36"/>
      <c r="O26" s="36"/>
    </row>
    <row r="27" spans="2:15" s="1" customFormat="1" ht="15" customHeight="1" x14ac:dyDescent="0.25">
      <c r="B27" s="26"/>
      <c r="C27" s="50"/>
      <c r="D27" s="375"/>
      <c r="E27" s="484"/>
      <c r="F27" s="375"/>
      <c r="G27" s="484"/>
      <c r="H27" s="375"/>
      <c r="I27" s="484"/>
      <c r="J27" s="42"/>
      <c r="K27" s="248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5" customHeight="1" x14ac:dyDescent="0.25">
      <c r="B31" s="245" t="str">
        <f>$B$16</f>
        <v>USD: JPY157.85-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5" customHeight="1" x14ac:dyDescent="0.25">
      <c r="B32" s="44" t="str">
        <f>$B$17</f>
        <v>RMB: JPY22.73-</v>
      </c>
      <c r="C32" s="44"/>
      <c r="D32" s="376"/>
      <c r="E32" s="600"/>
      <c r="F32" s="518"/>
      <c r="G32" s="519"/>
      <c r="H32" s="376"/>
      <c r="I32" s="519"/>
      <c r="J32" s="139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61" t="s">
        <v>12</v>
      </c>
      <c r="E34" s="662"/>
      <c r="F34" s="661" t="s">
        <v>13</v>
      </c>
      <c r="G34" s="662"/>
      <c r="H34" s="663" t="s">
        <v>2</v>
      </c>
      <c r="I34" s="664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5" customHeight="1" x14ac:dyDescent="0.25">
      <c r="B36" s="71" t="s">
        <v>6374</v>
      </c>
      <c r="C36" s="133" t="s">
        <v>539</v>
      </c>
      <c r="D36" s="379" t="s">
        <v>10058</v>
      </c>
      <c r="E36" s="501">
        <v>46028</v>
      </c>
      <c r="F36" s="379" t="s">
        <v>11194</v>
      </c>
      <c r="G36" s="503">
        <v>46028</v>
      </c>
      <c r="H36" s="380" t="s">
        <v>9255</v>
      </c>
      <c r="I36" s="501">
        <v>46029</v>
      </c>
      <c r="J36" s="42">
        <v>46028</v>
      </c>
      <c r="K36" s="161"/>
      <c r="L36" s="36"/>
      <c r="M36" s="36"/>
      <c r="N36" s="36"/>
      <c r="O36" s="36"/>
    </row>
    <row r="37" spans="2:15" s="1" customFormat="1" ht="15" customHeight="1" x14ac:dyDescent="0.25">
      <c r="B37" s="26" t="s">
        <v>10483</v>
      </c>
      <c r="C37" s="104" t="s">
        <v>540</v>
      </c>
      <c r="D37" s="385" t="s">
        <v>10058</v>
      </c>
      <c r="E37" s="504">
        <v>46029</v>
      </c>
      <c r="F37" s="385" t="s">
        <v>11195</v>
      </c>
      <c r="G37" s="505">
        <v>46029</v>
      </c>
      <c r="H37" s="386" t="s">
        <v>10954</v>
      </c>
      <c r="I37" s="504">
        <v>46030</v>
      </c>
      <c r="J37" s="42">
        <f>J36+2</f>
        <v>46030</v>
      </c>
      <c r="K37" s="249"/>
      <c r="L37" s="36"/>
      <c r="M37" s="36"/>
      <c r="N37" s="36"/>
      <c r="O37" s="36"/>
    </row>
    <row r="38" spans="2:15" s="1" customFormat="1" ht="15" customHeight="1" x14ac:dyDescent="0.25">
      <c r="B38" s="26"/>
      <c r="C38" s="85" t="s">
        <v>541</v>
      </c>
      <c r="D38" s="385" t="s">
        <v>9660</v>
      </c>
      <c r="E38" s="504">
        <v>46031</v>
      </c>
      <c r="F38" s="385" t="s">
        <v>11202</v>
      </c>
      <c r="G38" s="505">
        <v>46031</v>
      </c>
      <c r="H38" s="386" t="s">
        <v>11203</v>
      </c>
      <c r="I38" s="504">
        <v>46031</v>
      </c>
      <c r="J38" s="42">
        <f>J37+2</f>
        <v>46032</v>
      </c>
      <c r="K38" s="170"/>
      <c r="L38" s="36"/>
      <c r="M38" s="36"/>
      <c r="N38" s="36"/>
      <c r="O38" s="36"/>
    </row>
    <row r="39" spans="2:15" s="1" customFormat="1" ht="15" customHeight="1" x14ac:dyDescent="0.25">
      <c r="B39" s="26"/>
      <c r="C39" s="85" t="s">
        <v>14</v>
      </c>
      <c r="D39" s="395" t="s">
        <v>11204</v>
      </c>
      <c r="E39" s="509">
        <v>46032</v>
      </c>
      <c r="F39" s="544" t="s">
        <v>11205</v>
      </c>
      <c r="G39" s="536">
        <v>46033</v>
      </c>
      <c r="H39" s="545" t="s">
        <v>11206</v>
      </c>
      <c r="I39" s="546">
        <v>46033</v>
      </c>
      <c r="J39" s="42">
        <f>J38</f>
        <v>46032</v>
      </c>
      <c r="K39" s="170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5" customHeight="1" x14ac:dyDescent="0.25">
      <c r="B41" s="245"/>
      <c r="C41" s="85" t="s">
        <v>7862</v>
      </c>
      <c r="D41" s="385" t="s">
        <v>11207</v>
      </c>
      <c r="E41" s="504">
        <v>46034</v>
      </c>
      <c r="F41" s="385" t="s">
        <v>9129</v>
      </c>
      <c r="G41" s="505">
        <v>46035</v>
      </c>
      <c r="H41" s="386" t="s">
        <v>9180</v>
      </c>
      <c r="I41" s="504">
        <v>46035</v>
      </c>
      <c r="J41" s="42">
        <f>J39+1</f>
        <v>46033</v>
      </c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42</v>
      </c>
      <c r="D42" s="385" t="s">
        <v>9166</v>
      </c>
      <c r="E42" s="504">
        <v>46036</v>
      </c>
      <c r="F42" s="385" t="s">
        <v>9886</v>
      </c>
      <c r="G42" s="505">
        <v>46036</v>
      </c>
      <c r="H42" s="386" t="s">
        <v>9500</v>
      </c>
      <c r="I42" s="510">
        <v>46036</v>
      </c>
      <c r="J42" s="42">
        <f>J43</f>
        <v>46035</v>
      </c>
      <c r="K42" s="249"/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477</v>
      </c>
      <c r="D43" s="385" t="s">
        <v>9524</v>
      </c>
      <c r="E43" s="504">
        <v>46036</v>
      </c>
      <c r="F43" s="385" t="s">
        <v>10621</v>
      </c>
      <c r="G43" s="505">
        <v>46037</v>
      </c>
      <c r="H43" s="386" t="s">
        <v>9611</v>
      </c>
      <c r="I43" s="504">
        <v>46037</v>
      </c>
      <c r="J43" s="42">
        <f>J41+2</f>
        <v>46035</v>
      </c>
      <c r="K43" s="161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1313</v>
      </c>
      <c r="D44" s="385" t="s">
        <v>9331</v>
      </c>
      <c r="E44" s="504">
        <v>46037</v>
      </c>
      <c r="F44" s="385" t="s">
        <v>9358</v>
      </c>
      <c r="G44" s="505">
        <v>46037</v>
      </c>
      <c r="H44" s="386" t="s">
        <v>9500</v>
      </c>
      <c r="I44" s="504">
        <v>46037</v>
      </c>
      <c r="J44" s="42">
        <f>J42</f>
        <v>46035</v>
      </c>
      <c r="K44" s="398"/>
      <c r="L44" s="36"/>
      <c r="M44" s="36"/>
      <c r="N44" s="36"/>
      <c r="O44" s="36"/>
    </row>
    <row r="45" spans="2:15" s="1" customFormat="1" ht="15" customHeight="1" x14ac:dyDescent="0.25">
      <c r="B45" s="24"/>
      <c r="C45" s="85" t="s">
        <v>26</v>
      </c>
      <c r="D45" s="385" t="s">
        <v>10347</v>
      </c>
      <c r="E45" s="504">
        <v>46038</v>
      </c>
      <c r="F45" s="385" t="s">
        <v>11209</v>
      </c>
      <c r="G45" s="505">
        <v>46038</v>
      </c>
      <c r="H45" s="386" t="s">
        <v>9629</v>
      </c>
      <c r="I45" s="504">
        <v>46038</v>
      </c>
      <c r="J45" s="42">
        <f>J46</f>
        <v>46036</v>
      </c>
      <c r="K45" s="249"/>
      <c r="L45" s="36"/>
      <c r="M45" s="36"/>
      <c r="N45" s="36"/>
      <c r="O45" s="36"/>
    </row>
    <row r="46" spans="2:15" s="1" customFormat="1" ht="15" customHeight="1" x14ac:dyDescent="0.25">
      <c r="B46" s="24"/>
      <c r="C46" s="108" t="s">
        <v>479</v>
      </c>
      <c r="D46" s="410" t="s">
        <v>9180</v>
      </c>
      <c r="E46" s="510">
        <v>46038</v>
      </c>
      <c r="F46" s="410" t="s">
        <v>9722</v>
      </c>
      <c r="G46" s="522">
        <v>46038</v>
      </c>
      <c r="H46" s="386" t="s">
        <v>11231</v>
      </c>
      <c r="I46" s="510">
        <v>46038</v>
      </c>
      <c r="J46" s="42">
        <f>J42+1</f>
        <v>46036</v>
      </c>
      <c r="K46" s="272"/>
      <c r="L46" s="36"/>
      <c r="M46" s="36"/>
      <c r="N46" s="36"/>
      <c r="O46" s="36"/>
    </row>
    <row r="47" spans="2:15" s="1" customFormat="1" ht="15" customHeight="1" x14ac:dyDescent="0.25">
      <c r="B47" s="24"/>
      <c r="C47" s="85" t="s">
        <v>476</v>
      </c>
      <c r="D47" s="385" t="s">
        <v>9395</v>
      </c>
      <c r="E47" s="510">
        <v>46038</v>
      </c>
      <c r="F47" s="395" t="s">
        <v>9698</v>
      </c>
      <c r="G47" s="522">
        <v>46039</v>
      </c>
      <c r="H47" s="386" t="s">
        <v>9156</v>
      </c>
      <c r="I47" s="510">
        <v>46039</v>
      </c>
      <c r="J47" s="42">
        <f>J45+1</f>
        <v>46037</v>
      </c>
      <c r="K47" s="271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5" customHeight="1" x14ac:dyDescent="0.25">
      <c r="B50" s="24"/>
      <c r="C50" s="1" t="s">
        <v>24</v>
      </c>
      <c r="D50" s="375" t="s">
        <v>11230</v>
      </c>
      <c r="E50" s="487">
        <v>46041</v>
      </c>
      <c r="F50" s="375"/>
      <c r="G50" s="486"/>
      <c r="H50" s="375"/>
      <c r="I50" s="486"/>
      <c r="J50" s="604"/>
      <c r="K50" s="249" t="s">
        <v>23</v>
      </c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6" t="s">
        <v>16</v>
      </c>
      <c r="D51" s="553"/>
      <c r="E51" s="554"/>
      <c r="F51" s="551"/>
      <c r="G51" s="552"/>
      <c r="H51" s="382"/>
      <c r="I51" s="552"/>
      <c r="J51" s="131"/>
      <c r="K51" s="161" t="s">
        <v>23</v>
      </c>
      <c r="L51" s="36"/>
      <c r="M51" s="36"/>
      <c r="N51" s="36"/>
      <c r="O51" s="36"/>
    </row>
    <row r="52" spans="2:26" s="1" customFormat="1" ht="15" customHeight="1" x14ac:dyDescent="0.25">
      <c r="B52" s="396" t="str">
        <f>$B$16</f>
        <v>USD: JPY157.85-</v>
      </c>
      <c r="C52" s="50" t="s">
        <v>9</v>
      </c>
      <c r="D52" s="375"/>
      <c r="E52" s="484"/>
      <c r="F52" s="375"/>
      <c r="G52" s="483"/>
      <c r="H52" s="372"/>
      <c r="I52" s="483"/>
      <c r="J52" s="42"/>
      <c r="K52" s="161" t="s">
        <v>23</v>
      </c>
      <c r="L52" s="36"/>
      <c r="M52" s="36"/>
      <c r="N52" s="36"/>
      <c r="O52" s="36"/>
    </row>
    <row r="53" spans="2:26" s="1" customFormat="1" ht="15" customHeight="1" x14ac:dyDescent="0.25">
      <c r="B53" s="44" t="str">
        <f>$B$17</f>
        <v>RMB: JPY22.73-</v>
      </c>
      <c r="C53" s="45" t="s">
        <v>14</v>
      </c>
      <c r="D53" s="383"/>
      <c r="E53" s="555"/>
      <c r="F53" s="383"/>
      <c r="G53" s="516"/>
      <c r="H53" s="384"/>
      <c r="I53" s="516"/>
      <c r="J53" s="76">
        <f>J47+4</f>
        <v>46041</v>
      </c>
      <c r="K53" s="162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500-000000000000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>
    <pageSetUpPr fitToPage="1"/>
  </sheetPr>
  <dimension ref="A1:AU7689"/>
  <sheetViews>
    <sheetView topLeftCell="A4"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8" t="s">
        <v>0</v>
      </c>
      <c r="C1" s="658"/>
      <c r="D1" s="9"/>
      <c r="E1" s="9"/>
      <c r="F1" s="659">
        <v>45546.354166666664</v>
      </c>
      <c r="G1" s="659"/>
      <c r="H1" s="14"/>
      <c r="I1" s="15"/>
      <c r="J1" s="15"/>
      <c r="K1" s="16"/>
      <c r="L1" s="12"/>
    </row>
    <row r="2" spans="2:12" s="1" customFormat="1" ht="13.5" customHeight="1" x14ac:dyDescent="0.25">
      <c r="B2" s="660" t="s">
        <v>2026</v>
      </c>
      <c r="C2" s="66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7757</v>
      </c>
      <c r="E5" s="81" t="s">
        <v>7788</v>
      </c>
      <c r="F5" s="407" t="s">
        <v>7789</v>
      </c>
      <c r="G5" s="33">
        <v>45531</v>
      </c>
      <c r="H5" s="262" t="s">
        <v>7836</v>
      </c>
      <c r="I5" s="36"/>
      <c r="J5" s="36"/>
      <c r="K5" s="36"/>
      <c r="L5" s="36"/>
    </row>
    <row r="6" spans="2:12" s="1" customFormat="1" ht="13.5" customHeight="1" x14ac:dyDescent="0.25">
      <c r="B6" s="21" t="s">
        <v>7511</v>
      </c>
      <c r="C6" s="50"/>
      <c r="D6" s="371"/>
      <c r="E6" s="372"/>
      <c r="F6" s="58"/>
      <c r="G6" s="42"/>
      <c r="H6" s="188" t="s">
        <v>7833</v>
      </c>
      <c r="I6" s="36"/>
      <c r="J6" s="36"/>
      <c r="K6" s="36"/>
      <c r="L6" s="36"/>
    </row>
    <row r="7" spans="2:12" s="1" customFormat="1" ht="13.5" customHeight="1" x14ac:dyDescent="0.25">
      <c r="B7" s="26" t="s">
        <v>1901</v>
      </c>
      <c r="C7" s="85" t="s">
        <v>10</v>
      </c>
      <c r="D7" s="392" t="s">
        <v>6544</v>
      </c>
      <c r="E7" s="393" t="s">
        <v>6544</v>
      </c>
      <c r="F7" s="394" t="s">
        <v>7817</v>
      </c>
      <c r="G7" s="42">
        <f>G5+2</f>
        <v>45533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7818</v>
      </c>
      <c r="E8" s="386" t="s">
        <v>7814</v>
      </c>
      <c r="F8" s="96" t="s">
        <v>7810</v>
      </c>
      <c r="G8" s="42">
        <f>G9</f>
        <v>45534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7853</v>
      </c>
      <c r="E9" s="386" t="s">
        <v>7854</v>
      </c>
      <c r="F9" s="96" t="s">
        <v>7855</v>
      </c>
      <c r="G9" s="42">
        <f>G7+1</f>
        <v>45534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7832</v>
      </c>
      <c r="E10" s="386" t="s">
        <v>7850</v>
      </c>
      <c r="F10" s="96" t="s">
        <v>7848</v>
      </c>
      <c r="G10" s="42">
        <f>G11</f>
        <v>45535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6931</v>
      </c>
      <c r="E11" s="386" t="s">
        <v>7919</v>
      </c>
      <c r="F11" s="96" t="s">
        <v>7920</v>
      </c>
      <c r="G11" s="42">
        <f>G8+1</f>
        <v>45535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7745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7746</v>
      </c>
      <c r="C13" s="94" t="s">
        <v>481</v>
      </c>
      <c r="D13" s="402" t="s">
        <v>7909</v>
      </c>
      <c r="E13" s="401" t="s">
        <v>7905</v>
      </c>
      <c r="F13" s="111" t="s">
        <v>7936</v>
      </c>
      <c r="G13" s="34">
        <f>G5+7</f>
        <v>45538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7750</v>
      </c>
      <c r="E15" s="81" t="s">
        <v>7763</v>
      </c>
      <c r="F15" s="407" t="s">
        <v>7739</v>
      </c>
      <c r="G15" s="33">
        <v>45528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3">
      <c r="B17" s="26" t="s">
        <v>7516</v>
      </c>
      <c r="C17" s="95" t="s">
        <v>7</v>
      </c>
      <c r="D17" s="392" t="s">
        <v>7778</v>
      </c>
      <c r="E17" s="386" t="s">
        <v>7779</v>
      </c>
      <c r="F17" s="96" t="s">
        <v>7780</v>
      </c>
      <c r="G17" s="42">
        <f>G19</f>
        <v>45531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6479</v>
      </c>
      <c r="E18" s="386" t="s">
        <v>6513</v>
      </c>
      <c r="F18" s="96" t="s">
        <v>7784</v>
      </c>
      <c r="G18" s="42">
        <f>G19</f>
        <v>45531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7776</v>
      </c>
      <c r="E19" s="386" t="s">
        <v>7787</v>
      </c>
      <c r="F19" s="96" t="s">
        <v>7777</v>
      </c>
      <c r="G19" s="42">
        <f>G15+3</f>
        <v>45531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7790</v>
      </c>
      <c r="E20" s="393" t="s">
        <v>7791</v>
      </c>
      <c r="F20" s="394" t="s">
        <v>7792</v>
      </c>
      <c r="G20" s="42">
        <f>G21</f>
        <v>45532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7796</v>
      </c>
      <c r="E21" s="393" t="s">
        <v>7797</v>
      </c>
      <c r="F21" s="96" t="s">
        <v>7798</v>
      </c>
      <c r="G21" s="42">
        <f>G19+1</f>
        <v>45532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JPY147.18.-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JPY20.50-</v>
      </c>
      <c r="C23" s="93" t="s">
        <v>14</v>
      </c>
      <c r="D23" s="401" t="s">
        <v>6498</v>
      </c>
      <c r="E23" s="401" t="s">
        <v>7822</v>
      </c>
      <c r="F23" s="111" t="s">
        <v>7816</v>
      </c>
      <c r="G23" s="34">
        <f>G15+7</f>
        <v>45535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7736</v>
      </c>
      <c r="E26" s="380" t="s">
        <v>7737</v>
      </c>
      <c r="F26" s="150" t="s">
        <v>7738</v>
      </c>
      <c r="G26" s="42">
        <v>45524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6376</v>
      </c>
      <c r="C27" s="104" t="s">
        <v>16</v>
      </c>
      <c r="D27" s="85" t="s">
        <v>7729</v>
      </c>
      <c r="E27" s="101" t="s">
        <v>7731</v>
      </c>
      <c r="F27" s="102" t="s">
        <v>7733</v>
      </c>
      <c r="G27" s="42">
        <f>+G26+2</f>
        <v>45526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7744</v>
      </c>
      <c r="E28" s="101" t="s">
        <v>7766</v>
      </c>
      <c r="F28" s="102" t="s">
        <v>7768</v>
      </c>
      <c r="G28" s="42">
        <f>G27+2</f>
        <v>45528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7754</v>
      </c>
      <c r="E30" s="386" t="s">
        <v>7755</v>
      </c>
      <c r="F30" s="96" t="s">
        <v>7756</v>
      </c>
      <c r="G30" s="42">
        <f>+G28+1</f>
        <v>45529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7781</v>
      </c>
      <c r="E31" s="386" t="s">
        <v>7782</v>
      </c>
      <c r="F31" s="96" t="s">
        <v>7771</v>
      </c>
      <c r="G31" s="42">
        <f>G30+1</f>
        <v>45530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7772</v>
      </c>
      <c r="E32" s="386" t="s">
        <v>7783</v>
      </c>
      <c r="F32" s="96" t="s">
        <v>6480</v>
      </c>
      <c r="G32" s="42">
        <f>G33</f>
        <v>45531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7786</v>
      </c>
      <c r="E33" s="386" t="s">
        <v>7785</v>
      </c>
      <c r="F33" s="96" t="s">
        <v>7142</v>
      </c>
      <c r="G33" s="42">
        <f>G31+1</f>
        <v>45531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7793</v>
      </c>
      <c r="E34" s="386" t="s">
        <v>7794</v>
      </c>
      <c r="F34" s="96" t="s">
        <v>7795</v>
      </c>
      <c r="G34" s="42">
        <f>G33+1</f>
        <v>45532</v>
      </c>
      <c r="H34" s="256" t="s">
        <v>7839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7841</v>
      </c>
      <c r="E35" s="397" t="s">
        <v>7819</v>
      </c>
      <c r="F35" s="96" t="s">
        <v>6865</v>
      </c>
      <c r="G35" s="42">
        <f>G34+1</f>
        <v>45533</v>
      </c>
      <c r="H35" s="332" t="s">
        <v>7840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7844</v>
      </c>
      <c r="E37" s="380" t="s">
        <v>7896</v>
      </c>
      <c r="F37" s="150" t="s">
        <v>7897</v>
      </c>
      <c r="G37" s="131">
        <f>G38-1</f>
        <v>45538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JPY147.18.-</v>
      </c>
      <c r="C38" s="104" t="s">
        <v>16</v>
      </c>
      <c r="D38" s="385" t="s">
        <v>7916</v>
      </c>
      <c r="E38" s="386" t="s">
        <v>7917</v>
      </c>
      <c r="F38" s="96" t="s">
        <v>7918</v>
      </c>
      <c r="G38" s="42">
        <f>G34+7</f>
        <v>45539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JPY20.50-</v>
      </c>
      <c r="C39" s="238" t="s">
        <v>9</v>
      </c>
      <c r="D39" s="445" t="s">
        <v>7906</v>
      </c>
      <c r="E39" s="406" t="s">
        <v>7907</v>
      </c>
      <c r="F39" s="240" t="s">
        <v>7908</v>
      </c>
      <c r="G39" s="76">
        <f>G38+3</f>
        <v>45542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D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>
    <pageSetUpPr fitToPage="1"/>
  </sheetPr>
  <dimension ref="A1:AU7689"/>
  <sheetViews>
    <sheetView topLeftCell="A4" zoomScale="80" zoomScaleNormal="80" workbookViewId="0">
      <selection activeCell="I40" sqref="I4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8" t="s">
        <v>0</v>
      </c>
      <c r="C1" s="658"/>
      <c r="D1" s="9"/>
      <c r="E1" s="9"/>
      <c r="F1" s="659">
        <v>45537.354166666664</v>
      </c>
      <c r="G1" s="659"/>
      <c r="H1" s="14"/>
      <c r="I1" s="15"/>
      <c r="J1" s="15"/>
      <c r="K1" s="16"/>
      <c r="L1" s="12"/>
    </row>
    <row r="2" spans="2:12" s="1" customFormat="1" ht="13.5" customHeight="1" x14ac:dyDescent="0.25">
      <c r="B2" s="660" t="s">
        <v>1967</v>
      </c>
      <c r="C2" s="66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10143</v>
      </c>
      <c r="E5" s="81" t="s">
        <v>10144</v>
      </c>
      <c r="F5" s="407" t="s">
        <v>10145</v>
      </c>
      <c r="G5" s="33">
        <v>45524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7511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7512</v>
      </c>
      <c r="C7" s="85" t="s">
        <v>10</v>
      </c>
      <c r="D7" s="416" t="s">
        <v>7747</v>
      </c>
      <c r="E7" s="393" t="s">
        <v>7748</v>
      </c>
      <c r="F7" s="394" t="s">
        <v>7749</v>
      </c>
      <c r="G7" s="42">
        <f>G5+2</f>
        <v>45526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7728</v>
      </c>
      <c r="E8" s="386" t="s">
        <v>7752</v>
      </c>
      <c r="F8" s="96" t="s">
        <v>7753</v>
      </c>
      <c r="G8" s="42">
        <f>G7+1</f>
        <v>45527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7770</v>
      </c>
      <c r="E9" s="386" t="s">
        <v>7769</v>
      </c>
      <c r="F9" s="96" t="s">
        <v>7751</v>
      </c>
      <c r="G9" s="42">
        <f>G8</f>
        <v>45527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7760</v>
      </c>
      <c r="E10" s="386" t="s">
        <v>7761</v>
      </c>
      <c r="F10" s="96" t="s">
        <v>7762</v>
      </c>
      <c r="G10" s="42">
        <f>G11</f>
        <v>45528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7758</v>
      </c>
      <c r="E11" s="386" t="s">
        <v>7759</v>
      </c>
      <c r="F11" s="96" t="s">
        <v>7926</v>
      </c>
      <c r="G11" s="42">
        <f>G9+1</f>
        <v>45528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7679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7680</v>
      </c>
      <c r="C13" s="206" t="s">
        <v>481</v>
      </c>
      <c r="D13" s="432" t="s">
        <v>7775</v>
      </c>
      <c r="E13" s="433" t="s">
        <v>7773</v>
      </c>
      <c r="F13" s="208" t="s">
        <v>7774</v>
      </c>
      <c r="G13" s="34">
        <f>G5+7</f>
        <v>45531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7634</v>
      </c>
      <c r="E15" s="81" t="s">
        <v>7667</v>
      </c>
      <c r="F15" s="407" t="s">
        <v>7693</v>
      </c>
      <c r="G15" s="33">
        <v>45521</v>
      </c>
      <c r="H15" s="262" t="s">
        <v>7601</v>
      </c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4" customHeight="1" x14ac:dyDescent="0.25">
      <c r="B17" s="26" t="s">
        <v>7514</v>
      </c>
      <c r="C17" s="85" t="s">
        <v>8</v>
      </c>
      <c r="D17" s="392" t="s">
        <v>7703</v>
      </c>
      <c r="E17" s="386" t="s">
        <v>7060</v>
      </c>
      <c r="F17" s="431" t="s">
        <v>7704</v>
      </c>
      <c r="G17" s="42">
        <f>G19</f>
        <v>45524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416" t="s">
        <v>7709</v>
      </c>
      <c r="E18" s="386" t="s">
        <v>7710</v>
      </c>
      <c r="F18" s="96" t="s">
        <v>7711</v>
      </c>
      <c r="G18" s="42">
        <f>G19</f>
        <v>45524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45"/>
      <c r="C19" s="85" t="s">
        <v>5</v>
      </c>
      <c r="D19" s="416" t="s">
        <v>7717</v>
      </c>
      <c r="E19" s="386" t="s">
        <v>7716</v>
      </c>
      <c r="F19" s="96" t="s">
        <v>7076</v>
      </c>
      <c r="G19" s="42">
        <f>G15+3</f>
        <v>45524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416" t="s">
        <v>7721</v>
      </c>
      <c r="E20" s="393" t="s">
        <v>6118</v>
      </c>
      <c r="F20" s="96" t="s">
        <v>7705</v>
      </c>
      <c r="G20" s="42">
        <f>G19+1</f>
        <v>45525</v>
      </c>
      <c r="H20" s="161" t="s">
        <v>7699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7702</v>
      </c>
      <c r="D21" s="416" t="s">
        <v>7722</v>
      </c>
      <c r="E21" s="393" t="s">
        <v>7723</v>
      </c>
      <c r="F21" s="394" t="s">
        <v>7724</v>
      </c>
      <c r="G21" s="42">
        <f>G20</f>
        <v>45525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JPY150.33-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JPY20.85-</v>
      </c>
      <c r="C23" s="93" t="s">
        <v>14</v>
      </c>
      <c r="D23" s="419" t="s">
        <v>6129</v>
      </c>
      <c r="E23" s="401" t="s">
        <v>7764</v>
      </c>
      <c r="F23" s="111" t="s">
        <v>7740</v>
      </c>
      <c r="G23" s="34">
        <f>G15+7</f>
        <v>45528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7644</v>
      </c>
      <c r="E26" s="380" t="s">
        <v>7646</v>
      </c>
      <c r="F26" s="150" t="s">
        <v>7648</v>
      </c>
      <c r="G26" s="42">
        <v>45517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7515</v>
      </c>
      <c r="C27" s="104" t="s">
        <v>16</v>
      </c>
      <c r="D27" s="85" t="s">
        <v>6670</v>
      </c>
      <c r="E27" s="101" t="s">
        <v>7665</v>
      </c>
      <c r="F27" s="102" t="s">
        <v>7666</v>
      </c>
      <c r="G27" s="42">
        <f>+G26+2</f>
        <v>45519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7663</v>
      </c>
      <c r="E28" s="101" t="s">
        <v>7694</v>
      </c>
      <c r="F28" s="102" t="s">
        <v>7695</v>
      </c>
      <c r="G28" s="42">
        <f>G27+2</f>
        <v>45521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7696</v>
      </c>
      <c r="E30" s="386" t="s">
        <v>7686</v>
      </c>
      <c r="F30" s="96" t="s">
        <v>7697</v>
      </c>
      <c r="G30" s="42">
        <f>+G28+1</f>
        <v>45522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7698</v>
      </c>
      <c r="E31" s="386" t="s">
        <v>7700</v>
      </c>
      <c r="F31" s="96" t="s">
        <v>7701</v>
      </c>
      <c r="G31" s="42">
        <f>G30+1</f>
        <v>45523</v>
      </c>
      <c r="H31" s="161" t="s">
        <v>6155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410" t="s">
        <v>7706</v>
      </c>
      <c r="E32" s="386" t="s">
        <v>7707</v>
      </c>
      <c r="F32" s="96" t="s">
        <v>7708</v>
      </c>
      <c r="G32" s="42">
        <f>G31+1</f>
        <v>45524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10" t="s">
        <v>6727</v>
      </c>
      <c r="E33" s="386" t="s">
        <v>7712</v>
      </c>
      <c r="F33" s="96" t="s">
        <v>7713</v>
      </c>
      <c r="G33" s="42">
        <f>G32</f>
        <v>45524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7725</v>
      </c>
      <c r="E34" s="412" t="s">
        <v>7726</v>
      </c>
      <c r="F34" s="413" t="s">
        <v>7727</v>
      </c>
      <c r="G34" s="42">
        <f>G32+1</f>
        <v>45525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10" t="s">
        <v>7741</v>
      </c>
      <c r="E35" s="397" t="s">
        <v>7742</v>
      </c>
      <c r="F35" s="96" t="s">
        <v>7743</v>
      </c>
      <c r="G35" s="42">
        <f>G34+1</f>
        <v>45526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7799</v>
      </c>
      <c r="E37" s="380" t="s">
        <v>7800</v>
      </c>
      <c r="F37" s="150" t="s">
        <v>7807</v>
      </c>
      <c r="G37" s="131">
        <f>G38-1</f>
        <v>45531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JPY150.33-</v>
      </c>
      <c r="C38" s="85" t="s">
        <v>16</v>
      </c>
      <c r="D38" s="385" t="s">
        <v>7801</v>
      </c>
      <c r="E38" s="386" t="s">
        <v>7809</v>
      </c>
      <c r="F38" s="96" t="s">
        <v>7802</v>
      </c>
      <c r="G38" s="42">
        <f>G34+7</f>
        <v>45532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JPY20.85-</v>
      </c>
      <c r="C39" s="238" t="s">
        <v>9</v>
      </c>
      <c r="D39" s="387" t="s">
        <v>7805</v>
      </c>
      <c r="E39" s="406" t="s">
        <v>7824</v>
      </c>
      <c r="F39" s="240" t="s">
        <v>7826</v>
      </c>
      <c r="G39" s="76">
        <f>G38+3</f>
        <v>45535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E00-000000000000}">
      <formula1>$B$40:$B$42</formula1>
    </dataValidation>
  </dataValidations>
  <pageMargins left="0.47" right="0.27" top="1" bottom="1" header="0.51200000000000001" footer="0.51200000000000001"/>
  <pageSetup paperSize="9" scale="70" orientation="portrait" horizontalDpi="300" verticalDpi="300" r:id="rId1"/>
  <headerFooter alignWithMargins="0"/>
  <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>
    <pageSetUpPr fitToPage="1"/>
  </sheetPr>
  <dimension ref="A1:AU7690"/>
  <sheetViews>
    <sheetView topLeftCell="A7" zoomScale="80" zoomScaleNormal="80" workbookViewId="0">
      <selection activeCell="O32" sqref="O32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8" t="s">
        <v>0</v>
      </c>
      <c r="C1" s="658"/>
      <c r="D1" s="9"/>
      <c r="E1" s="9"/>
      <c r="F1" s="659">
        <v>45530.354166666664</v>
      </c>
      <c r="G1" s="659"/>
      <c r="H1" s="14"/>
      <c r="I1" s="15"/>
      <c r="J1" s="15"/>
      <c r="K1" s="16"/>
      <c r="L1" s="12"/>
    </row>
    <row r="2" spans="2:12" s="1" customFormat="1" ht="13.5" customHeight="1" x14ac:dyDescent="0.25">
      <c r="B2" s="660" t="s">
        <v>7509</v>
      </c>
      <c r="C2" s="66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7653</v>
      </c>
      <c r="E5" s="81" t="s">
        <v>7655</v>
      </c>
      <c r="F5" s="407" t="s">
        <v>7630</v>
      </c>
      <c r="G5" s="33">
        <v>45517</v>
      </c>
      <c r="H5" s="262" t="s">
        <v>7600</v>
      </c>
      <c r="I5" s="36"/>
      <c r="J5" s="36"/>
      <c r="K5" s="36"/>
      <c r="L5" s="36"/>
    </row>
    <row r="6" spans="2:12" s="1" customFormat="1" ht="13.5" customHeight="1" x14ac:dyDescent="0.25">
      <c r="B6" s="21" t="s">
        <v>7508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1778</v>
      </c>
      <c r="C7" s="85" t="s">
        <v>10</v>
      </c>
      <c r="D7" s="392" t="s">
        <v>7671</v>
      </c>
      <c r="E7" s="393" t="s">
        <v>7662</v>
      </c>
      <c r="F7" s="394" t="s">
        <v>7672</v>
      </c>
      <c r="G7" s="42">
        <f>G5+2</f>
        <v>45519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7682</v>
      </c>
      <c r="E8" s="386" t="s">
        <v>7683</v>
      </c>
      <c r="F8" s="96" t="s">
        <v>7664</v>
      </c>
      <c r="G8" s="42">
        <f>G7+1</f>
        <v>45520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7676</v>
      </c>
      <c r="E9" s="386" t="s">
        <v>7677</v>
      </c>
      <c r="F9" s="96" t="s">
        <v>7678</v>
      </c>
      <c r="G9" s="42">
        <f>G8</f>
        <v>45520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7687</v>
      </c>
      <c r="E10" s="386" t="s">
        <v>7688</v>
      </c>
      <c r="F10" s="96" t="s">
        <v>7689</v>
      </c>
      <c r="G10" s="42">
        <f>G11</f>
        <v>45521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7690</v>
      </c>
      <c r="E11" s="386" t="s">
        <v>30</v>
      </c>
      <c r="F11" s="96" t="s">
        <v>7327</v>
      </c>
      <c r="G11" s="42">
        <f>G9+1</f>
        <v>45521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7609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7610</v>
      </c>
      <c r="C13" s="94" t="s">
        <v>481</v>
      </c>
      <c r="D13" s="417" t="s">
        <v>7691</v>
      </c>
      <c r="E13" s="401" t="s">
        <v>7714</v>
      </c>
      <c r="F13" s="111" t="s">
        <v>7715</v>
      </c>
      <c r="G13" s="34">
        <f>G5+7</f>
        <v>45524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26"/>
      <c r="C15" s="81"/>
      <c r="D15" s="390"/>
      <c r="E15" s="81"/>
      <c r="F15" s="407"/>
      <c r="G15" s="147"/>
      <c r="H15" s="258" t="s">
        <v>7598</v>
      </c>
      <c r="I15" s="36"/>
      <c r="J15" s="36"/>
      <c r="K15" s="36"/>
      <c r="L15" s="36"/>
    </row>
    <row r="16" spans="2:12" s="1" customFormat="1" ht="13.5" customHeight="1" x14ac:dyDescent="0.25">
      <c r="B16" s="427"/>
      <c r="C16" s="85"/>
      <c r="D16" s="385"/>
      <c r="E16" s="386"/>
      <c r="F16" s="96"/>
      <c r="G16" s="115"/>
      <c r="H16" s="161" t="s">
        <v>7599</v>
      </c>
      <c r="I16" s="36"/>
      <c r="J16" s="36"/>
      <c r="K16" s="36"/>
      <c r="L16" s="36"/>
    </row>
    <row r="17" spans="2:12" s="1" customFormat="1" ht="13.5" customHeight="1" x14ac:dyDescent="0.25">
      <c r="B17" s="428"/>
      <c r="C17" s="85"/>
      <c r="D17" s="392"/>
      <c r="E17" s="386"/>
      <c r="F17" s="96"/>
      <c r="G17" s="115"/>
      <c r="H17" s="164"/>
      <c r="I17" s="36"/>
      <c r="J17" s="36"/>
      <c r="K17" s="36"/>
      <c r="L17" s="36"/>
    </row>
    <row r="18" spans="2:12" s="1" customFormat="1" ht="13.4" customHeight="1" x14ac:dyDescent="0.25">
      <c r="B18" s="429"/>
      <c r="C18" s="85"/>
      <c r="D18" s="392"/>
      <c r="E18" s="386"/>
      <c r="F18" s="96"/>
      <c r="G18" s="115"/>
      <c r="H18" s="164"/>
      <c r="I18" s="36"/>
      <c r="J18" s="36"/>
      <c r="K18" s="36"/>
      <c r="L18" s="36"/>
    </row>
    <row r="19" spans="2:12" s="1" customFormat="1" ht="13.5" customHeight="1" x14ac:dyDescent="0.3">
      <c r="B19" s="430"/>
      <c r="C19" s="420"/>
      <c r="D19" s="421"/>
      <c r="E19" s="422"/>
      <c r="F19" s="176"/>
      <c r="G19" s="118"/>
      <c r="H19" s="313"/>
      <c r="I19" s="36"/>
      <c r="J19" s="36"/>
      <c r="K19" s="36"/>
      <c r="L19" s="36"/>
    </row>
    <row r="20" spans="2:12" s="1" customFormat="1" ht="13.5" customHeight="1" x14ac:dyDescent="0.25">
      <c r="B20" s="430"/>
      <c r="C20" s="85"/>
      <c r="D20" s="392"/>
      <c r="E20" s="393"/>
      <c r="F20" s="96"/>
      <c r="G20" s="115"/>
      <c r="H20" s="161"/>
      <c r="I20" s="36"/>
      <c r="J20" s="36"/>
      <c r="K20" s="36"/>
      <c r="L20" s="36"/>
    </row>
    <row r="21" spans="2:12" s="1" customFormat="1" ht="13.5" customHeight="1" x14ac:dyDescent="0.25">
      <c r="B21" s="430"/>
      <c r="C21" s="174"/>
      <c r="D21" s="421"/>
      <c r="E21" s="423"/>
      <c r="F21" s="424"/>
      <c r="G21" s="118"/>
      <c r="H21" s="164"/>
      <c r="I21" s="36"/>
      <c r="J21" s="36"/>
      <c r="K21" s="36"/>
      <c r="L21" s="36"/>
    </row>
    <row r="22" spans="2:12" s="1" customFormat="1" ht="13.5" customHeight="1" x14ac:dyDescent="0.25">
      <c r="B22" s="430"/>
      <c r="C22" s="100"/>
      <c r="D22" s="392"/>
      <c r="E22" s="393"/>
      <c r="F22" s="393"/>
      <c r="G22" s="115"/>
      <c r="H22" s="256"/>
      <c r="I22" s="36"/>
      <c r="J22" s="36"/>
      <c r="K22" s="36"/>
      <c r="L22" s="36"/>
    </row>
    <row r="23" spans="2:12" s="1" customFormat="1" ht="13.5" customHeight="1" x14ac:dyDescent="0.25">
      <c r="B23" s="93"/>
      <c r="C23" s="93"/>
      <c r="D23" s="401"/>
      <c r="E23" s="401"/>
      <c r="F23" s="111"/>
      <c r="G23" s="148"/>
      <c r="H23" s="257"/>
      <c r="I23" s="36"/>
      <c r="J23" s="36"/>
      <c r="K23" s="36"/>
      <c r="L23" s="36"/>
    </row>
    <row r="24" spans="2:12" s="1" customFormat="1" ht="13.4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7597</v>
      </c>
      <c r="C25" s="73"/>
      <c r="D25" s="377"/>
      <c r="E25" s="378"/>
      <c r="F25" s="75"/>
      <c r="G25" s="79"/>
      <c r="H25" s="258" t="s">
        <v>7598</v>
      </c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7593</v>
      </c>
      <c r="E26" s="380" t="s">
        <v>7594</v>
      </c>
      <c r="F26" s="150" t="s">
        <v>7595</v>
      </c>
      <c r="G26" s="42">
        <v>45510</v>
      </c>
      <c r="H26" s="161" t="s">
        <v>7599</v>
      </c>
      <c r="I26" s="36"/>
      <c r="J26" s="36"/>
      <c r="K26" s="36"/>
      <c r="L26" s="36"/>
    </row>
    <row r="27" spans="2:12" s="1" customFormat="1" ht="13.5" customHeight="1" x14ac:dyDescent="0.25">
      <c r="B27" s="26" t="s">
        <v>6395</v>
      </c>
      <c r="C27" s="104" t="s">
        <v>16</v>
      </c>
      <c r="D27" s="85" t="s">
        <v>7602</v>
      </c>
      <c r="E27" s="101" t="s">
        <v>7603</v>
      </c>
      <c r="F27" s="102" t="s">
        <v>7604</v>
      </c>
      <c r="G27" s="42">
        <f>+G26+2</f>
        <v>45512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7639</v>
      </c>
      <c r="E28" s="101" t="s">
        <v>7638</v>
      </c>
      <c r="F28" s="96" t="s">
        <v>7640</v>
      </c>
      <c r="G28" s="42">
        <f>G27+2</f>
        <v>45514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85" t="s">
        <v>7596</v>
      </c>
      <c r="D29" s="395" t="s">
        <v>7623</v>
      </c>
      <c r="E29" s="397" t="s">
        <v>7619</v>
      </c>
      <c r="F29" s="99" t="s">
        <v>7624</v>
      </c>
      <c r="G29" s="42">
        <f>G28+1</f>
        <v>45515</v>
      </c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8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17</v>
      </c>
      <c r="D31" s="385" t="s">
        <v>7311</v>
      </c>
      <c r="E31" s="386" t="s">
        <v>7650</v>
      </c>
      <c r="F31" s="96" t="s">
        <v>7651</v>
      </c>
      <c r="G31" s="42">
        <f>+G28+2</f>
        <v>45516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7657</v>
      </c>
      <c r="E32" s="386" t="s">
        <v>7656</v>
      </c>
      <c r="F32" s="96" t="s">
        <v>7658</v>
      </c>
      <c r="G32" s="42">
        <f>G31+2</f>
        <v>45518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7659</v>
      </c>
      <c r="E33" s="386" t="s">
        <v>7660</v>
      </c>
      <c r="F33" s="96" t="s">
        <v>7661</v>
      </c>
      <c r="G33" s="42">
        <f>G32</f>
        <v>45518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74" t="s">
        <v>7</v>
      </c>
      <c r="D34" s="425"/>
      <c r="E34" s="422"/>
      <c r="F34" s="176"/>
      <c r="G34" s="118" t="s">
        <v>7510</v>
      </c>
      <c r="H34" s="249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</v>
      </c>
      <c r="D35" s="385" t="s">
        <v>7673</v>
      </c>
      <c r="E35" s="386" t="s">
        <v>7674</v>
      </c>
      <c r="F35" s="96" t="s">
        <v>7675</v>
      </c>
      <c r="G35" s="42">
        <f>G33+1</f>
        <v>45519</v>
      </c>
      <c r="H35" s="272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85" t="s">
        <v>7681</v>
      </c>
      <c r="E36" s="397" t="s">
        <v>7684</v>
      </c>
      <c r="F36" s="96" t="s">
        <v>7685</v>
      </c>
      <c r="G36" s="42">
        <f>G35+1</f>
        <v>45520</v>
      </c>
      <c r="H36" s="249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24</v>
      </c>
      <c r="D38" s="379" t="s">
        <v>7718</v>
      </c>
      <c r="E38" s="380" t="s">
        <v>7719</v>
      </c>
      <c r="F38" s="150" t="s">
        <v>7720</v>
      </c>
      <c r="G38" s="131">
        <f>G39-1</f>
        <v>45524</v>
      </c>
      <c r="H38" s="161" t="s">
        <v>7692</v>
      </c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JPY148.33-</v>
      </c>
      <c r="C39" s="85" t="s">
        <v>16</v>
      </c>
      <c r="D39" s="385" t="s">
        <v>7730</v>
      </c>
      <c r="E39" s="386" t="s">
        <v>7732</v>
      </c>
      <c r="F39" s="96" t="s">
        <v>7734</v>
      </c>
      <c r="G39" s="42">
        <f>G35+7-1</f>
        <v>45525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JPY20.58-</v>
      </c>
      <c r="C40" s="238" t="s">
        <v>9</v>
      </c>
      <c r="D40" s="387" t="s">
        <v>7735</v>
      </c>
      <c r="E40" s="406" t="s">
        <v>7765</v>
      </c>
      <c r="F40" s="240" t="s">
        <v>7767</v>
      </c>
      <c r="G40" s="76">
        <f>G39+3</f>
        <v>45528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F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8" t="s">
        <v>0</v>
      </c>
      <c r="C1" s="658"/>
      <c r="D1" s="9"/>
      <c r="E1" s="9"/>
      <c r="F1" s="659">
        <v>45524.354166666664</v>
      </c>
      <c r="G1" s="659"/>
      <c r="H1" s="14"/>
      <c r="I1" s="15"/>
      <c r="J1" s="15"/>
      <c r="K1" s="16"/>
      <c r="L1" s="12"/>
    </row>
    <row r="2" spans="2:12" s="1" customFormat="1" ht="13.5" customHeight="1" x14ac:dyDescent="0.25">
      <c r="B2" s="660" t="s">
        <v>7495</v>
      </c>
      <c r="C2" s="66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7577</v>
      </c>
      <c r="E5" s="81" t="s">
        <v>7578</v>
      </c>
      <c r="F5" s="407" t="s">
        <v>7579</v>
      </c>
      <c r="G5" s="33">
        <v>45510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7247</v>
      </c>
      <c r="C7" s="85" t="s">
        <v>10</v>
      </c>
      <c r="D7" s="392" t="s">
        <v>7611</v>
      </c>
      <c r="E7" s="393" t="s">
        <v>7612</v>
      </c>
      <c r="F7" s="394" t="s">
        <v>7613</v>
      </c>
      <c r="G7" s="42">
        <f>G5+2</f>
        <v>45512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7620</v>
      </c>
      <c r="E8" s="386" t="s">
        <v>7621</v>
      </c>
      <c r="F8" s="96" t="s">
        <v>7622</v>
      </c>
      <c r="G8" s="42">
        <f>G7+1</f>
        <v>45513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7608</v>
      </c>
      <c r="E9" s="386" t="s">
        <v>7642</v>
      </c>
      <c r="F9" s="96" t="s">
        <v>7643</v>
      </c>
      <c r="G9" s="42">
        <f>G8</f>
        <v>45513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7635</v>
      </c>
      <c r="E10" s="386" t="s">
        <v>7636</v>
      </c>
      <c r="F10" s="96" t="s">
        <v>7637</v>
      </c>
      <c r="G10" s="42">
        <f>G11</f>
        <v>45514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7631</v>
      </c>
      <c r="E11" s="386" t="s">
        <v>7632</v>
      </c>
      <c r="F11" s="96" t="s">
        <v>7633</v>
      </c>
      <c r="G11" s="42">
        <f>G9+1</f>
        <v>45514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7520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7521</v>
      </c>
      <c r="C13" s="94" t="s">
        <v>481</v>
      </c>
      <c r="D13" s="402" t="s">
        <v>7670</v>
      </c>
      <c r="E13" s="401" t="s">
        <v>7668</v>
      </c>
      <c r="F13" s="111" t="s">
        <v>7669</v>
      </c>
      <c r="G13" s="34">
        <f>G5+7+3</f>
        <v>45520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7558</v>
      </c>
      <c r="E15" s="81" t="s">
        <v>7555</v>
      </c>
      <c r="F15" s="103" t="s">
        <v>7557</v>
      </c>
      <c r="G15" s="33">
        <v>45507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25">
      <c r="B17" s="26" t="s">
        <v>1712</v>
      </c>
      <c r="C17" s="85" t="s">
        <v>6</v>
      </c>
      <c r="D17" s="392" t="s">
        <v>7587</v>
      </c>
      <c r="E17" s="393" t="s">
        <v>7588</v>
      </c>
      <c r="F17" s="96" t="s">
        <v>7589</v>
      </c>
      <c r="G17" s="42">
        <f>G20+1</f>
        <v>45511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392" t="s">
        <v>7581</v>
      </c>
      <c r="E18" s="393" t="s">
        <v>7582</v>
      </c>
      <c r="F18" s="394" t="s">
        <v>7583</v>
      </c>
      <c r="G18" s="42">
        <f>G17</f>
        <v>45511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7605</v>
      </c>
      <c r="E19" s="386" t="s">
        <v>7606</v>
      </c>
      <c r="F19" s="96" t="s">
        <v>7607</v>
      </c>
      <c r="G19" s="42">
        <f>G20</f>
        <v>45510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5</v>
      </c>
      <c r="D20" s="392" t="s">
        <v>7614</v>
      </c>
      <c r="E20" s="386" t="s">
        <v>7615</v>
      </c>
      <c r="F20" s="96" t="s">
        <v>7616</v>
      </c>
      <c r="G20" s="42">
        <f>G15+3</f>
        <v>45510</v>
      </c>
      <c r="H20" s="164" t="s">
        <v>6155</v>
      </c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7</v>
      </c>
      <c r="D21" s="392" t="s">
        <v>7625</v>
      </c>
      <c r="E21" s="386" t="s">
        <v>7618</v>
      </c>
      <c r="F21" s="96" t="s">
        <v>7626</v>
      </c>
      <c r="G21" s="42">
        <f>G20</f>
        <v>45510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JPY150.36-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JPY20.63-</v>
      </c>
      <c r="C23" s="93" t="s">
        <v>14</v>
      </c>
      <c r="D23" s="401" t="s">
        <v>7652</v>
      </c>
      <c r="E23" s="401" t="s">
        <v>7654</v>
      </c>
      <c r="F23" s="111" t="s">
        <v>7630</v>
      </c>
      <c r="G23" s="34">
        <f>G15+7+2</f>
        <v>45516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7523</v>
      </c>
      <c r="E26" s="380" t="s">
        <v>7471</v>
      </c>
      <c r="F26" s="150" t="s">
        <v>7524</v>
      </c>
      <c r="G26" s="42">
        <v>45503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6753</v>
      </c>
      <c r="C27" s="104" t="s">
        <v>16</v>
      </c>
      <c r="D27" s="85" t="s">
        <v>7531</v>
      </c>
      <c r="E27" s="101" t="s">
        <v>7528</v>
      </c>
      <c r="F27" s="96" t="s">
        <v>7530</v>
      </c>
      <c r="G27" s="42">
        <f>+G26+2</f>
        <v>45505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7553</v>
      </c>
      <c r="E28" s="386" t="s">
        <v>7547</v>
      </c>
      <c r="F28" s="102" t="s">
        <v>7549</v>
      </c>
      <c r="G28" s="42">
        <f>G27+2</f>
        <v>45507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7559</v>
      </c>
      <c r="E30" s="386" t="s">
        <v>7560</v>
      </c>
      <c r="F30" s="96" t="s">
        <v>7561</v>
      </c>
      <c r="G30" s="42">
        <f>+G28+1</f>
        <v>45508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7567</v>
      </c>
      <c r="E31" s="386" t="s">
        <v>7568</v>
      </c>
      <c r="F31" s="96" t="s">
        <v>7562</v>
      </c>
      <c r="G31" s="42">
        <f>G33+1</f>
        <v>45510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7564</v>
      </c>
      <c r="D32" s="385" t="s">
        <v>7563</v>
      </c>
      <c r="E32" s="386" t="s">
        <v>7570</v>
      </c>
      <c r="F32" s="96" t="s">
        <v>7571</v>
      </c>
      <c r="G32" s="42">
        <f>G31</f>
        <v>45510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7590</v>
      </c>
      <c r="E33" s="386" t="s">
        <v>7569</v>
      </c>
      <c r="F33" s="96" t="s">
        <v>7591</v>
      </c>
      <c r="G33" s="42">
        <f>G30+1</f>
        <v>45509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7584</v>
      </c>
      <c r="E34" s="386" t="s">
        <v>7585</v>
      </c>
      <c r="F34" s="96" t="s">
        <v>7586</v>
      </c>
      <c r="G34" s="42">
        <f>G31+1</f>
        <v>45511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7627</v>
      </c>
      <c r="E35" s="397" t="s">
        <v>7628</v>
      </c>
      <c r="F35" s="96" t="s">
        <v>7629</v>
      </c>
      <c r="G35" s="42">
        <f>G34+1</f>
        <v>45512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7645</v>
      </c>
      <c r="E37" s="380" t="s">
        <v>7647</v>
      </c>
      <c r="F37" s="150" t="s">
        <v>7649</v>
      </c>
      <c r="G37" s="131">
        <f>G38-1</f>
        <v>45517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JPY150.36-</v>
      </c>
      <c r="C38" s="50" t="s">
        <v>16</v>
      </c>
      <c r="D38" s="375"/>
      <c r="E38" s="372"/>
      <c r="F38" s="58"/>
      <c r="G38" s="42">
        <f>G34+7</f>
        <v>45518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JPY20.63-</v>
      </c>
      <c r="C39" s="45" t="s">
        <v>9</v>
      </c>
      <c r="D39" s="383"/>
      <c r="E39" s="384"/>
      <c r="F39" s="48"/>
      <c r="G39" s="76">
        <f>G38+3</f>
        <v>45521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0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8" t="s">
        <v>0</v>
      </c>
      <c r="C1" s="658"/>
      <c r="D1" s="9"/>
      <c r="E1" s="9"/>
      <c r="F1" s="659">
        <v>45517.354166666664</v>
      </c>
      <c r="G1" s="659"/>
      <c r="H1" s="14"/>
      <c r="I1" s="15"/>
      <c r="J1" s="15"/>
      <c r="K1" s="16"/>
      <c r="L1" s="12"/>
    </row>
    <row r="2" spans="2:12" s="1" customFormat="1" ht="13.5" customHeight="1" x14ac:dyDescent="0.25">
      <c r="B2" s="660" t="s">
        <v>7415</v>
      </c>
      <c r="C2" s="66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7485</v>
      </c>
      <c r="E5" s="81" t="s">
        <v>7484</v>
      </c>
      <c r="F5" s="407" t="s">
        <v>7471</v>
      </c>
      <c r="G5" s="33">
        <v>45503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7246</v>
      </c>
      <c r="C7" s="85" t="s">
        <v>10</v>
      </c>
      <c r="D7" s="416" t="s">
        <v>7503</v>
      </c>
      <c r="E7" s="393" t="s">
        <v>7504</v>
      </c>
      <c r="F7" s="394" t="s">
        <v>7505</v>
      </c>
      <c r="G7" s="42">
        <f>G5+2</f>
        <v>45505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410" t="s">
        <v>7532</v>
      </c>
      <c r="E8" s="386" t="s">
        <v>7533</v>
      </c>
      <c r="F8" s="96" t="s">
        <v>6226</v>
      </c>
      <c r="G8" s="42">
        <f>G7+1</f>
        <v>45506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410" t="s">
        <v>7541</v>
      </c>
      <c r="E9" s="386" t="s">
        <v>7540</v>
      </c>
      <c r="F9" s="96" t="s">
        <v>7502</v>
      </c>
      <c r="G9" s="42">
        <f>G8</f>
        <v>45506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410" t="s">
        <v>7550</v>
      </c>
      <c r="E10" s="386" t="s">
        <v>7551</v>
      </c>
      <c r="F10" s="96" t="s">
        <v>7552</v>
      </c>
      <c r="G10" s="42">
        <f>G11</f>
        <v>45507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7543</v>
      </c>
      <c r="E11" s="386" t="s">
        <v>7544</v>
      </c>
      <c r="F11" s="96" t="s">
        <v>7545</v>
      </c>
      <c r="G11" s="42">
        <f>G9+1</f>
        <v>45507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7436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7437</v>
      </c>
      <c r="C13" s="94" t="s">
        <v>7534</v>
      </c>
      <c r="D13" s="402" t="s">
        <v>7565</v>
      </c>
      <c r="E13" s="401" t="s">
        <v>7566</v>
      </c>
      <c r="F13" s="111" t="s">
        <v>7542</v>
      </c>
      <c r="G13" s="34">
        <f>G5+7</f>
        <v>45510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7470</v>
      </c>
      <c r="E15" s="81" t="s">
        <v>7467</v>
      </c>
      <c r="F15" s="407" t="s">
        <v>7469</v>
      </c>
      <c r="G15" s="33">
        <v>45500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1663</v>
      </c>
      <c r="C17" s="85" t="s">
        <v>6</v>
      </c>
      <c r="D17" s="392" t="s">
        <v>7474</v>
      </c>
      <c r="E17" s="393" t="s">
        <v>7493</v>
      </c>
      <c r="F17" s="96" t="s">
        <v>7494</v>
      </c>
      <c r="G17" s="42">
        <f>G18+1</f>
        <v>45504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392" t="s">
        <v>7475</v>
      </c>
      <c r="E18" s="386" t="s">
        <v>95</v>
      </c>
      <c r="F18" s="96" t="s">
        <v>7501</v>
      </c>
      <c r="G18" s="42">
        <f>G15+3</f>
        <v>45503</v>
      </c>
      <c r="H18" s="164" t="s">
        <v>6155</v>
      </c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7498</v>
      </c>
      <c r="E19" s="386" t="s">
        <v>7499</v>
      </c>
      <c r="F19" s="96" t="s">
        <v>7500</v>
      </c>
      <c r="G19" s="42">
        <f>G18</f>
        <v>45503</v>
      </c>
      <c r="H19" s="164"/>
      <c r="I19" s="36"/>
      <c r="J19" s="36"/>
      <c r="K19" s="36"/>
      <c r="L19" s="36"/>
    </row>
    <row r="20" spans="2:12" s="1" customFormat="1" ht="13.5" customHeight="1" x14ac:dyDescent="0.3">
      <c r="B20" s="245"/>
      <c r="C20" s="95" t="s">
        <v>7</v>
      </c>
      <c r="D20" s="392" t="s">
        <v>6548</v>
      </c>
      <c r="E20" s="386" t="s">
        <v>7506</v>
      </c>
      <c r="F20" s="96" t="s">
        <v>7507</v>
      </c>
      <c r="G20" s="42">
        <f>G18</f>
        <v>45503</v>
      </c>
      <c r="H20" s="313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7535</v>
      </c>
      <c r="E21" s="393" t="s">
        <v>7536</v>
      </c>
      <c r="F21" s="394" t="s">
        <v>7537</v>
      </c>
      <c r="G21" s="42">
        <f>G17</f>
        <v>45504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JPY154.99-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JPY21.30-</v>
      </c>
      <c r="C23" s="93" t="s">
        <v>14</v>
      </c>
      <c r="D23" s="419" t="s">
        <v>7525</v>
      </c>
      <c r="E23" s="401" t="s">
        <v>7554</v>
      </c>
      <c r="F23" s="111" t="s">
        <v>7556</v>
      </c>
      <c r="G23" s="34">
        <f>G15+7</f>
        <v>45507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7438</v>
      </c>
      <c r="E26" s="380" t="s">
        <v>7439</v>
      </c>
      <c r="F26" s="150" t="s">
        <v>7440</v>
      </c>
      <c r="G26" s="42">
        <v>45496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6027</v>
      </c>
      <c r="C27" s="104" t="s">
        <v>16</v>
      </c>
      <c r="D27" s="85" t="s">
        <v>7441</v>
      </c>
      <c r="E27" s="101" t="s">
        <v>7442</v>
      </c>
      <c r="F27" s="102" t="s">
        <v>7443</v>
      </c>
      <c r="G27" s="42">
        <f>+G26+2</f>
        <v>45498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7454</v>
      </c>
      <c r="E28" s="101" t="s">
        <v>7456</v>
      </c>
      <c r="F28" s="102" t="s">
        <v>7458</v>
      </c>
      <c r="G28" s="42">
        <f>G27+2</f>
        <v>45500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7452</v>
      </c>
      <c r="E30" s="386" t="s">
        <v>6185</v>
      </c>
      <c r="F30" s="96" t="s">
        <v>7473</v>
      </c>
      <c r="G30" s="42">
        <f>+G28+1</f>
        <v>45501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385" t="s">
        <v>7476</v>
      </c>
      <c r="E31" s="386" t="s">
        <v>7477</v>
      </c>
      <c r="F31" s="96" t="s">
        <v>7478</v>
      </c>
      <c r="G31" s="42">
        <f>G33</f>
        <v>45503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7472</v>
      </c>
      <c r="E32" s="386" t="s">
        <v>7486</v>
      </c>
      <c r="F32" s="96" t="s">
        <v>7487</v>
      </c>
      <c r="G32" s="42">
        <f>G30+1</f>
        <v>45502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7490</v>
      </c>
      <c r="E33" s="386" t="s">
        <v>7491</v>
      </c>
      <c r="F33" s="96" t="s">
        <v>7492</v>
      </c>
      <c r="G33" s="42">
        <f>G32+1</f>
        <v>45503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7496</v>
      </c>
      <c r="E34" s="386" t="s">
        <v>7488</v>
      </c>
      <c r="F34" s="413" t="s">
        <v>7497</v>
      </c>
      <c r="G34" s="42">
        <f>G33+1</f>
        <v>45504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7538</v>
      </c>
      <c r="E35" s="397" t="s">
        <v>7539</v>
      </c>
      <c r="F35" s="96" t="s">
        <v>7489</v>
      </c>
      <c r="G35" s="42">
        <f>G34+1</f>
        <v>45505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7572</v>
      </c>
      <c r="E37" s="380" t="s">
        <v>7573</v>
      </c>
      <c r="F37" s="150" t="s">
        <v>7574</v>
      </c>
      <c r="G37" s="131">
        <f>G38-1</f>
        <v>45510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JPY154.99-</v>
      </c>
      <c r="C38" s="85" t="s">
        <v>16</v>
      </c>
      <c r="D38" s="385" t="s">
        <v>7575</v>
      </c>
      <c r="E38" s="386" t="s">
        <v>7580</v>
      </c>
      <c r="F38" s="96" t="s">
        <v>7576</v>
      </c>
      <c r="G38" s="42">
        <f>G34+7</f>
        <v>45511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JPY21.30-</v>
      </c>
      <c r="C39" s="238" t="s">
        <v>9</v>
      </c>
      <c r="D39" s="387" t="s">
        <v>7592</v>
      </c>
      <c r="E39" s="406" t="s">
        <v>7617</v>
      </c>
      <c r="F39" s="240" t="s">
        <v>7641</v>
      </c>
      <c r="G39" s="76">
        <f>G38+3</f>
        <v>45514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1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8" t="s">
        <v>0</v>
      </c>
      <c r="C1" s="658"/>
      <c r="D1" s="9"/>
      <c r="E1" s="9"/>
      <c r="F1" s="659">
        <v>45509.354166666664</v>
      </c>
      <c r="G1" s="659"/>
      <c r="H1" s="14"/>
      <c r="I1" s="15"/>
      <c r="J1" s="15"/>
      <c r="K1" s="16"/>
      <c r="L1" s="12"/>
    </row>
    <row r="2" spans="2:12" s="1" customFormat="1" ht="13.5" customHeight="1" x14ac:dyDescent="0.25">
      <c r="B2" s="660" t="s">
        <v>1710</v>
      </c>
      <c r="C2" s="66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7418</v>
      </c>
      <c r="E5" s="401" t="s">
        <v>7420</v>
      </c>
      <c r="F5" s="111" t="s">
        <v>7422</v>
      </c>
      <c r="G5" s="33">
        <v>45496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6761</v>
      </c>
      <c r="C7" s="85" t="s">
        <v>10</v>
      </c>
      <c r="D7" s="392" t="s">
        <v>7444</v>
      </c>
      <c r="E7" s="393" t="s">
        <v>7445</v>
      </c>
      <c r="F7" s="394" t="s">
        <v>7430</v>
      </c>
      <c r="G7" s="42">
        <f>G5+2</f>
        <v>45498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7460</v>
      </c>
      <c r="E8" s="386" t="s">
        <v>7459</v>
      </c>
      <c r="F8" s="96" t="s">
        <v>7461</v>
      </c>
      <c r="G8" s="42">
        <f>G9</f>
        <v>45499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7446</v>
      </c>
      <c r="E9" s="386" t="s">
        <v>7447</v>
      </c>
      <c r="F9" s="96" t="s">
        <v>7448</v>
      </c>
      <c r="G9" s="42">
        <f>G7+1</f>
        <v>45499</v>
      </c>
      <c r="H9" s="161" t="s">
        <v>6158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7462</v>
      </c>
      <c r="E10" s="386" t="s">
        <v>7463</v>
      </c>
      <c r="F10" s="96" t="s">
        <v>7464</v>
      </c>
      <c r="G10" s="42">
        <f>G11</f>
        <v>45500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7449</v>
      </c>
      <c r="E11" s="386" t="s">
        <v>7450</v>
      </c>
      <c r="F11" s="96" t="s">
        <v>7451</v>
      </c>
      <c r="G11" s="42">
        <f>G8+1</f>
        <v>45500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7372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7373</v>
      </c>
      <c r="C13" s="94" t="s">
        <v>481</v>
      </c>
      <c r="D13" s="402" t="s">
        <v>7482</v>
      </c>
      <c r="E13" s="401" t="s">
        <v>7483</v>
      </c>
      <c r="F13" s="111" t="s">
        <v>7471</v>
      </c>
      <c r="G13" s="34">
        <f>G5+7</f>
        <v>45503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7381</v>
      </c>
      <c r="E15" s="81" t="s">
        <v>7383</v>
      </c>
      <c r="F15" s="407" t="s">
        <v>7385</v>
      </c>
      <c r="G15" s="33">
        <v>45493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3">
      <c r="B17" s="26" t="s">
        <v>1601</v>
      </c>
      <c r="C17" s="95" t="s">
        <v>7</v>
      </c>
      <c r="D17" s="416" t="s">
        <v>7401</v>
      </c>
      <c r="E17" s="386" t="s">
        <v>7402</v>
      </c>
      <c r="F17" s="96" t="s">
        <v>7403</v>
      </c>
      <c r="G17" s="42">
        <f>G18</f>
        <v>45496</v>
      </c>
      <c r="H17" s="313"/>
      <c r="I17" s="36"/>
      <c r="J17" s="36"/>
      <c r="K17" s="36"/>
      <c r="L17" s="36"/>
    </row>
    <row r="18" spans="2:12" s="1" customFormat="1" ht="14.15" customHeight="1" x14ac:dyDescent="0.25">
      <c r="B18" s="26"/>
      <c r="C18" s="85" t="s">
        <v>5</v>
      </c>
      <c r="D18" s="392" t="s">
        <v>7410</v>
      </c>
      <c r="E18" s="386" t="s">
        <v>7409</v>
      </c>
      <c r="F18" s="96" t="s">
        <v>7411</v>
      </c>
      <c r="G18" s="42">
        <f>G15+3</f>
        <v>45496</v>
      </c>
      <c r="H18" s="164" t="s">
        <v>6155</v>
      </c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416" t="s">
        <v>7412</v>
      </c>
      <c r="E19" s="386" t="s">
        <v>7413</v>
      </c>
      <c r="F19" s="96" t="s">
        <v>7414</v>
      </c>
      <c r="G19" s="42">
        <f>G18</f>
        <v>45496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7427</v>
      </c>
      <c r="E20" s="393" t="s">
        <v>7428</v>
      </c>
      <c r="F20" s="394" t="s">
        <v>7429</v>
      </c>
      <c r="G20" s="42">
        <f>G21</f>
        <v>45497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7433</v>
      </c>
      <c r="E21" s="393" t="s">
        <v>7434</v>
      </c>
      <c r="F21" s="96" t="s">
        <v>7435</v>
      </c>
      <c r="G21" s="42">
        <f>G18+1</f>
        <v>45497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JPY158.29-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JPY21.69-</v>
      </c>
      <c r="C23" s="93" t="s">
        <v>14</v>
      </c>
      <c r="D23" s="401" t="s">
        <v>7465</v>
      </c>
      <c r="E23" s="401" t="s">
        <v>7466</v>
      </c>
      <c r="F23" s="111" t="s">
        <v>7468</v>
      </c>
      <c r="G23" s="34">
        <f>G15+7</f>
        <v>45500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133" t="s">
        <v>10146</v>
      </c>
      <c r="E26" s="149" t="s">
        <v>10147</v>
      </c>
      <c r="F26" s="250" t="s">
        <v>8922</v>
      </c>
      <c r="G26" s="42">
        <v>45489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6751</v>
      </c>
      <c r="C27" s="104" t="s">
        <v>16</v>
      </c>
      <c r="D27" s="85" t="s">
        <v>10148</v>
      </c>
      <c r="E27" s="101" t="s">
        <v>10149</v>
      </c>
      <c r="F27" s="102" t="s">
        <v>10150</v>
      </c>
      <c r="G27" s="42">
        <f>+G26+2</f>
        <v>45491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10151</v>
      </c>
      <c r="E28" s="101" t="s">
        <v>7388</v>
      </c>
      <c r="F28" s="102" t="s">
        <v>7390</v>
      </c>
      <c r="G28" s="42">
        <f>G27+2</f>
        <v>45493</v>
      </c>
      <c r="H28" s="170" t="s">
        <v>7367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410" t="s">
        <v>7377</v>
      </c>
      <c r="E30" s="386" t="s">
        <v>7378</v>
      </c>
      <c r="F30" s="96" t="s">
        <v>7379</v>
      </c>
      <c r="G30" s="42">
        <f>+G28+1</f>
        <v>45494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7380</v>
      </c>
      <c r="E31" s="412" t="s">
        <v>6114</v>
      </c>
      <c r="F31" s="413" t="s">
        <v>6122</v>
      </c>
      <c r="G31" s="42">
        <f>G30+1</f>
        <v>45495</v>
      </c>
      <c r="H31" s="161" t="s">
        <v>6155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410" t="s">
        <v>7398</v>
      </c>
      <c r="E32" s="386" t="s">
        <v>7399</v>
      </c>
      <c r="F32" s="96" t="s">
        <v>7400</v>
      </c>
      <c r="G32" s="42">
        <f>G31+1</f>
        <v>45496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10" t="s">
        <v>7089</v>
      </c>
      <c r="E33" s="386" t="s">
        <v>7404</v>
      </c>
      <c r="F33" s="96" t="s">
        <v>7405</v>
      </c>
      <c r="G33" s="42">
        <f>G32</f>
        <v>45496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7416</v>
      </c>
      <c r="E34" s="386" t="s">
        <v>7397</v>
      </c>
      <c r="F34" s="96" t="s">
        <v>7417</v>
      </c>
      <c r="G34" s="42">
        <f>G32+1</f>
        <v>45497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7431</v>
      </c>
      <c r="E35" s="397" t="s">
        <v>6472</v>
      </c>
      <c r="F35" s="96" t="s">
        <v>7432</v>
      </c>
      <c r="G35" s="42">
        <f>G34+1</f>
        <v>45498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7479</v>
      </c>
      <c r="E37" s="380" t="s">
        <v>7480</v>
      </c>
      <c r="F37" s="150" t="s">
        <v>7481</v>
      </c>
      <c r="G37" s="131">
        <f>G38-1</f>
        <v>45503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JPY158.29-</v>
      </c>
      <c r="C38" s="85" t="s">
        <v>16</v>
      </c>
      <c r="D38" s="385" t="s">
        <v>7526</v>
      </c>
      <c r="E38" s="386" t="s">
        <v>7527</v>
      </c>
      <c r="F38" s="96" t="s">
        <v>7529</v>
      </c>
      <c r="G38" s="42">
        <f>G34+7</f>
        <v>45504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JPY21.69-</v>
      </c>
      <c r="C39" s="238" t="s">
        <v>9</v>
      </c>
      <c r="D39" s="387" t="s">
        <v>7522</v>
      </c>
      <c r="E39" s="406" t="s">
        <v>7546</v>
      </c>
      <c r="F39" s="240" t="s">
        <v>7548</v>
      </c>
      <c r="G39" s="76">
        <f>G38+3</f>
        <v>45507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2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>
    <pageSetUpPr fitToPage="1"/>
  </sheetPr>
  <dimension ref="A1:AU7689"/>
  <sheetViews>
    <sheetView topLeftCell="A4" zoomScale="80" zoomScaleNormal="80" workbookViewId="0">
      <selection activeCell="D40" sqref="D40:D4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8" t="s">
        <v>0</v>
      </c>
      <c r="C1" s="658"/>
      <c r="D1" s="9"/>
      <c r="E1" s="9"/>
      <c r="F1" s="659">
        <v>45502.354166666664</v>
      </c>
      <c r="G1" s="659"/>
      <c r="H1" s="14"/>
      <c r="I1" s="15"/>
      <c r="J1" s="15"/>
      <c r="K1" s="16"/>
      <c r="L1" s="12"/>
    </row>
    <row r="2" spans="2:12" s="1" customFormat="1" ht="13.5" customHeight="1" x14ac:dyDescent="0.25">
      <c r="B2" s="660" t="s">
        <v>1661</v>
      </c>
      <c r="C2" s="66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7338</v>
      </c>
      <c r="E5" s="81" t="s">
        <v>7340</v>
      </c>
      <c r="F5" s="407" t="s">
        <v>7342</v>
      </c>
      <c r="G5" s="33">
        <v>45489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6759</v>
      </c>
      <c r="C7" s="85" t="s">
        <v>10</v>
      </c>
      <c r="D7" s="392" t="s">
        <v>7336</v>
      </c>
      <c r="E7" s="393" t="s">
        <v>7346</v>
      </c>
      <c r="F7" s="394" t="s">
        <v>7335</v>
      </c>
      <c r="G7" s="42">
        <f>G5+2</f>
        <v>45491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7365</v>
      </c>
      <c r="E8" s="386" t="s">
        <v>7361</v>
      </c>
      <c r="F8" s="96" t="s">
        <v>7362</v>
      </c>
      <c r="G8" s="42">
        <f>G7+1</f>
        <v>45492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7369</v>
      </c>
      <c r="E9" s="412" t="s">
        <v>7370</v>
      </c>
      <c r="F9" s="413" t="s">
        <v>7371</v>
      </c>
      <c r="G9" s="42">
        <f>G8</f>
        <v>45492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410" t="s">
        <v>7391</v>
      </c>
      <c r="E10" s="412" t="s">
        <v>7392</v>
      </c>
      <c r="F10" s="413" t="s">
        <v>7393</v>
      </c>
      <c r="G10" s="42">
        <f>G11</f>
        <v>45493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7386</v>
      </c>
      <c r="E11" s="412" t="s">
        <v>7387</v>
      </c>
      <c r="F11" s="413" t="s">
        <v>6110</v>
      </c>
      <c r="G11" s="42">
        <f>G9+1</f>
        <v>45493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7299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7300</v>
      </c>
      <c r="C13" s="94" t="s">
        <v>481</v>
      </c>
      <c r="D13" s="417" t="s">
        <v>7419</v>
      </c>
      <c r="E13" s="401" t="s">
        <v>7421</v>
      </c>
      <c r="F13" s="111" t="s">
        <v>7423</v>
      </c>
      <c r="G13" s="34">
        <f>G5+7</f>
        <v>45496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7311</v>
      </c>
      <c r="E15" s="81" t="s">
        <v>7313</v>
      </c>
      <c r="F15" s="407" t="s">
        <v>7315</v>
      </c>
      <c r="G15" s="33">
        <v>45486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6988</v>
      </c>
      <c r="C17" s="85" t="s">
        <v>5</v>
      </c>
      <c r="D17" s="392" t="s">
        <v>7324</v>
      </c>
      <c r="E17" s="386" t="s">
        <v>7325</v>
      </c>
      <c r="F17" s="96" t="s">
        <v>7326</v>
      </c>
      <c r="G17" s="42">
        <f>G15+3</f>
        <v>45489</v>
      </c>
      <c r="H17" s="164" t="s">
        <v>6155</v>
      </c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7328</v>
      </c>
      <c r="E18" s="386" t="s">
        <v>7329</v>
      </c>
      <c r="F18" s="96" t="s">
        <v>7330</v>
      </c>
      <c r="G18" s="42">
        <f>G17</f>
        <v>45489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7348</v>
      </c>
      <c r="E19" s="386" t="s">
        <v>7349</v>
      </c>
      <c r="F19" s="96" t="s">
        <v>7350</v>
      </c>
      <c r="G19" s="42">
        <f>G17</f>
        <v>45489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7347</v>
      </c>
      <c r="E20" s="393" t="s">
        <v>7334</v>
      </c>
      <c r="F20" s="96" t="s">
        <v>7366</v>
      </c>
      <c r="G20" s="42">
        <f>G17+1</f>
        <v>45490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7394</v>
      </c>
      <c r="E21" s="393" t="s">
        <v>7395</v>
      </c>
      <c r="F21" s="394" t="s">
        <v>7396</v>
      </c>
      <c r="G21" s="42">
        <f>G20</f>
        <v>45490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JPY160.29-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JPY22.01-</v>
      </c>
      <c r="C23" s="93" t="s">
        <v>14</v>
      </c>
      <c r="D23" s="419" t="s">
        <v>7382</v>
      </c>
      <c r="E23" s="401" t="s">
        <v>7384</v>
      </c>
      <c r="F23" s="111" t="s">
        <v>7376</v>
      </c>
      <c r="G23" s="34">
        <f>G15+7</f>
        <v>45493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7277</v>
      </c>
      <c r="E26" s="149" t="s">
        <v>7278</v>
      </c>
      <c r="F26" s="250" t="s">
        <v>7279</v>
      </c>
      <c r="G26" s="42">
        <v>45482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6760</v>
      </c>
      <c r="C27" s="104" t="s">
        <v>16</v>
      </c>
      <c r="D27" s="85" t="s">
        <v>7281</v>
      </c>
      <c r="E27" s="386" t="s">
        <v>7282</v>
      </c>
      <c r="F27" s="102" t="s">
        <v>7280</v>
      </c>
      <c r="G27" s="42">
        <f>+G26+2</f>
        <v>45484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7289</v>
      </c>
      <c r="E28" s="386" t="s">
        <v>7003</v>
      </c>
      <c r="F28" s="96" t="s">
        <v>7323</v>
      </c>
      <c r="G28" s="42">
        <f>G27+2</f>
        <v>45486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7320</v>
      </c>
      <c r="E30" s="386" t="s">
        <v>7321</v>
      </c>
      <c r="F30" s="96" t="s">
        <v>7322</v>
      </c>
      <c r="G30" s="42">
        <f>+G28+1</f>
        <v>45487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385" t="s">
        <v>7343</v>
      </c>
      <c r="E31" s="386" t="s">
        <v>7344</v>
      </c>
      <c r="F31" s="96" t="s">
        <v>7345</v>
      </c>
      <c r="G31" s="42">
        <f>G33</f>
        <v>45489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7352</v>
      </c>
      <c r="E32" s="386" t="s">
        <v>7351</v>
      </c>
      <c r="F32" s="96" t="s">
        <v>7353</v>
      </c>
      <c r="G32" s="42">
        <f>G30+1</f>
        <v>45488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7327</v>
      </c>
      <c r="E33" s="386" t="s">
        <v>7363</v>
      </c>
      <c r="F33" s="96" t="s">
        <v>7364</v>
      </c>
      <c r="G33" s="42">
        <f>G32+1</f>
        <v>45489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7374</v>
      </c>
      <c r="E34" s="386" t="s">
        <v>68</v>
      </c>
      <c r="F34" s="96" t="s">
        <v>7375</v>
      </c>
      <c r="G34" s="42">
        <f>G33+1</f>
        <v>45490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7358</v>
      </c>
      <c r="E35" s="397" t="s">
        <v>7359</v>
      </c>
      <c r="F35" s="96" t="s">
        <v>7360</v>
      </c>
      <c r="G35" s="42">
        <f>G34+1</f>
        <v>45491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7406</v>
      </c>
      <c r="E37" s="380" t="s">
        <v>7407</v>
      </c>
      <c r="F37" s="150" t="s">
        <v>7408</v>
      </c>
      <c r="G37" s="131">
        <f>G38-1</f>
        <v>45496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JPY160.29-</v>
      </c>
      <c r="C38" s="85" t="s">
        <v>16</v>
      </c>
      <c r="D38" s="385" t="s">
        <v>7424</v>
      </c>
      <c r="E38" s="386" t="s">
        <v>7425</v>
      </c>
      <c r="F38" s="96" t="s">
        <v>7426</v>
      </c>
      <c r="G38" s="42">
        <f>G34+7</f>
        <v>45497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JPY22.01-</v>
      </c>
      <c r="C39" s="238" t="s">
        <v>9</v>
      </c>
      <c r="D39" s="387" t="s">
        <v>7453</v>
      </c>
      <c r="E39" s="406" t="s">
        <v>7455</v>
      </c>
      <c r="F39" s="240" t="s">
        <v>7457</v>
      </c>
      <c r="G39" s="76">
        <f>G38+3</f>
        <v>45500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3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>
    <pageSetUpPr fitToPage="1"/>
  </sheetPr>
  <dimension ref="A1:AU7689"/>
  <sheetViews>
    <sheetView topLeftCell="A7" zoomScale="80" zoomScaleNormal="80" workbookViewId="0">
      <selection activeCell="D20" sqref="D2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8" t="s">
        <v>0</v>
      </c>
      <c r="C1" s="658"/>
      <c r="D1" s="9"/>
      <c r="E1" s="9"/>
      <c r="F1" s="659">
        <v>45495.354166666664</v>
      </c>
      <c r="G1" s="659"/>
      <c r="H1" s="14"/>
      <c r="I1" s="15"/>
      <c r="J1" s="15"/>
      <c r="K1" s="16"/>
      <c r="L1" s="12"/>
    </row>
    <row r="2" spans="2:12" s="1" customFormat="1" ht="13.5" customHeight="1" x14ac:dyDescent="0.25">
      <c r="B2" s="660" t="s">
        <v>6757</v>
      </c>
      <c r="C2" s="66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7238</v>
      </c>
      <c r="E5" s="81" t="s">
        <v>7261</v>
      </c>
      <c r="F5" s="407" t="s">
        <v>7262</v>
      </c>
      <c r="G5" s="33">
        <v>45482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6758</v>
      </c>
      <c r="C7" s="85" t="s">
        <v>10</v>
      </c>
      <c r="D7" s="392" t="s">
        <v>7296</v>
      </c>
      <c r="E7" s="393" t="s">
        <v>7297</v>
      </c>
      <c r="F7" s="386" t="s">
        <v>7298</v>
      </c>
      <c r="G7" s="42">
        <f>G5+2</f>
        <v>45484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7291</v>
      </c>
      <c r="E8" s="386" t="s">
        <v>7289</v>
      </c>
      <c r="F8" s="96" t="s">
        <v>7290</v>
      </c>
      <c r="G8" s="42">
        <f>G9</f>
        <v>45485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7308</v>
      </c>
      <c r="E9" s="230" t="s">
        <v>7307</v>
      </c>
      <c r="F9" s="96" t="s">
        <v>7309</v>
      </c>
      <c r="G9" s="42">
        <f>G7+1</f>
        <v>45485</v>
      </c>
      <c r="H9" s="161" t="s">
        <v>6158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7011</v>
      </c>
      <c r="E10" s="386" t="s">
        <v>7318</v>
      </c>
      <c r="F10" s="96" t="s">
        <v>7319</v>
      </c>
      <c r="G10" s="42">
        <f>G11</f>
        <v>45486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6039</v>
      </c>
      <c r="E11" s="386" t="s">
        <v>7316</v>
      </c>
      <c r="F11" s="96" t="s">
        <v>7317</v>
      </c>
      <c r="G11" s="42">
        <f>G8+1</f>
        <v>45486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7217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7218</v>
      </c>
      <c r="C13" s="94" t="s">
        <v>481</v>
      </c>
      <c r="D13" s="402" t="s">
        <v>7337</v>
      </c>
      <c r="E13" s="401" t="s">
        <v>7339</v>
      </c>
      <c r="F13" s="111" t="s">
        <v>7341</v>
      </c>
      <c r="G13" s="34">
        <f>G5+7</f>
        <v>45489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7240</v>
      </c>
      <c r="E15" s="81" t="s">
        <v>7242</v>
      </c>
      <c r="F15" s="407" t="s">
        <v>7235</v>
      </c>
      <c r="G15" s="33">
        <v>45479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25">
      <c r="B17" s="26" t="s">
        <v>1384</v>
      </c>
      <c r="C17" s="85" t="s">
        <v>5</v>
      </c>
      <c r="D17" s="392" t="s">
        <v>7251</v>
      </c>
      <c r="E17" s="386" t="s">
        <v>7263</v>
      </c>
      <c r="F17" s="96" t="s">
        <v>7264</v>
      </c>
      <c r="G17" s="42">
        <f>G15+3</f>
        <v>45482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7271</v>
      </c>
      <c r="E18" s="386" t="s">
        <v>7272</v>
      </c>
      <c r="F18" s="96" t="s">
        <v>7258</v>
      </c>
      <c r="G18" s="42">
        <f>G17</f>
        <v>45482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7273</v>
      </c>
      <c r="E19" s="386" t="s">
        <v>7274</v>
      </c>
      <c r="F19" s="96" t="s">
        <v>7275</v>
      </c>
      <c r="G19" s="42">
        <f>G17</f>
        <v>45482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7286</v>
      </c>
      <c r="E20" s="393" t="s">
        <v>7287</v>
      </c>
      <c r="F20" s="394" t="s">
        <v>7288</v>
      </c>
      <c r="G20" s="42">
        <f>G21</f>
        <v>45483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7269</v>
      </c>
      <c r="E21" s="393" t="s">
        <v>7254</v>
      </c>
      <c r="F21" s="96" t="s">
        <v>7295</v>
      </c>
      <c r="G21" s="42">
        <f>G17+1</f>
        <v>45483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JPY162.30-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JPY22.25-</v>
      </c>
      <c r="C23" s="93" t="s">
        <v>14</v>
      </c>
      <c r="D23" s="401" t="s">
        <v>7310</v>
      </c>
      <c r="E23" s="401" t="s">
        <v>7312</v>
      </c>
      <c r="F23" s="111" t="s">
        <v>7314</v>
      </c>
      <c r="G23" s="34">
        <f>G15+7</f>
        <v>45486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7200</v>
      </c>
      <c r="E26" s="380" t="s">
        <v>7198</v>
      </c>
      <c r="F26" s="150" t="s">
        <v>7199</v>
      </c>
      <c r="G26" s="42">
        <v>45475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6626</v>
      </c>
      <c r="C27" s="104" t="s">
        <v>16</v>
      </c>
      <c r="D27" s="85" t="s">
        <v>7208</v>
      </c>
      <c r="E27" s="101" t="s">
        <v>7210</v>
      </c>
      <c r="F27" s="102" t="s">
        <v>7212</v>
      </c>
      <c r="G27" s="42">
        <f>+G26+2</f>
        <v>45477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7216</v>
      </c>
      <c r="E28" s="406" t="s">
        <v>7227</v>
      </c>
      <c r="F28" s="240" t="s">
        <v>7229</v>
      </c>
      <c r="G28" s="42">
        <f>G27+2</f>
        <v>45479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7248</v>
      </c>
      <c r="E30" s="386" t="s">
        <v>7249</v>
      </c>
      <c r="F30" s="96" t="s">
        <v>7250</v>
      </c>
      <c r="G30" s="42">
        <f>+G28+1</f>
        <v>45480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7255</v>
      </c>
      <c r="E31" s="386" t="s">
        <v>7256</v>
      </c>
      <c r="F31" s="96" t="s">
        <v>7257</v>
      </c>
      <c r="G31" s="42">
        <f>G33+1</f>
        <v>45482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7259</v>
      </c>
      <c r="E32" s="386" t="s">
        <v>7252</v>
      </c>
      <c r="F32" s="96" t="s">
        <v>7260</v>
      </c>
      <c r="G32" s="42">
        <f>G31</f>
        <v>45482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7283</v>
      </c>
      <c r="E33" s="386" t="s">
        <v>7284</v>
      </c>
      <c r="F33" s="96" t="s">
        <v>7285</v>
      </c>
      <c r="G33" s="42">
        <f>G30+1</f>
        <v>45481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7292</v>
      </c>
      <c r="E34" s="386" t="s">
        <v>7293</v>
      </c>
      <c r="F34" s="96" t="s">
        <v>7294</v>
      </c>
      <c r="G34" s="42">
        <f>G31+1</f>
        <v>45483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7304</v>
      </c>
      <c r="E35" s="397" t="s">
        <v>7305</v>
      </c>
      <c r="F35" s="96" t="s">
        <v>7306</v>
      </c>
      <c r="G35" s="42">
        <f>G34+1</f>
        <v>45484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7331</v>
      </c>
      <c r="E37" s="380" t="s">
        <v>7332</v>
      </c>
      <c r="F37" s="150" t="s">
        <v>7333</v>
      </c>
      <c r="G37" s="131">
        <f>G38-1</f>
        <v>45489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JPY162.30-</v>
      </c>
      <c r="C38" s="85" t="s">
        <v>16</v>
      </c>
      <c r="D38" s="385" t="s">
        <v>7357</v>
      </c>
      <c r="E38" s="386" t="s">
        <v>7354</v>
      </c>
      <c r="F38" s="96" t="s">
        <v>7356</v>
      </c>
      <c r="G38" s="42">
        <f>G34+7</f>
        <v>45490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JPY22.25-</v>
      </c>
      <c r="C39" s="238" t="s">
        <v>9</v>
      </c>
      <c r="D39" s="387" t="s">
        <v>7355</v>
      </c>
      <c r="E39" s="406" t="s">
        <v>7389</v>
      </c>
      <c r="F39" s="240" t="s">
        <v>7067</v>
      </c>
      <c r="G39" s="76">
        <f>G38+3</f>
        <v>45493</v>
      </c>
      <c r="H39" s="162" t="s">
        <v>7368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4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>
    <pageSetUpPr fitToPage="1"/>
  </sheetPr>
  <dimension ref="A1:AU7689"/>
  <sheetViews>
    <sheetView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8" t="s">
        <v>0</v>
      </c>
      <c r="C1" s="658"/>
      <c r="D1" s="9"/>
      <c r="E1" s="9"/>
      <c r="F1" s="659">
        <v>45484.354166666664</v>
      </c>
      <c r="G1" s="659"/>
      <c r="H1" s="14"/>
      <c r="I1" s="15"/>
      <c r="J1" s="15"/>
      <c r="K1" s="16"/>
      <c r="L1" s="12"/>
    </row>
    <row r="2" spans="2:12" s="1" customFormat="1" ht="13.5" customHeight="1" x14ac:dyDescent="0.25">
      <c r="B2" s="660" t="s">
        <v>4021</v>
      </c>
      <c r="C2" s="66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6222</v>
      </c>
      <c r="E5" s="81" t="s">
        <v>7178</v>
      </c>
      <c r="F5" s="418" t="s">
        <v>7175</v>
      </c>
      <c r="G5" s="33">
        <v>45475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6756</v>
      </c>
      <c r="C7" s="85" t="s">
        <v>10</v>
      </c>
      <c r="D7" s="416" t="s">
        <v>6231</v>
      </c>
      <c r="E7" s="393" t="s">
        <v>6231</v>
      </c>
      <c r="F7" s="394" t="s">
        <v>7206</v>
      </c>
      <c r="G7" s="42">
        <f>G5+2</f>
        <v>45477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7220</v>
      </c>
      <c r="E8" s="386" t="s">
        <v>7221</v>
      </c>
      <c r="F8" s="96" t="s">
        <v>7222</v>
      </c>
      <c r="G8" s="42">
        <f>G7+1</f>
        <v>45478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7232</v>
      </c>
      <c r="E9" s="386" t="s">
        <v>7233</v>
      </c>
      <c r="F9" s="96" t="s">
        <v>7234</v>
      </c>
      <c r="G9" s="42">
        <f>G8</f>
        <v>45478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6922</v>
      </c>
      <c r="E10" s="386" t="s">
        <v>7230</v>
      </c>
      <c r="F10" s="96" t="s">
        <v>7231</v>
      </c>
      <c r="G10" s="42">
        <f>G11</f>
        <v>45479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7236</v>
      </c>
      <c r="E11" s="386" t="s">
        <v>7219</v>
      </c>
      <c r="F11" s="96" t="s">
        <v>7237</v>
      </c>
      <c r="G11" s="42">
        <f>G9+1</f>
        <v>45479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7146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7147</v>
      </c>
      <c r="C13" s="94" t="s">
        <v>481</v>
      </c>
      <c r="D13" s="402" t="s">
        <v>7239</v>
      </c>
      <c r="E13" s="401" t="s">
        <v>7244</v>
      </c>
      <c r="F13" s="111" t="s">
        <v>7253</v>
      </c>
      <c r="G13" s="34">
        <f>G5+7</f>
        <v>45482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7154</v>
      </c>
      <c r="E15" s="81" t="s">
        <v>7150</v>
      </c>
      <c r="F15" s="407" t="s">
        <v>7152</v>
      </c>
      <c r="G15" s="33">
        <v>45472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1264</v>
      </c>
      <c r="C17" s="85" t="s">
        <v>5</v>
      </c>
      <c r="D17" s="392" t="s">
        <v>7174</v>
      </c>
      <c r="E17" s="386" t="s">
        <v>7181</v>
      </c>
      <c r="F17" s="96" t="s">
        <v>7182</v>
      </c>
      <c r="G17" s="42">
        <f>G15+3</f>
        <v>45475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7186</v>
      </c>
      <c r="E18" s="386" t="s">
        <v>7184</v>
      </c>
      <c r="F18" s="96" t="s">
        <v>7185</v>
      </c>
      <c r="G18" s="42">
        <f>G17</f>
        <v>45475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392" t="s">
        <v>7187</v>
      </c>
      <c r="E19" s="386" t="s">
        <v>7188</v>
      </c>
      <c r="F19" s="96" t="s">
        <v>7189</v>
      </c>
      <c r="G19" s="42">
        <f>G17</f>
        <v>45475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7194</v>
      </c>
      <c r="E20" s="393" t="s">
        <v>7195</v>
      </c>
      <c r="F20" s="96" t="s">
        <v>7196</v>
      </c>
      <c r="G20" s="42">
        <f>G17+1</f>
        <v>45476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416" t="s">
        <v>7193</v>
      </c>
      <c r="E21" s="393" t="s">
        <v>7193</v>
      </c>
      <c r="F21" s="394" t="s">
        <v>7197</v>
      </c>
      <c r="G21" s="42">
        <f>G20</f>
        <v>45476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JPY161.78-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JPY22.17-</v>
      </c>
      <c r="C23" s="93" t="s">
        <v>14</v>
      </c>
      <c r="D23" s="401" t="s">
        <v>7241</v>
      </c>
      <c r="E23" s="401" t="s">
        <v>7243</v>
      </c>
      <c r="F23" s="111" t="s">
        <v>6589</v>
      </c>
      <c r="G23" s="34">
        <f>G15+7</f>
        <v>45479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7113</v>
      </c>
      <c r="E26" s="149" t="s">
        <v>7114</v>
      </c>
      <c r="F26" s="250" t="s">
        <v>7115</v>
      </c>
      <c r="G26" s="42">
        <v>45468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5969</v>
      </c>
      <c r="C27" s="104" t="s">
        <v>16</v>
      </c>
      <c r="D27" s="85" t="s">
        <v>7132</v>
      </c>
      <c r="E27" s="101" t="s">
        <v>7133</v>
      </c>
      <c r="F27" s="102" t="s">
        <v>7134</v>
      </c>
      <c r="G27" s="42">
        <f>+G26+2</f>
        <v>45470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7158</v>
      </c>
      <c r="E28" s="409" t="s">
        <v>7159</v>
      </c>
      <c r="F28" s="102" t="s">
        <v>7160</v>
      </c>
      <c r="G28" s="42">
        <f>G27+2</f>
        <v>45472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7170</v>
      </c>
      <c r="E30" s="386" t="s">
        <v>7171</v>
      </c>
      <c r="F30" s="96" t="s">
        <v>7172</v>
      </c>
      <c r="G30" s="42">
        <f>+G28+1</f>
        <v>45473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7177</v>
      </c>
      <c r="E31" s="386" t="s">
        <v>6877</v>
      </c>
      <c r="F31" s="96" t="s">
        <v>6550</v>
      </c>
      <c r="G31" s="42">
        <f>G30+1</f>
        <v>45474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7179</v>
      </c>
      <c r="E32" s="386" t="s">
        <v>7173</v>
      </c>
      <c r="F32" s="96" t="s">
        <v>7180</v>
      </c>
      <c r="G32" s="42">
        <f>G33</f>
        <v>45475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7201</v>
      </c>
      <c r="E33" s="412" t="s">
        <v>7183</v>
      </c>
      <c r="F33" s="413" t="s">
        <v>7202</v>
      </c>
      <c r="G33" s="42">
        <f>G31+1</f>
        <v>45475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7203</v>
      </c>
      <c r="E34" s="386" t="s">
        <v>7204</v>
      </c>
      <c r="F34" s="96" t="s">
        <v>7205</v>
      </c>
      <c r="G34" s="42">
        <f>G33+1</f>
        <v>45476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7223</v>
      </c>
      <c r="E35" s="397" t="s">
        <v>7224</v>
      </c>
      <c r="F35" s="96" t="s">
        <v>7225</v>
      </c>
      <c r="G35" s="42">
        <f>G34+1</f>
        <v>45477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7265</v>
      </c>
      <c r="E37" s="380" t="s">
        <v>7266</v>
      </c>
      <c r="F37" s="150" t="s">
        <v>7267</v>
      </c>
      <c r="G37" s="131">
        <f>G38-1</f>
        <v>45482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JPY161.78-</v>
      </c>
      <c r="C38" s="85" t="s">
        <v>16</v>
      </c>
      <c r="D38" s="385" t="s">
        <v>7268</v>
      </c>
      <c r="E38" s="386" t="s">
        <v>7276</v>
      </c>
      <c r="F38" s="96" t="s">
        <v>7270</v>
      </c>
      <c r="G38" s="42">
        <f>G34+7</f>
        <v>45483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JPY22.17-</v>
      </c>
      <c r="C39" s="238" t="s">
        <v>9</v>
      </c>
      <c r="D39" s="387" t="s">
        <v>7301</v>
      </c>
      <c r="E39" s="406" t="s">
        <v>7302</v>
      </c>
      <c r="F39" s="240" t="s">
        <v>7303</v>
      </c>
      <c r="G39" s="76">
        <f>G38+3</f>
        <v>45486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5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>
    <pageSetUpPr fitToPage="1"/>
  </sheetPr>
  <dimension ref="A1:AU7689"/>
  <sheetViews>
    <sheetView topLeftCell="A10" zoomScale="80" zoomScaleNormal="80" workbookViewId="0">
      <selection activeCell="D35" sqref="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8" t="s">
        <v>0</v>
      </c>
      <c r="C1" s="658"/>
      <c r="D1" s="9"/>
      <c r="E1" s="9"/>
      <c r="F1" s="659">
        <v>45481.354166666664</v>
      </c>
      <c r="G1" s="659"/>
      <c r="H1" s="14"/>
      <c r="I1" s="15"/>
      <c r="J1" s="15"/>
      <c r="K1" s="16"/>
      <c r="L1" s="12"/>
    </row>
    <row r="2" spans="2:12" s="1" customFormat="1" ht="13.5" customHeight="1" x14ac:dyDescent="0.25">
      <c r="B2" s="660" t="s">
        <v>1502</v>
      </c>
      <c r="C2" s="66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10152</v>
      </c>
      <c r="E5" s="81" t="s">
        <v>10153</v>
      </c>
      <c r="F5" s="407" t="s">
        <v>10154</v>
      </c>
      <c r="G5" s="33">
        <v>45468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6755</v>
      </c>
      <c r="C7" s="85" t="s">
        <v>10</v>
      </c>
      <c r="D7" s="416" t="s">
        <v>7144</v>
      </c>
      <c r="E7" s="393" t="s">
        <v>7144</v>
      </c>
      <c r="F7" s="394" t="s">
        <v>7145</v>
      </c>
      <c r="G7" s="42">
        <f>G5+2</f>
        <v>45470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6159</v>
      </c>
      <c r="E8" s="386" t="s">
        <v>7148</v>
      </c>
      <c r="F8" s="96" t="s">
        <v>7149</v>
      </c>
      <c r="G8" s="42">
        <f>G7+1</f>
        <v>45471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7164</v>
      </c>
      <c r="E9" s="386" t="s">
        <v>7165</v>
      </c>
      <c r="F9" s="96" t="s">
        <v>7166</v>
      </c>
      <c r="G9" s="42">
        <f>G8</f>
        <v>45471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7161</v>
      </c>
      <c r="E10" s="386" t="s">
        <v>7162</v>
      </c>
      <c r="F10" s="96" t="s">
        <v>7163</v>
      </c>
      <c r="G10" s="42">
        <f>G11</f>
        <v>45472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7155</v>
      </c>
      <c r="E11" s="386" t="s">
        <v>7156</v>
      </c>
      <c r="F11" s="96" t="s">
        <v>7157</v>
      </c>
      <c r="G11" s="42">
        <f>G9+1</f>
        <v>45472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7077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7078</v>
      </c>
      <c r="C13" s="94" t="s">
        <v>481</v>
      </c>
      <c r="D13" s="402" t="s">
        <v>7190</v>
      </c>
      <c r="E13" s="401" t="s">
        <v>7191</v>
      </c>
      <c r="F13" s="111" t="s">
        <v>7192</v>
      </c>
      <c r="G13" s="34">
        <f>G5+7</f>
        <v>45475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10155</v>
      </c>
      <c r="E15" s="81" t="s">
        <v>10156</v>
      </c>
      <c r="F15" s="407" t="s">
        <v>10157</v>
      </c>
      <c r="G15" s="33">
        <v>45465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1146</v>
      </c>
      <c r="C17" s="95" t="s">
        <v>7</v>
      </c>
      <c r="D17" s="392" t="s">
        <v>7121</v>
      </c>
      <c r="E17" s="386" t="s">
        <v>7122</v>
      </c>
      <c r="F17" s="96" t="s">
        <v>7123</v>
      </c>
      <c r="G17" s="42">
        <f>G19</f>
        <v>45468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6800</v>
      </c>
      <c r="E18" s="386" t="s">
        <v>7126</v>
      </c>
      <c r="F18" s="96" t="s">
        <v>7127</v>
      </c>
      <c r="G18" s="42">
        <f>G19</f>
        <v>45468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7104</v>
      </c>
      <c r="E19" s="386" t="s">
        <v>7103</v>
      </c>
      <c r="F19" s="96" t="s">
        <v>7131</v>
      </c>
      <c r="G19" s="42">
        <f>G15+3</f>
        <v>45468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7138</v>
      </c>
      <c r="E20" s="393" t="s">
        <v>7111</v>
      </c>
      <c r="F20" s="394" t="s">
        <v>7139</v>
      </c>
      <c r="G20" s="42">
        <f>G21</f>
        <v>45469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7140</v>
      </c>
      <c r="E21" s="393" t="s">
        <v>7141</v>
      </c>
      <c r="F21" s="96" t="s">
        <v>7142</v>
      </c>
      <c r="G21" s="42">
        <f>G19+1</f>
        <v>45469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JPY159.99-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JPY21.95-</v>
      </c>
      <c r="C23" s="93" t="s">
        <v>14</v>
      </c>
      <c r="D23" s="401" t="s">
        <v>7143</v>
      </c>
      <c r="E23" s="401" t="s">
        <v>7151</v>
      </c>
      <c r="F23" s="111" t="s">
        <v>7153</v>
      </c>
      <c r="G23" s="34">
        <f>G15+7</f>
        <v>45472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7051</v>
      </c>
      <c r="E26" s="380" t="s">
        <v>7046</v>
      </c>
      <c r="F26" s="150" t="s">
        <v>7048</v>
      </c>
      <c r="G26" s="42">
        <v>45461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6624</v>
      </c>
      <c r="C27" s="104" t="s">
        <v>16</v>
      </c>
      <c r="D27" s="85" t="s">
        <v>7054</v>
      </c>
      <c r="E27" s="101" t="s">
        <v>7066</v>
      </c>
      <c r="F27" s="102" t="s">
        <v>7067</v>
      </c>
      <c r="G27" s="42">
        <f>+G26+2</f>
        <v>45463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7062</v>
      </c>
      <c r="E28" s="101" t="s">
        <v>7101</v>
      </c>
      <c r="F28" s="102" t="s">
        <v>7102</v>
      </c>
      <c r="G28" s="42">
        <f>G27+2</f>
        <v>45465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7089</v>
      </c>
      <c r="E30" s="386" t="s">
        <v>7090</v>
      </c>
      <c r="F30" s="96" t="s">
        <v>7091</v>
      </c>
      <c r="G30" s="42">
        <f>+G28+1</f>
        <v>45466</v>
      </c>
      <c r="H30" s="272"/>
      <c r="I30" s="36"/>
      <c r="J30" s="36"/>
      <c r="K30" s="36"/>
      <c r="L30" s="36"/>
    </row>
    <row r="31" spans="2:12" s="1" customFormat="1" x14ac:dyDescent="0.25">
      <c r="B31" s="24"/>
      <c r="C31" s="85" t="s">
        <v>7</v>
      </c>
      <c r="D31" s="385" t="s">
        <v>7106</v>
      </c>
      <c r="E31" s="386" t="s">
        <v>7107</v>
      </c>
      <c r="F31" s="96" t="s">
        <v>7105</v>
      </c>
      <c r="G31" s="42">
        <f>G32</f>
        <v>45468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385" t="s">
        <v>7117</v>
      </c>
      <c r="E32" s="386" t="s">
        <v>7118</v>
      </c>
      <c r="F32" s="96" t="s">
        <v>7119</v>
      </c>
      <c r="G32" s="42">
        <f>G33+1</f>
        <v>45468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410" t="s">
        <v>7120</v>
      </c>
      <c r="E33" s="386" t="s">
        <v>7128</v>
      </c>
      <c r="F33" s="96" t="s">
        <v>7129</v>
      </c>
      <c r="G33" s="42">
        <f>G30+1</f>
        <v>45467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7135</v>
      </c>
      <c r="E34" s="386" t="s">
        <v>7136</v>
      </c>
      <c r="F34" s="96" t="s">
        <v>7137</v>
      </c>
      <c r="G34" s="42">
        <f>G32+1</f>
        <v>45469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7167</v>
      </c>
      <c r="E35" s="397" t="s">
        <v>7168</v>
      </c>
      <c r="F35" s="96" t="s">
        <v>7169</v>
      </c>
      <c r="G35" s="42">
        <f>G34+1</f>
        <v>45470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7213</v>
      </c>
      <c r="E37" s="380" t="s">
        <v>7214</v>
      </c>
      <c r="F37" s="150" t="s">
        <v>7215</v>
      </c>
      <c r="G37" s="131">
        <f>G38-1</f>
        <v>45475</v>
      </c>
      <c r="H37" s="161" t="s">
        <v>7176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JPY159.99-</v>
      </c>
      <c r="C38" s="85" t="s">
        <v>16</v>
      </c>
      <c r="D38" s="385" t="s">
        <v>7207</v>
      </c>
      <c r="E38" s="386" t="s">
        <v>7209</v>
      </c>
      <c r="F38" s="96" t="s">
        <v>7211</v>
      </c>
      <c r="G38" s="42">
        <f>G34+7</f>
        <v>45476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JPY21.95-</v>
      </c>
      <c r="C39" s="238" t="s">
        <v>9</v>
      </c>
      <c r="D39" s="387" t="s">
        <v>7245</v>
      </c>
      <c r="E39" s="406" t="s">
        <v>7226</v>
      </c>
      <c r="F39" s="240" t="s">
        <v>7228</v>
      </c>
      <c r="G39" s="76">
        <f>G38+3</f>
        <v>45479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6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AX7702"/>
  <sheetViews>
    <sheetView view="pageBreakPreview" topLeftCell="A9" zoomScale="75" zoomScaleNormal="100" zoomScaleSheetLayoutView="75" workbookViewId="0">
      <selection activeCell="H37" sqref="H37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8" t="s">
        <v>0</v>
      </c>
      <c r="C1" s="658"/>
      <c r="D1" s="9"/>
      <c r="E1" s="9"/>
      <c r="F1" s="9"/>
      <c r="G1" s="9"/>
      <c r="H1" s="9"/>
      <c r="I1" s="659">
        <v>46037.354166666664</v>
      </c>
      <c r="J1" s="659"/>
      <c r="K1" s="14"/>
      <c r="L1" s="15"/>
      <c r="M1" s="15"/>
      <c r="N1" s="16"/>
      <c r="O1" s="12"/>
    </row>
    <row r="2" spans="2:15" s="1" customFormat="1" ht="13.5" customHeight="1" x14ac:dyDescent="0.25">
      <c r="B2" s="660" t="s">
        <v>65</v>
      </c>
      <c r="C2" s="66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1" t="s">
        <v>12</v>
      </c>
      <c r="E4" s="662"/>
      <c r="F4" s="661" t="s">
        <v>13</v>
      </c>
      <c r="G4" s="662"/>
      <c r="H4" s="663" t="s">
        <v>2</v>
      </c>
      <c r="I4" s="66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390" t="s">
        <v>11187</v>
      </c>
      <c r="E5" s="502">
        <v>46024</v>
      </c>
      <c r="F5" s="390" t="s">
        <v>9102</v>
      </c>
      <c r="G5" s="502">
        <v>46027</v>
      </c>
      <c r="H5" s="390" t="s">
        <v>10052</v>
      </c>
      <c r="I5" s="539">
        <v>46027</v>
      </c>
      <c r="J5" s="33">
        <v>46028</v>
      </c>
      <c r="K5" s="614"/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615"/>
      <c r="L6" s="36"/>
      <c r="M6" s="36"/>
      <c r="N6" s="36"/>
      <c r="O6" s="36"/>
    </row>
    <row r="7" spans="2:15" s="1" customFormat="1" ht="15" customHeight="1" x14ac:dyDescent="0.25">
      <c r="B7" s="26" t="s">
        <v>5340</v>
      </c>
      <c r="C7" s="50"/>
      <c r="D7" s="375"/>
      <c r="E7" s="484"/>
      <c r="F7" s="375"/>
      <c r="G7" s="483"/>
      <c r="H7" s="372"/>
      <c r="I7" s="483"/>
      <c r="J7" s="42"/>
      <c r="K7" s="616"/>
      <c r="L7" s="36"/>
      <c r="M7" s="36"/>
      <c r="N7" s="36"/>
      <c r="O7" s="36"/>
    </row>
    <row r="8" spans="2:15" s="1" customFormat="1" ht="15" customHeight="1" x14ac:dyDescent="0.25">
      <c r="B8" s="537"/>
      <c r="C8" s="85" t="s">
        <v>6</v>
      </c>
      <c r="D8" s="385" t="s">
        <v>9187</v>
      </c>
      <c r="E8" s="510">
        <v>46029</v>
      </c>
      <c r="F8" s="385" t="s">
        <v>11186</v>
      </c>
      <c r="G8" s="522">
        <v>46029</v>
      </c>
      <c r="H8" s="386" t="s">
        <v>9624</v>
      </c>
      <c r="I8" s="504">
        <v>46029</v>
      </c>
      <c r="J8" s="42">
        <f>J11+1</f>
        <v>46032</v>
      </c>
      <c r="K8" s="618" t="s">
        <v>11184</v>
      </c>
      <c r="L8" s="36"/>
      <c r="M8" s="36"/>
      <c r="N8" s="36"/>
      <c r="O8" s="36"/>
    </row>
    <row r="9" spans="2:15" s="1" customFormat="1" ht="15" customHeight="1" x14ac:dyDescent="0.25">
      <c r="B9" s="26"/>
      <c r="C9" s="85" t="s">
        <v>10</v>
      </c>
      <c r="D9" s="385" t="s">
        <v>9596</v>
      </c>
      <c r="E9" s="504">
        <v>46030</v>
      </c>
      <c r="F9" s="385" t="s">
        <v>11056</v>
      </c>
      <c r="G9" s="505">
        <v>46030</v>
      </c>
      <c r="H9" s="386" t="s">
        <v>9290</v>
      </c>
      <c r="I9" s="504">
        <v>46030</v>
      </c>
      <c r="J9" s="42">
        <f>J5+2</f>
        <v>46030</v>
      </c>
      <c r="K9" s="617"/>
      <c r="L9" s="36"/>
      <c r="M9" s="36"/>
      <c r="N9" s="36"/>
      <c r="O9" s="36"/>
    </row>
    <row r="10" spans="2:15" s="1" customFormat="1" ht="15" customHeight="1" x14ac:dyDescent="0.25">
      <c r="B10" s="537"/>
      <c r="C10" s="85" t="s">
        <v>5</v>
      </c>
      <c r="D10" s="385" t="s">
        <v>9992</v>
      </c>
      <c r="E10" s="522">
        <v>46031</v>
      </c>
      <c r="F10" s="385" t="s">
        <v>9880</v>
      </c>
      <c r="G10" s="505">
        <v>46031</v>
      </c>
      <c r="H10" s="386" t="s">
        <v>11198</v>
      </c>
      <c r="I10" s="522">
        <v>46031</v>
      </c>
      <c r="J10" s="42">
        <f>J11</f>
        <v>46031</v>
      </c>
      <c r="K10" s="618"/>
      <c r="L10" s="36"/>
      <c r="M10" s="36"/>
      <c r="N10" s="36"/>
      <c r="O10" s="36"/>
    </row>
    <row r="11" spans="2:15" s="1" customFormat="1" ht="15" customHeight="1" x14ac:dyDescent="0.25">
      <c r="B11" s="26"/>
      <c r="C11" s="95" t="s">
        <v>8</v>
      </c>
      <c r="D11" s="385" t="s">
        <v>9125</v>
      </c>
      <c r="E11" s="522">
        <v>46031</v>
      </c>
      <c r="F11" s="385" t="s">
        <v>9466</v>
      </c>
      <c r="G11" s="522">
        <v>46031</v>
      </c>
      <c r="H11" s="386" t="s">
        <v>9766</v>
      </c>
      <c r="I11" s="522">
        <v>46031</v>
      </c>
      <c r="J11" s="42">
        <f>J5+3</f>
        <v>46031</v>
      </c>
      <c r="K11" s="617" t="s">
        <v>6157</v>
      </c>
      <c r="L11" s="36"/>
      <c r="M11" s="36"/>
      <c r="N11" s="36"/>
      <c r="O11" s="36"/>
    </row>
    <row r="12" spans="2:15" s="1" customFormat="1" ht="15" customHeight="1" x14ac:dyDescent="0.25">
      <c r="B12" s="537"/>
      <c r="C12" s="85" t="s">
        <v>244</v>
      </c>
      <c r="D12" s="385" t="s">
        <v>9683</v>
      </c>
      <c r="E12" s="510">
        <v>46031</v>
      </c>
      <c r="F12" s="385" t="s">
        <v>11199</v>
      </c>
      <c r="G12" s="522">
        <v>46032</v>
      </c>
      <c r="H12" s="386" t="s">
        <v>10376</v>
      </c>
      <c r="I12" s="522">
        <v>46032</v>
      </c>
      <c r="J12" s="42">
        <f>J10+1</f>
        <v>46032</v>
      </c>
      <c r="K12" s="619"/>
      <c r="L12" s="36"/>
      <c r="M12" s="36"/>
      <c r="N12" s="36"/>
      <c r="O12" s="36"/>
    </row>
    <row r="13" spans="2:15" s="1" customFormat="1" ht="15" customHeight="1" x14ac:dyDescent="0.25">
      <c r="B13" s="26"/>
      <c r="C13" s="85" t="s">
        <v>11183</v>
      </c>
      <c r="D13" s="385" t="s">
        <v>9766</v>
      </c>
      <c r="E13" s="510">
        <v>46032</v>
      </c>
      <c r="F13" s="385" t="s">
        <v>9237</v>
      </c>
      <c r="G13" s="505">
        <v>46032</v>
      </c>
      <c r="H13" s="386" t="s">
        <v>11200</v>
      </c>
      <c r="I13" s="522">
        <v>46032</v>
      </c>
      <c r="J13" s="42"/>
      <c r="K13" s="618" t="s">
        <v>11185</v>
      </c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50"/>
      <c r="D14" s="375"/>
      <c r="E14" s="487"/>
      <c r="F14" s="375"/>
      <c r="G14" s="483"/>
      <c r="H14" s="372"/>
      <c r="I14" s="484"/>
      <c r="J14" s="42"/>
      <c r="K14" s="618"/>
      <c r="L14" s="36"/>
      <c r="M14" s="36"/>
      <c r="N14" s="36"/>
      <c r="O14" s="36"/>
    </row>
    <row r="15" spans="2:15" s="1" customFormat="1" ht="22.5" customHeight="1" x14ac:dyDescent="0.25">
      <c r="B15" s="610" t="s">
        <v>11173</v>
      </c>
      <c r="C15" s="227"/>
      <c r="D15" s="467"/>
      <c r="E15" s="491"/>
      <c r="F15" s="375"/>
      <c r="G15" s="486"/>
      <c r="H15" s="468"/>
      <c r="I15" s="490"/>
      <c r="J15" s="42"/>
      <c r="K15" s="619"/>
      <c r="L15" s="36"/>
      <c r="M15" s="36"/>
      <c r="N15" s="36"/>
      <c r="O15" s="36"/>
    </row>
    <row r="16" spans="2:15" s="1" customFormat="1" ht="15" customHeight="1" x14ac:dyDescent="0.25">
      <c r="B16" s="396" t="s">
        <v>11177</v>
      </c>
      <c r="C16" s="49"/>
      <c r="D16" s="375"/>
      <c r="E16" s="484"/>
      <c r="F16" s="375"/>
      <c r="G16" s="483"/>
      <c r="H16" s="372"/>
      <c r="I16" s="483"/>
      <c r="J16" s="42"/>
      <c r="K16" s="620"/>
      <c r="L16" s="36"/>
      <c r="M16" s="36"/>
      <c r="N16" s="36"/>
      <c r="O16" s="36"/>
    </row>
    <row r="17" spans="2:15" s="1" customFormat="1" ht="15" customHeight="1" x14ac:dyDescent="0.25">
      <c r="B17" s="400" t="s">
        <v>11178</v>
      </c>
      <c r="C17" s="55" t="s">
        <v>481</v>
      </c>
      <c r="D17" s="513" t="s">
        <v>11201</v>
      </c>
      <c r="E17" s="514">
        <v>46035</v>
      </c>
      <c r="F17" s="513"/>
      <c r="G17" s="515"/>
      <c r="H17" s="384"/>
      <c r="I17" s="516"/>
      <c r="J17" s="34">
        <f>J8+3</f>
        <v>46035</v>
      </c>
      <c r="K17" s="621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61" t="s">
        <v>12</v>
      </c>
      <c r="E19" s="662"/>
      <c r="F19" s="661" t="s">
        <v>13</v>
      </c>
      <c r="G19" s="662"/>
      <c r="H19" s="663" t="s">
        <v>2</v>
      </c>
      <c r="I19" s="664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224" t="s">
        <v>14</v>
      </c>
      <c r="D20" s="371"/>
      <c r="E20" s="494"/>
      <c r="F20" s="589"/>
      <c r="G20" s="496"/>
      <c r="H20" s="591"/>
      <c r="I20" s="590"/>
      <c r="J20" s="33"/>
      <c r="K20" s="614"/>
      <c r="L20" s="36"/>
      <c r="M20" s="36"/>
      <c r="N20" s="36"/>
      <c r="O20" s="36"/>
    </row>
    <row r="21" spans="2:15" s="1" customFormat="1" ht="15" customHeight="1" x14ac:dyDescent="0.25">
      <c r="B21" s="644" t="s">
        <v>23</v>
      </c>
      <c r="C21" s="50"/>
      <c r="D21" s="371"/>
      <c r="E21" s="494"/>
      <c r="F21" s="375"/>
      <c r="G21" s="483"/>
      <c r="H21" s="372"/>
      <c r="I21" s="483"/>
      <c r="J21" s="42"/>
      <c r="K21" s="622"/>
      <c r="L21" s="36"/>
      <c r="M21" s="36"/>
      <c r="N21" s="36"/>
      <c r="O21" s="36"/>
    </row>
    <row r="22" spans="2:15" s="1" customFormat="1" ht="15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622"/>
      <c r="L22" s="36"/>
      <c r="M22" s="36"/>
      <c r="N22" s="36"/>
      <c r="O22" s="36"/>
    </row>
    <row r="23" spans="2:15" s="1" customFormat="1" ht="15" customHeight="1" x14ac:dyDescent="0.25">
      <c r="B23" s="245"/>
      <c r="C23" s="49" t="s">
        <v>5</v>
      </c>
      <c r="D23" s="375"/>
      <c r="E23" s="484"/>
      <c r="F23" s="375"/>
      <c r="G23" s="484"/>
      <c r="H23" s="375"/>
      <c r="I23" s="484"/>
      <c r="J23" s="42"/>
      <c r="K23" s="617"/>
      <c r="L23" s="36"/>
      <c r="M23" s="36"/>
      <c r="N23" s="36"/>
      <c r="O23" s="36"/>
    </row>
    <row r="24" spans="2:15" s="1" customFormat="1" ht="15" customHeight="1" x14ac:dyDescent="0.25">
      <c r="B24" s="245"/>
      <c r="C24" s="49" t="s">
        <v>8</v>
      </c>
      <c r="D24" s="467"/>
      <c r="E24" s="484"/>
      <c r="F24" s="375"/>
      <c r="G24" s="484"/>
      <c r="H24" s="375"/>
      <c r="I24" s="484"/>
      <c r="J24" s="42"/>
      <c r="K24" s="623"/>
      <c r="L24" s="36"/>
      <c r="M24" s="36"/>
      <c r="N24" s="36"/>
      <c r="O24" s="36"/>
    </row>
    <row r="25" spans="2:15" s="1" customFormat="1" ht="15" customHeight="1" x14ac:dyDescent="0.25">
      <c r="B25" s="245"/>
      <c r="C25" s="227" t="s">
        <v>7</v>
      </c>
      <c r="D25" s="467"/>
      <c r="E25" s="484"/>
      <c r="F25" s="467"/>
      <c r="G25" s="484"/>
      <c r="H25" s="467"/>
      <c r="I25" s="484"/>
      <c r="J25" s="42"/>
      <c r="K25" s="615"/>
      <c r="L25" s="36"/>
      <c r="M25" s="36"/>
      <c r="N25" s="36"/>
      <c r="O25" s="36"/>
    </row>
    <row r="26" spans="2:15" s="1" customFormat="1" ht="15" customHeight="1" x14ac:dyDescent="0.25">
      <c r="B26" s="459"/>
      <c r="C26" s="49" t="s">
        <v>6</v>
      </c>
      <c r="D26" s="467"/>
      <c r="E26" s="484"/>
      <c r="F26" s="467"/>
      <c r="G26" s="484"/>
      <c r="H26" s="467"/>
      <c r="I26" s="484"/>
      <c r="J26" s="42"/>
      <c r="K26" s="622"/>
      <c r="L26" s="36"/>
      <c r="M26" s="36"/>
      <c r="N26" s="36"/>
      <c r="O26" s="36"/>
    </row>
    <row r="27" spans="2:15" s="1" customFormat="1" ht="15" customHeight="1" x14ac:dyDescent="0.25">
      <c r="B27" s="26"/>
      <c r="C27" s="50" t="s">
        <v>26</v>
      </c>
      <c r="D27" s="375"/>
      <c r="E27" s="484"/>
      <c r="F27" s="375"/>
      <c r="G27" s="484"/>
      <c r="H27" s="375"/>
      <c r="I27" s="484"/>
      <c r="J27" s="42"/>
      <c r="K27" s="623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619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615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615"/>
      <c r="L30" s="36"/>
      <c r="M30" s="36"/>
      <c r="N30" s="36"/>
      <c r="O30" s="36"/>
    </row>
    <row r="31" spans="2:15" s="1" customFormat="1" ht="15" customHeight="1" x14ac:dyDescent="0.25">
      <c r="B31" s="645" t="str">
        <f>$B$16</f>
        <v>USD: JPY156.92-</v>
      </c>
      <c r="C31" s="52"/>
      <c r="D31" s="375"/>
      <c r="E31" s="487"/>
      <c r="F31" s="375"/>
      <c r="G31" s="486"/>
      <c r="H31" s="375"/>
      <c r="I31" s="486"/>
      <c r="J31" s="42"/>
      <c r="K31" s="624"/>
      <c r="L31" s="36"/>
      <c r="M31" s="36"/>
      <c r="N31" s="36"/>
      <c r="O31" s="36"/>
    </row>
    <row r="32" spans="2:15" s="1" customFormat="1" ht="15" customHeight="1" x14ac:dyDescent="0.25">
      <c r="B32" s="646" t="str">
        <f>$B$17</f>
        <v>RMB: JPY22.53-</v>
      </c>
      <c r="C32" s="44" t="s">
        <v>14</v>
      </c>
      <c r="D32" s="376"/>
      <c r="E32" s="600"/>
      <c r="F32" s="518"/>
      <c r="G32" s="519"/>
      <c r="H32" s="376"/>
      <c r="I32" s="519"/>
      <c r="J32" s="34"/>
      <c r="K32" s="625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61" t="s">
        <v>12</v>
      </c>
      <c r="E34" s="662"/>
      <c r="F34" s="661" t="s">
        <v>13</v>
      </c>
      <c r="G34" s="662"/>
      <c r="H34" s="663" t="s">
        <v>2</v>
      </c>
      <c r="I34" s="664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626"/>
      <c r="L35" s="36"/>
      <c r="M35" s="36"/>
      <c r="N35" s="36"/>
      <c r="O35" s="36"/>
    </row>
    <row r="36" spans="2:15" s="1" customFormat="1" ht="15" customHeight="1" x14ac:dyDescent="0.25">
      <c r="B36" s="71" t="s">
        <v>6394</v>
      </c>
      <c r="C36" s="133" t="s">
        <v>539</v>
      </c>
      <c r="D36" s="379" t="s">
        <v>9787</v>
      </c>
      <c r="E36" s="501">
        <v>46020</v>
      </c>
      <c r="F36" s="379" t="s">
        <v>9417</v>
      </c>
      <c r="G36" s="503">
        <v>46386</v>
      </c>
      <c r="H36" s="380" t="s">
        <v>9422</v>
      </c>
      <c r="I36" s="501">
        <v>46021</v>
      </c>
      <c r="J36" s="42">
        <v>46021</v>
      </c>
      <c r="K36" s="619"/>
      <c r="L36" s="36"/>
      <c r="M36" s="36"/>
      <c r="N36" s="36"/>
      <c r="O36" s="36"/>
    </row>
    <row r="37" spans="2:15" s="1" customFormat="1" ht="15" customHeight="1" x14ac:dyDescent="0.25">
      <c r="B37" s="26" t="s">
        <v>10744</v>
      </c>
      <c r="C37" s="104" t="s">
        <v>540</v>
      </c>
      <c r="D37" s="385" t="s">
        <v>9286</v>
      </c>
      <c r="E37" s="504">
        <v>46022</v>
      </c>
      <c r="F37" s="385" t="s">
        <v>10572</v>
      </c>
      <c r="G37" s="505">
        <v>46022</v>
      </c>
      <c r="H37" s="386" t="s">
        <v>9740</v>
      </c>
      <c r="I37" s="504">
        <v>46023</v>
      </c>
      <c r="J37" s="42">
        <f>J36+2</f>
        <v>46023</v>
      </c>
      <c r="K37" s="617"/>
      <c r="L37" s="36"/>
      <c r="M37" s="36"/>
      <c r="N37" s="36"/>
      <c r="O37" s="36"/>
    </row>
    <row r="38" spans="2:15" s="1" customFormat="1" ht="15" customHeight="1" x14ac:dyDescent="0.25">
      <c r="B38" s="26"/>
      <c r="C38" s="85" t="s">
        <v>541</v>
      </c>
      <c r="D38" s="385" t="s">
        <v>9193</v>
      </c>
      <c r="E38" s="504">
        <v>46024</v>
      </c>
      <c r="F38" s="385" t="s">
        <v>11088</v>
      </c>
      <c r="G38" s="505">
        <v>46025</v>
      </c>
      <c r="H38" s="386" t="s">
        <v>10052</v>
      </c>
      <c r="I38" s="504">
        <v>46025</v>
      </c>
      <c r="J38" s="42">
        <f>J37+2</f>
        <v>46025</v>
      </c>
      <c r="K38" s="627"/>
      <c r="L38" s="36"/>
      <c r="M38" s="36"/>
      <c r="N38" s="36"/>
      <c r="O38" s="36"/>
    </row>
    <row r="39" spans="2:15" s="1" customFormat="1" ht="15" customHeight="1" x14ac:dyDescent="0.25">
      <c r="B39" s="26"/>
      <c r="C39" s="85" t="s">
        <v>14</v>
      </c>
      <c r="D39" s="395" t="s">
        <v>9119</v>
      </c>
      <c r="E39" s="509">
        <v>46026</v>
      </c>
      <c r="F39" s="544" t="s">
        <v>9302</v>
      </c>
      <c r="G39" s="536">
        <v>46026</v>
      </c>
      <c r="H39" s="545" t="s">
        <v>9422</v>
      </c>
      <c r="I39" s="546">
        <v>46026</v>
      </c>
      <c r="J39" s="42">
        <f>J38</f>
        <v>46025</v>
      </c>
      <c r="K39" s="627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628"/>
      <c r="L40" s="36"/>
      <c r="M40" s="36"/>
      <c r="N40" s="36"/>
      <c r="O40" s="36"/>
    </row>
    <row r="41" spans="2:15" s="1" customFormat="1" ht="15" customHeight="1" x14ac:dyDescent="0.25">
      <c r="B41" s="245"/>
      <c r="C41" s="85" t="s">
        <v>7862</v>
      </c>
      <c r="D41" s="385" t="s">
        <v>9328</v>
      </c>
      <c r="E41" s="504">
        <v>46028</v>
      </c>
      <c r="F41" s="385" t="s">
        <v>9155</v>
      </c>
      <c r="G41" s="505">
        <v>46028</v>
      </c>
      <c r="H41" s="386" t="s">
        <v>9290</v>
      </c>
      <c r="I41" s="504">
        <v>46028</v>
      </c>
      <c r="J41" s="42">
        <f>J38+1</f>
        <v>46026</v>
      </c>
      <c r="K41" s="617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1313</v>
      </c>
      <c r="D42" s="385" t="s">
        <v>9557</v>
      </c>
      <c r="E42" s="504">
        <v>46029</v>
      </c>
      <c r="F42" s="385" t="s">
        <v>9259</v>
      </c>
      <c r="G42" s="505">
        <v>46029</v>
      </c>
      <c r="H42" s="386" t="s">
        <v>9377</v>
      </c>
      <c r="I42" s="504">
        <v>46029</v>
      </c>
      <c r="J42" s="42">
        <f>J43</f>
        <v>46028</v>
      </c>
      <c r="K42" s="629"/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42</v>
      </c>
      <c r="D43" s="385" t="s">
        <v>9690</v>
      </c>
      <c r="E43" s="504">
        <v>46029</v>
      </c>
      <c r="F43" s="385" t="s">
        <v>9169</v>
      </c>
      <c r="G43" s="505">
        <v>46030</v>
      </c>
      <c r="H43" s="386" t="s">
        <v>10045</v>
      </c>
      <c r="I43" s="510">
        <v>46030</v>
      </c>
      <c r="J43" s="42">
        <f>J44</f>
        <v>46028</v>
      </c>
      <c r="K43" s="617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477</v>
      </c>
      <c r="D44" s="385" t="s">
        <v>9292</v>
      </c>
      <c r="E44" s="504">
        <v>46029</v>
      </c>
      <c r="F44" s="385" t="s">
        <v>9415</v>
      </c>
      <c r="G44" s="505">
        <v>46030</v>
      </c>
      <c r="H44" s="386" t="s">
        <v>9779</v>
      </c>
      <c r="I44" s="504">
        <v>46030</v>
      </c>
      <c r="J44" s="42">
        <f>J41+2</f>
        <v>46028</v>
      </c>
      <c r="K44" s="619" t="s">
        <v>7903</v>
      </c>
      <c r="L44" s="36"/>
      <c r="M44" s="36"/>
      <c r="N44" s="36"/>
      <c r="O44" s="36"/>
    </row>
    <row r="45" spans="2:15" s="1" customFormat="1" ht="15" customHeight="1" x14ac:dyDescent="0.25">
      <c r="B45" s="24"/>
      <c r="C45" s="85" t="s">
        <v>26</v>
      </c>
      <c r="D45" s="385" t="s">
        <v>11168</v>
      </c>
      <c r="E45" s="504">
        <v>46031</v>
      </c>
      <c r="F45" s="385" t="s">
        <v>9306</v>
      </c>
      <c r="G45" s="505">
        <v>46031</v>
      </c>
      <c r="H45" s="386" t="s">
        <v>10433</v>
      </c>
      <c r="I45" s="504">
        <v>46031</v>
      </c>
      <c r="J45" s="42">
        <f>J46</f>
        <v>46029</v>
      </c>
      <c r="K45" s="617"/>
      <c r="L45" s="36"/>
      <c r="M45" s="36"/>
      <c r="N45" s="36"/>
      <c r="O45" s="36"/>
    </row>
    <row r="46" spans="2:15" s="1" customFormat="1" ht="15" customHeight="1" x14ac:dyDescent="0.25">
      <c r="B46" s="24"/>
      <c r="C46" s="108" t="s">
        <v>479</v>
      </c>
      <c r="D46" s="410" t="s">
        <v>9413</v>
      </c>
      <c r="E46" s="510">
        <v>46031</v>
      </c>
      <c r="F46" s="410" t="s">
        <v>9725</v>
      </c>
      <c r="G46" s="522">
        <v>46031</v>
      </c>
      <c r="H46" s="386" t="s">
        <v>9284</v>
      </c>
      <c r="I46" s="510">
        <v>46031</v>
      </c>
      <c r="J46" s="42">
        <f>J42+1</f>
        <v>46029</v>
      </c>
      <c r="K46" s="628"/>
      <c r="L46" s="36"/>
      <c r="M46" s="36"/>
      <c r="N46" s="36"/>
      <c r="O46" s="36"/>
    </row>
    <row r="47" spans="2:15" s="1" customFormat="1" ht="15" customHeight="1" x14ac:dyDescent="0.25">
      <c r="B47" s="24"/>
      <c r="C47" s="85" t="s">
        <v>476</v>
      </c>
      <c r="D47" s="385" t="s">
        <v>9992</v>
      </c>
      <c r="E47" s="510">
        <v>46032</v>
      </c>
      <c r="F47" s="395" t="s">
        <v>9333</v>
      </c>
      <c r="G47" s="522">
        <v>46034</v>
      </c>
      <c r="H47" s="386" t="s">
        <v>10351</v>
      </c>
      <c r="I47" s="510">
        <v>46034</v>
      </c>
      <c r="J47" s="42">
        <f>J46+1</f>
        <v>46030</v>
      </c>
      <c r="K47" s="618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618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618"/>
      <c r="L49" s="36"/>
      <c r="M49" s="36"/>
      <c r="N49" s="36"/>
      <c r="O49" s="36"/>
    </row>
    <row r="50" spans="2:26" s="1" customFormat="1" ht="15" customHeight="1" x14ac:dyDescent="0.25">
      <c r="B50" s="24"/>
      <c r="C50" s="230" t="s">
        <v>24</v>
      </c>
      <c r="D50" s="385" t="s">
        <v>10424</v>
      </c>
      <c r="E50" s="510">
        <v>46036</v>
      </c>
      <c r="F50" s="385" t="s">
        <v>10033</v>
      </c>
      <c r="G50" s="522">
        <v>46036</v>
      </c>
      <c r="H50" s="385" t="s">
        <v>10867</v>
      </c>
      <c r="I50" s="522">
        <v>46037</v>
      </c>
      <c r="J50" s="604">
        <f>J47+5</f>
        <v>46035</v>
      </c>
      <c r="K50" s="617"/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6" t="s">
        <v>16</v>
      </c>
      <c r="D51" s="553" t="s">
        <v>11210</v>
      </c>
      <c r="E51" s="554">
        <v>46037</v>
      </c>
      <c r="F51" s="551" t="s">
        <v>11211</v>
      </c>
      <c r="G51" s="552">
        <v>46037</v>
      </c>
      <c r="H51" s="382" t="s">
        <v>11212</v>
      </c>
      <c r="I51" s="552">
        <v>46038</v>
      </c>
      <c r="J51" s="131">
        <f>J47+6</f>
        <v>46036</v>
      </c>
      <c r="K51" s="619"/>
      <c r="L51" s="36"/>
      <c r="M51" s="36"/>
      <c r="N51" s="36"/>
      <c r="O51" s="36"/>
    </row>
    <row r="52" spans="2:26" s="1" customFormat="1" ht="15" customHeight="1" x14ac:dyDescent="0.25">
      <c r="B52" s="396" t="str">
        <f>$B$16</f>
        <v>USD: JPY156.92-</v>
      </c>
      <c r="C52" s="50" t="s">
        <v>9</v>
      </c>
      <c r="D52" s="375"/>
      <c r="E52" s="484"/>
      <c r="F52" s="375"/>
      <c r="G52" s="483"/>
      <c r="H52" s="372"/>
      <c r="I52" s="483"/>
      <c r="J52" s="42">
        <f>J51+3</f>
        <v>46039</v>
      </c>
      <c r="K52" s="619"/>
      <c r="L52" s="36"/>
      <c r="M52" s="36"/>
      <c r="N52" s="36"/>
      <c r="O52" s="36"/>
    </row>
    <row r="53" spans="2:26" s="1" customFormat="1" ht="15" customHeight="1" x14ac:dyDescent="0.25">
      <c r="B53" s="44" t="str">
        <f>$B$17</f>
        <v>RMB: JPY22.53-</v>
      </c>
      <c r="C53" s="45" t="s">
        <v>14</v>
      </c>
      <c r="D53" s="383"/>
      <c r="E53" s="555"/>
      <c r="F53" s="383"/>
      <c r="G53" s="516"/>
      <c r="H53" s="384"/>
      <c r="I53" s="516"/>
      <c r="J53" s="76">
        <f>J52</f>
        <v>46039</v>
      </c>
      <c r="K53" s="621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600-000000000000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>
    <pageSetUpPr fitToPage="1"/>
  </sheetPr>
  <dimension ref="A1:AU7689"/>
  <sheetViews>
    <sheetView topLeftCell="A4" zoomScale="80" zoomScaleNormal="80" workbookViewId="0">
      <selection activeCell="G23" sqref="G2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8" t="s">
        <v>0</v>
      </c>
      <c r="C1" s="658"/>
      <c r="D1" s="9"/>
      <c r="E1" s="9"/>
      <c r="F1" s="659">
        <v>45474.354166666664</v>
      </c>
      <c r="G1" s="659"/>
      <c r="H1" s="14"/>
      <c r="I1" s="15"/>
      <c r="J1" s="15"/>
      <c r="K1" s="16"/>
      <c r="L1" s="12"/>
    </row>
    <row r="2" spans="2:12" s="1" customFormat="1" ht="13.5" customHeight="1" x14ac:dyDescent="0.25">
      <c r="B2" s="660" t="s">
        <v>1434</v>
      </c>
      <c r="C2" s="66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IF('WK24・2024 '!D13="]","",'WK24・2024 '!D13)</f>
        <v>1000/17</v>
      </c>
      <c r="E5" s="81" t="str">
        <f>IF('WK24・2024 '!E13="","",'WK24・2024 '!E13)</f>
        <v>1524/17</v>
      </c>
      <c r="F5" s="407" t="str">
        <f>IF('WK24・2024 '!F13="","",'WK24・2024 '!F13)</f>
        <v>0400/18</v>
      </c>
      <c r="G5" s="33">
        <v>45461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6753</v>
      </c>
      <c r="C7" s="85" t="s">
        <v>10</v>
      </c>
      <c r="D7" s="392" t="s">
        <v>7074</v>
      </c>
      <c r="E7" s="393" t="s">
        <v>7075</v>
      </c>
      <c r="F7" s="394" t="s">
        <v>7076</v>
      </c>
      <c r="G7" s="42">
        <f>G5+2</f>
        <v>45463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7082</v>
      </c>
      <c r="E8" s="386" t="s">
        <v>7083</v>
      </c>
      <c r="F8" s="96" t="s">
        <v>7071</v>
      </c>
      <c r="G8" s="42">
        <f>G7+1</f>
        <v>45464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7087</v>
      </c>
      <c r="E9" s="386" t="s">
        <v>7086</v>
      </c>
      <c r="F9" s="96" t="s">
        <v>7088</v>
      </c>
      <c r="G9" s="42">
        <f>G8</f>
        <v>45464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7099</v>
      </c>
      <c r="E10" s="386" t="s">
        <v>7100</v>
      </c>
      <c r="F10" s="96" t="s">
        <v>7092</v>
      </c>
      <c r="G10" s="42">
        <f>G11</f>
        <v>45465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7096</v>
      </c>
      <c r="E11" s="386" t="s">
        <v>7097</v>
      </c>
      <c r="F11" s="96" t="s">
        <v>7098</v>
      </c>
      <c r="G11" s="42">
        <f>G9+1</f>
        <v>45465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7018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7019</v>
      </c>
      <c r="C13" s="94" t="s">
        <v>481</v>
      </c>
      <c r="D13" s="402" t="s">
        <v>7095</v>
      </c>
      <c r="E13" s="401" t="s">
        <v>7124</v>
      </c>
      <c r="F13" s="111" t="s">
        <v>7125</v>
      </c>
      <c r="G13" s="34">
        <f>G5+7</f>
        <v>45468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tr">
        <f>IF('WK24・2024 '!D23="","",'WK24・2024 '!D23)</f>
        <v>1400/15</v>
      </c>
      <c r="E15" s="81" t="str">
        <f>IF('WK24・2024 '!E23="","",'WK24・2024 '!E23)</f>
        <v>0815/16</v>
      </c>
      <c r="F15" s="407" t="str">
        <f>IF('WK24・2024 '!F23="","",'WK24・2024 '!F23)</f>
        <v>1640/16</v>
      </c>
      <c r="G15" s="33">
        <v>45458</v>
      </c>
      <c r="H15" s="262" t="s">
        <v>7023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1042</v>
      </c>
      <c r="C17" s="85" t="s">
        <v>8</v>
      </c>
      <c r="D17" s="392" t="s">
        <v>7052</v>
      </c>
      <c r="E17" s="412" t="s">
        <v>6392</v>
      </c>
      <c r="F17" s="413" t="s">
        <v>7053</v>
      </c>
      <c r="G17" s="42">
        <f>G19</f>
        <v>45461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416" t="s">
        <v>7056</v>
      </c>
      <c r="E18" s="386" t="s">
        <v>7057</v>
      </c>
      <c r="F18" s="96" t="s">
        <v>7058</v>
      </c>
      <c r="G18" s="42">
        <f>G19</f>
        <v>45461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416" t="s">
        <v>7064</v>
      </c>
      <c r="E19" s="386" t="s">
        <v>7063</v>
      </c>
      <c r="F19" s="96" t="s">
        <v>7065</v>
      </c>
      <c r="G19" s="42">
        <f>G15+3</f>
        <v>45461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416" t="s">
        <v>7068</v>
      </c>
      <c r="E20" s="393" t="s">
        <v>7069</v>
      </c>
      <c r="F20" s="96" t="s">
        <v>7070</v>
      </c>
      <c r="G20" s="42">
        <f>G19+1</f>
        <v>45462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416" t="s">
        <v>7072</v>
      </c>
      <c r="E21" s="393" t="s">
        <v>7072</v>
      </c>
      <c r="F21" s="394" t="s">
        <v>7073</v>
      </c>
      <c r="G21" s="42">
        <f>G20</f>
        <v>45462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JPY158.14-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JPY21.71-</v>
      </c>
      <c r="C23" s="93" t="s">
        <v>14</v>
      </c>
      <c r="D23" s="401" t="s">
        <v>7092</v>
      </c>
      <c r="E23" s="401" t="s">
        <v>7093</v>
      </c>
      <c r="F23" s="111" t="s">
        <v>7094</v>
      </c>
      <c r="G23" s="34">
        <f>G15+7</f>
        <v>45465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6982</v>
      </c>
      <c r="E26" s="149" t="s">
        <v>6984</v>
      </c>
      <c r="F26" s="250" t="s">
        <v>6986</v>
      </c>
      <c r="G26" s="42">
        <v>45454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6754</v>
      </c>
      <c r="C27" s="104" t="s">
        <v>16</v>
      </c>
      <c r="D27" s="85" t="s">
        <v>7010</v>
      </c>
      <c r="E27" s="101" t="s">
        <v>7011</v>
      </c>
      <c r="F27" s="102" t="s">
        <v>7012</v>
      </c>
      <c r="G27" s="42">
        <f>+G26+2</f>
        <v>45456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7027</v>
      </c>
      <c r="E28" s="409" t="s">
        <v>7028</v>
      </c>
      <c r="F28" s="102" t="s">
        <v>7029</v>
      </c>
      <c r="G28" s="42">
        <f>G27+2</f>
        <v>45458</v>
      </c>
      <c r="H28" s="170" t="s">
        <v>7022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7024</v>
      </c>
      <c r="E30" s="386" t="s">
        <v>7025</v>
      </c>
      <c r="F30" s="96" t="s">
        <v>7026</v>
      </c>
      <c r="G30" s="42">
        <f>+G28+1</f>
        <v>45459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385" t="s">
        <v>7041</v>
      </c>
      <c r="E31" s="386" t="s">
        <v>7042</v>
      </c>
      <c r="F31" s="96" t="s">
        <v>7043</v>
      </c>
      <c r="G31" s="42">
        <f>G33</f>
        <v>45461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6708</v>
      </c>
      <c r="E32" s="412" t="s">
        <v>7049</v>
      </c>
      <c r="F32" s="413" t="s">
        <v>7050</v>
      </c>
      <c r="G32" s="42">
        <f>G30+1</f>
        <v>45460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410" t="s">
        <v>7059</v>
      </c>
      <c r="E33" s="412" t="s">
        <v>7060</v>
      </c>
      <c r="F33" s="413" t="s">
        <v>7061</v>
      </c>
      <c r="G33" s="42">
        <f>G32+1</f>
        <v>45461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7079</v>
      </c>
      <c r="E34" s="386" t="s">
        <v>7080</v>
      </c>
      <c r="F34" s="96" t="s">
        <v>7081</v>
      </c>
      <c r="G34" s="42">
        <f>G33+1</f>
        <v>45462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10" t="s">
        <v>7055</v>
      </c>
      <c r="E35" s="397" t="s">
        <v>7084</v>
      </c>
      <c r="F35" s="96" t="s">
        <v>7085</v>
      </c>
      <c r="G35" s="42">
        <f>G34+1</f>
        <v>45463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7109</v>
      </c>
      <c r="E37" s="380" t="s">
        <v>7108</v>
      </c>
      <c r="F37" s="150" t="s">
        <v>7110</v>
      </c>
      <c r="G37" s="131">
        <f>G38-1</f>
        <v>45468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JPY158.14-</v>
      </c>
      <c r="C38" s="85" t="s">
        <v>16</v>
      </c>
      <c r="D38" s="385" t="s">
        <v>7116</v>
      </c>
      <c r="E38" s="386" t="s">
        <v>7130</v>
      </c>
      <c r="F38" s="96" t="s">
        <v>7112</v>
      </c>
      <c r="G38" s="42">
        <f>G34+7</f>
        <v>45469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JPY21.71-</v>
      </c>
      <c r="C39" s="238" t="s">
        <v>9</v>
      </c>
      <c r="D39" s="379" t="s">
        <v>7158</v>
      </c>
      <c r="E39" s="409" t="s">
        <v>7159</v>
      </c>
      <c r="F39" s="102" t="s">
        <v>7160</v>
      </c>
      <c r="G39" s="76">
        <f>G38+3</f>
        <v>45472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7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>
    <pageSetUpPr fitToPage="1"/>
  </sheetPr>
  <dimension ref="A1:AU7689"/>
  <sheetViews>
    <sheetView zoomScale="80" zoomScaleNormal="80" workbookViewId="0">
      <selection activeCell="H26" sqref="H2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8" t="s">
        <v>0</v>
      </c>
      <c r="C1" s="658"/>
      <c r="D1" s="9"/>
      <c r="E1" s="9"/>
      <c r="F1" s="659">
        <v>45461.354166666664</v>
      </c>
      <c r="G1" s="659"/>
      <c r="H1" s="14"/>
      <c r="I1" s="15"/>
      <c r="J1" s="15"/>
      <c r="K1" s="16"/>
      <c r="L1" s="12"/>
    </row>
    <row r="2" spans="2:12" s="1" customFormat="1" ht="13.5" customHeight="1" x14ac:dyDescent="0.25">
      <c r="B2" s="660" t="s">
        <v>6752</v>
      </c>
      <c r="C2" s="66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6989</v>
      </c>
      <c r="E5" s="81" t="s">
        <v>6990</v>
      </c>
      <c r="F5" s="407" t="s">
        <v>6991</v>
      </c>
      <c r="G5" s="33">
        <v>45454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6751</v>
      </c>
      <c r="C7" s="85" t="s">
        <v>10</v>
      </c>
      <c r="D7" s="392" t="s">
        <v>7007</v>
      </c>
      <c r="E7" s="393" t="s">
        <v>7008</v>
      </c>
      <c r="F7" s="394" t="s">
        <v>7009</v>
      </c>
      <c r="G7" s="42">
        <f>G5+2</f>
        <v>45456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7003</v>
      </c>
      <c r="E8" s="386" t="s">
        <v>7004</v>
      </c>
      <c r="F8" s="96" t="s">
        <v>7005</v>
      </c>
      <c r="G8" s="42">
        <f>G9</f>
        <v>45457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7016</v>
      </c>
      <c r="E9" s="386" t="s">
        <v>1597</v>
      </c>
      <c r="F9" s="96" t="s">
        <v>7006</v>
      </c>
      <c r="G9" s="42">
        <f>G7+1</f>
        <v>45457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7034</v>
      </c>
      <c r="E10" s="386" t="s">
        <v>7035</v>
      </c>
      <c r="F10" s="96" t="s">
        <v>7036</v>
      </c>
      <c r="G10" s="42">
        <f>G11</f>
        <v>45458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7032</v>
      </c>
      <c r="E11" s="386" t="s">
        <v>7021</v>
      </c>
      <c r="F11" s="96" t="s">
        <v>7033</v>
      </c>
      <c r="G11" s="42">
        <f>G8+1</f>
        <v>45458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6934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6487</v>
      </c>
      <c r="C13" s="94" t="s">
        <v>481</v>
      </c>
      <c r="D13" s="417" t="s">
        <v>7039</v>
      </c>
      <c r="E13" s="401" t="s">
        <v>7040</v>
      </c>
      <c r="F13" s="111" t="s">
        <v>7038</v>
      </c>
      <c r="G13" s="34">
        <f>G5+7</f>
        <v>45461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6935</v>
      </c>
      <c r="E15" s="391" t="s">
        <v>6947</v>
      </c>
      <c r="F15" s="407" t="s">
        <v>6952</v>
      </c>
      <c r="G15" s="33">
        <v>45451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6973</v>
      </c>
      <c r="I16" s="36"/>
      <c r="J16" s="36"/>
      <c r="K16" s="36"/>
      <c r="L16" s="36"/>
    </row>
    <row r="17" spans="2:12" s="1" customFormat="1" ht="13.5" customHeight="1" x14ac:dyDescent="0.3">
      <c r="B17" s="26" t="s">
        <v>955</v>
      </c>
      <c r="C17" s="95" t="s">
        <v>7</v>
      </c>
      <c r="D17" s="392" t="s">
        <v>6965</v>
      </c>
      <c r="E17" s="386" t="s">
        <v>6980</v>
      </c>
      <c r="F17" s="96" t="s">
        <v>6981</v>
      </c>
      <c r="G17" s="42">
        <f>G19</f>
        <v>45454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6978</v>
      </c>
      <c r="E18" s="386" t="s">
        <v>6979</v>
      </c>
      <c r="F18" s="96" t="s">
        <v>6994</v>
      </c>
      <c r="G18" s="42">
        <f>G19</f>
        <v>45454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6977</v>
      </c>
      <c r="E19" s="386" t="s">
        <v>6998</v>
      </c>
      <c r="F19" s="96" t="s">
        <v>6993</v>
      </c>
      <c r="G19" s="42">
        <f>G15+3</f>
        <v>45454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7001</v>
      </c>
      <c r="E20" s="393" t="s">
        <v>7002</v>
      </c>
      <c r="F20" s="394" t="s">
        <v>6971</v>
      </c>
      <c r="G20" s="42">
        <f>G21</f>
        <v>45455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6992</v>
      </c>
      <c r="E21" s="393" t="s">
        <v>6972</v>
      </c>
      <c r="F21" s="96" t="s">
        <v>7017</v>
      </c>
      <c r="G21" s="42">
        <f>G19+1</f>
        <v>45455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JPY156.65-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JPY21.54-</v>
      </c>
      <c r="C23" s="93" t="s">
        <v>14</v>
      </c>
      <c r="D23" s="401" t="s">
        <v>7020</v>
      </c>
      <c r="E23" s="401" t="s">
        <v>7030</v>
      </c>
      <c r="F23" s="111" t="s">
        <v>7031</v>
      </c>
      <c r="G23" s="34">
        <f>G15+7</f>
        <v>45458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6903</v>
      </c>
      <c r="E26" s="380" t="s">
        <v>6905</v>
      </c>
      <c r="F26" s="150" t="s">
        <v>6907</v>
      </c>
      <c r="G26" s="42">
        <v>45447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6609</v>
      </c>
      <c r="C27" s="104" t="s">
        <v>16</v>
      </c>
      <c r="D27" s="385" t="s">
        <v>6924</v>
      </c>
      <c r="E27" s="101" t="s">
        <v>6922</v>
      </c>
      <c r="F27" s="102" t="s">
        <v>6923</v>
      </c>
      <c r="G27" s="42">
        <f>+G26+2</f>
        <v>45449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6957</v>
      </c>
      <c r="E28" s="386" t="s">
        <v>6958</v>
      </c>
      <c r="F28" s="96" t="s">
        <v>6959</v>
      </c>
      <c r="G28" s="42">
        <f>G27+2</f>
        <v>45451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6948</v>
      </c>
      <c r="E30" s="386" t="s">
        <v>6949</v>
      </c>
      <c r="F30" s="96" t="s">
        <v>6950</v>
      </c>
      <c r="G30" s="42">
        <f>+G28+1</f>
        <v>45452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6967</v>
      </c>
      <c r="E31" s="386" t="s">
        <v>6966</v>
      </c>
      <c r="F31" s="96" t="s">
        <v>6968</v>
      </c>
      <c r="G31" s="42">
        <f>G30+1</f>
        <v>45453</v>
      </c>
      <c r="H31" s="161" t="s">
        <v>6155</v>
      </c>
      <c r="I31" s="36"/>
      <c r="J31" s="36"/>
      <c r="K31" s="36"/>
      <c r="L31" s="36"/>
    </row>
    <row r="32" spans="2:12" s="1" customFormat="1" ht="12.75" customHeight="1" x14ac:dyDescent="0.25">
      <c r="B32" s="24"/>
      <c r="C32" s="85" t="s">
        <v>7</v>
      </c>
      <c r="D32" s="385" t="s">
        <v>6974</v>
      </c>
      <c r="E32" s="386" t="s">
        <v>6975</v>
      </c>
      <c r="F32" s="96" t="s">
        <v>6976</v>
      </c>
      <c r="G32" s="42">
        <f>G33</f>
        <v>45454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6995</v>
      </c>
      <c r="E33" s="386" t="s">
        <v>6996</v>
      </c>
      <c r="F33" s="96" t="s">
        <v>6997</v>
      </c>
      <c r="G33" s="42">
        <f>G31+1</f>
        <v>45454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7013</v>
      </c>
      <c r="E34" s="386" t="s">
        <v>7014</v>
      </c>
      <c r="F34" s="96" t="s">
        <v>7015</v>
      </c>
      <c r="G34" s="42">
        <f>G33+1</f>
        <v>45455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6970</v>
      </c>
      <c r="E35" s="397" t="s">
        <v>7000</v>
      </c>
      <c r="F35" s="96" t="s">
        <v>6999</v>
      </c>
      <c r="G35" s="42">
        <f>G34+1</f>
        <v>45456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7044</v>
      </c>
      <c r="E37" s="380" t="s">
        <v>7045</v>
      </c>
      <c r="F37" s="150" t="s">
        <v>7047</v>
      </c>
      <c r="G37" s="131">
        <f>G38-1</f>
        <v>45461</v>
      </c>
      <c r="H37" s="161" t="s">
        <v>7037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JPY156.65-</v>
      </c>
      <c r="C38" s="50" t="s">
        <v>16</v>
      </c>
      <c r="D38" s="375"/>
      <c r="E38" s="372"/>
      <c r="F38" s="58"/>
      <c r="G38" s="42">
        <f>G34+7</f>
        <v>45462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JPY21.54-</v>
      </c>
      <c r="C39" s="45" t="s">
        <v>9</v>
      </c>
      <c r="D39" s="383"/>
      <c r="E39" s="384"/>
      <c r="F39" s="48"/>
      <c r="G39" s="76">
        <f>G38+3</f>
        <v>45465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8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>
    <pageSetUpPr fitToPage="1"/>
  </sheetPr>
  <dimension ref="A1:AU7689"/>
  <sheetViews>
    <sheetView zoomScale="80" zoomScaleNormal="80" workbookViewId="0">
      <selection activeCell="D26" sqref="D2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8" t="s">
        <v>0</v>
      </c>
      <c r="C1" s="658"/>
      <c r="D1" s="9"/>
      <c r="E1" s="9"/>
      <c r="F1" s="659">
        <v>45455.645833333336</v>
      </c>
      <c r="G1" s="659"/>
      <c r="H1" s="14"/>
      <c r="I1" s="15"/>
      <c r="J1" s="15"/>
      <c r="K1" s="16"/>
      <c r="L1" s="12"/>
    </row>
    <row r="2" spans="2:12" s="1" customFormat="1" ht="13.5" customHeight="1" x14ac:dyDescent="0.25">
      <c r="B2" s="660" t="s">
        <v>1309</v>
      </c>
      <c r="C2" s="66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6895</v>
      </c>
      <c r="E5" s="81" t="s">
        <v>6896</v>
      </c>
      <c r="F5" s="407" t="s">
        <v>6897</v>
      </c>
      <c r="G5" s="33">
        <v>45447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6626</v>
      </c>
      <c r="C7" s="85" t="s">
        <v>10</v>
      </c>
      <c r="D7" s="392" t="s">
        <v>6937</v>
      </c>
      <c r="E7" s="393" t="s">
        <v>6938</v>
      </c>
      <c r="F7" s="394" t="s">
        <v>6939</v>
      </c>
      <c r="G7" s="42">
        <f>G5+2</f>
        <v>45449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6941</v>
      </c>
      <c r="E8" s="386" t="s">
        <v>6942</v>
      </c>
      <c r="F8" s="96" t="s">
        <v>6943</v>
      </c>
      <c r="G8" s="42">
        <f>G7+1</f>
        <v>45450</v>
      </c>
      <c r="H8" s="161" t="s">
        <v>6936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6963</v>
      </c>
      <c r="E9" s="386" t="s">
        <v>6962</v>
      </c>
      <c r="F9" s="96" t="s">
        <v>6964</v>
      </c>
      <c r="G9" s="42">
        <f>G8</f>
        <v>45450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6960</v>
      </c>
      <c r="E10" s="386" t="s">
        <v>6961</v>
      </c>
      <c r="F10" s="96" t="s">
        <v>6940</v>
      </c>
      <c r="G10" s="42">
        <f>G11</f>
        <v>45451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6953</v>
      </c>
      <c r="E11" s="386" t="s">
        <v>6954</v>
      </c>
      <c r="F11" s="96" t="s">
        <v>6955</v>
      </c>
      <c r="G11" s="42">
        <f>G9+1</f>
        <v>45451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6847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6848</v>
      </c>
      <c r="C13" s="94" t="s">
        <v>481</v>
      </c>
      <c r="D13" s="402" t="s">
        <v>6956</v>
      </c>
      <c r="E13" s="401" t="s">
        <v>6951</v>
      </c>
      <c r="F13" s="111" t="s">
        <v>6969</v>
      </c>
      <c r="G13" s="34">
        <f>G5+7</f>
        <v>45454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6857</v>
      </c>
      <c r="E15" s="391" t="s">
        <v>6870</v>
      </c>
      <c r="F15" s="407" t="s">
        <v>6872</v>
      </c>
      <c r="G15" s="33">
        <v>45444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6627</v>
      </c>
      <c r="C17" s="85" t="s">
        <v>5</v>
      </c>
      <c r="D17" s="392" t="s">
        <v>6888</v>
      </c>
      <c r="E17" s="412" t="s">
        <v>6901</v>
      </c>
      <c r="F17" s="413" t="s">
        <v>6902</v>
      </c>
      <c r="G17" s="42">
        <f>G15+3</f>
        <v>45447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416" t="s">
        <v>6909</v>
      </c>
      <c r="E18" s="412" t="s">
        <v>6910</v>
      </c>
      <c r="F18" s="413" t="s">
        <v>6911</v>
      </c>
      <c r="G18" s="42">
        <f>G17</f>
        <v>45447</v>
      </c>
      <c r="H18" s="164"/>
      <c r="I18" s="36"/>
      <c r="J18" s="36"/>
      <c r="K18" s="36"/>
      <c r="L18" s="36"/>
    </row>
    <row r="19" spans="2:12" s="1" customFormat="1" ht="13.4" customHeight="1" x14ac:dyDescent="0.3">
      <c r="B19" s="26"/>
      <c r="C19" s="95" t="s">
        <v>7</v>
      </c>
      <c r="D19" s="416" t="s">
        <v>6915</v>
      </c>
      <c r="E19" s="412" t="s">
        <v>6916</v>
      </c>
      <c r="F19" s="413" t="s">
        <v>6917</v>
      </c>
      <c r="G19" s="42">
        <f>G17</f>
        <v>45447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416" t="s">
        <v>6920</v>
      </c>
      <c r="E20" s="393" t="s">
        <v>6921</v>
      </c>
      <c r="F20" s="96" t="s">
        <v>6919</v>
      </c>
      <c r="G20" s="42">
        <f>G17+1</f>
        <v>45448</v>
      </c>
      <c r="H20" s="161" t="s">
        <v>6887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416" t="s">
        <v>6929</v>
      </c>
      <c r="E21" s="393" t="s">
        <v>6930</v>
      </c>
      <c r="F21" s="394" t="s">
        <v>6931</v>
      </c>
      <c r="G21" s="42">
        <f>G20</f>
        <v>45448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JPY157.88-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JPY21.74-</v>
      </c>
      <c r="C23" s="93" t="s">
        <v>14</v>
      </c>
      <c r="D23" s="401" t="s">
        <v>6918</v>
      </c>
      <c r="E23" s="376"/>
      <c r="F23" s="57"/>
      <c r="G23" s="34">
        <f>G15+7</f>
        <v>45451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6827</v>
      </c>
      <c r="E26" s="149" t="s">
        <v>6828</v>
      </c>
      <c r="F26" s="250" t="s">
        <v>6829</v>
      </c>
      <c r="G26" s="42">
        <v>45440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6628</v>
      </c>
      <c r="C27" s="104" t="s">
        <v>16</v>
      </c>
      <c r="D27" s="85" t="s">
        <v>6837</v>
      </c>
      <c r="E27" s="101" t="s">
        <v>6838</v>
      </c>
      <c r="F27" s="102" t="s">
        <v>6839</v>
      </c>
      <c r="G27" s="42">
        <f>+G26+2</f>
        <v>45442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6840</v>
      </c>
      <c r="E28" s="409" t="s">
        <v>6850</v>
      </c>
      <c r="F28" s="102" t="s">
        <v>6863</v>
      </c>
      <c r="G28" s="42">
        <f>G27+2</f>
        <v>45444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6864</v>
      </c>
      <c r="E30" s="386" t="s">
        <v>6865</v>
      </c>
      <c r="F30" s="96" t="s">
        <v>6866</v>
      </c>
      <c r="G30" s="42">
        <f>+G28+1</f>
        <v>45445</v>
      </c>
      <c r="H30" s="272" t="s">
        <v>6891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6886</v>
      </c>
      <c r="E31" s="386" t="s">
        <v>6889</v>
      </c>
      <c r="F31" s="96" t="s">
        <v>6890</v>
      </c>
      <c r="G31" s="42">
        <f>G30+1</f>
        <v>45446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6892</v>
      </c>
      <c r="E32" s="412" t="s">
        <v>6893</v>
      </c>
      <c r="F32" s="96" t="s">
        <v>6894</v>
      </c>
      <c r="G32" s="42">
        <f>G33</f>
        <v>45447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6899</v>
      </c>
      <c r="E33" s="386" t="s">
        <v>6898</v>
      </c>
      <c r="F33" s="96" t="s">
        <v>6900</v>
      </c>
      <c r="G33" s="42">
        <f>G31+1</f>
        <v>45447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6912</v>
      </c>
      <c r="E34" s="386" t="s">
        <v>6913</v>
      </c>
      <c r="F34" s="96" t="s">
        <v>6914</v>
      </c>
      <c r="G34" s="42">
        <f>G33+1</f>
        <v>45448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6944</v>
      </c>
      <c r="E35" s="397" t="s">
        <v>6945</v>
      </c>
      <c r="F35" s="96" t="s">
        <v>6946</v>
      </c>
      <c r="G35" s="42">
        <f>G34+1</f>
        <v>45449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6983</v>
      </c>
      <c r="E37" s="380" t="s">
        <v>6985</v>
      </c>
      <c r="F37" s="150" t="s">
        <v>6987</v>
      </c>
      <c r="G37" s="131">
        <f>G38-1</f>
        <v>45454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JPY157.88-</v>
      </c>
      <c r="C38" s="50" t="s">
        <v>16</v>
      </c>
      <c r="D38" s="375"/>
      <c r="E38" s="372"/>
      <c r="F38" s="58"/>
      <c r="G38" s="42">
        <f>G34+7</f>
        <v>45455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JPY21.74-</v>
      </c>
      <c r="C39" s="45" t="s">
        <v>9</v>
      </c>
      <c r="D39" s="383"/>
      <c r="E39" s="384"/>
      <c r="F39" s="48"/>
      <c r="G39" s="76">
        <f>G38+3</f>
        <v>45458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9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>
    <pageSetUpPr fitToPage="1"/>
  </sheetPr>
  <dimension ref="A1:AU7689"/>
  <sheetViews>
    <sheetView zoomScale="80" zoomScaleNormal="80" workbookViewId="0">
      <selection activeCell="E17" sqref="E1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8" t="s">
        <v>0</v>
      </c>
      <c r="C1" s="658"/>
      <c r="D1" s="9"/>
      <c r="E1" s="9"/>
      <c r="F1" s="659">
        <v>45450.354166666664</v>
      </c>
      <c r="G1" s="659"/>
      <c r="H1" s="14"/>
      <c r="I1" s="15"/>
      <c r="J1" s="15"/>
      <c r="K1" s="16"/>
      <c r="L1" s="12"/>
    </row>
    <row r="2" spans="2:12" s="1" customFormat="1" ht="13.5" customHeight="1" x14ac:dyDescent="0.25">
      <c r="B2" s="660" t="s">
        <v>6750</v>
      </c>
      <c r="C2" s="66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6806</v>
      </c>
      <c r="E5" s="81" t="s">
        <v>6808</v>
      </c>
      <c r="F5" s="407" t="s">
        <v>6810</v>
      </c>
      <c r="G5" s="33">
        <v>45440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6624</v>
      </c>
      <c r="C7" s="85" t="s">
        <v>10</v>
      </c>
      <c r="D7" s="392" t="s">
        <v>6818</v>
      </c>
      <c r="E7" s="393" t="s">
        <v>6818</v>
      </c>
      <c r="F7" s="394" t="s">
        <v>6819</v>
      </c>
      <c r="G7" s="42">
        <f>G5+2</f>
        <v>45442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6854</v>
      </c>
      <c r="E8" s="386" t="s">
        <v>6855</v>
      </c>
      <c r="F8" s="96" t="s">
        <v>6856</v>
      </c>
      <c r="G8" s="42">
        <f>G9</f>
        <v>45443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6849</v>
      </c>
      <c r="E9" s="386" t="s">
        <v>6861</v>
      </c>
      <c r="F9" s="96" t="s">
        <v>6862</v>
      </c>
      <c r="G9" s="42">
        <f>G7+1</f>
        <v>45443</v>
      </c>
      <c r="H9" s="161" t="s">
        <v>6835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6883</v>
      </c>
      <c r="E10" s="386" t="s">
        <v>6884</v>
      </c>
      <c r="F10" s="96" t="s">
        <v>6885</v>
      </c>
      <c r="G10" s="42">
        <f>G11</f>
        <v>45444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6876</v>
      </c>
      <c r="E11" s="386" t="s">
        <v>6877</v>
      </c>
      <c r="F11" s="96" t="s">
        <v>6878</v>
      </c>
      <c r="G11" s="42">
        <f>G8+1</f>
        <v>45444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6784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6785</v>
      </c>
      <c r="C13" s="94" t="s">
        <v>481</v>
      </c>
      <c r="D13" s="402" t="s">
        <v>6879</v>
      </c>
      <c r="E13" s="401" t="s">
        <v>6867</v>
      </c>
      <c r="F13" s="111" t="s">
        <v>6868</v>
      </c>
      <c r="G13" s="34">
        <f>G5+7</f>
        <v>45447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6789</v>
      </c>
      <c r="E15" s="81" t="s">
        <v>6791</v>
      </c>
      <c r="F15" s="407" t="s">
        <v>6793</v>
      </c>
      <c r="G15" s="33">
        <v>45437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6833</v>
      </c>
      <c r="I16" s="36"/>
      <c r="J16" s="36"/>
      <c r="K16" s="36"/>
      <c r="L16" s="36"/>
    </row>
    <row r="17" spans="2:12" s="1" customFormat="1" ht="13.5" customHeight="1" x14ac:dyDescent="0.25">
      <c r="B17" s="26" t="s">
        <v>847</v>
      </c>
      <c r="C17" s="85" t="s">
        <v>6805</v>
      </c>
      <c r="D17" s="392" t="s">
        <v>6813</v>
      </c>
      <c r="E17" s="386" t="s">
        <v>6812</v>
      </c>
      <c r="F17" s="96" t="s">
        <v>6814</v>
      </c>
      <c r="G17" s="42">
        <f>G15+3</f>
        <v>45440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6821</v>
      </c>
      <c r="E18" s="386" t="s">
        <v>6822</v>
      </c>
      <c r="F18" s="96" t="s">
        <v>6823</v>
      </c>
      <c r="G18" s="42">
        <f>G17</f>
        <v>45440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6830</v>
      </c>
      <c r="E19" s="386" t="s">
        <v>6831</v>
      </c>
      <c r="F19" s="96" t="s">
        <v>6832</v>
      </c>
      <c r="G19" s="42">
        <f>G17</f>
        <v>45440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6841</v>
      </c>
      <c r="E20" s="393" t="s">
        <v>6841</v>
      </c>
      <c r="F20" s="394" t="s">
        <v>6842</v>
      </c>
      <c r="G20" s="42">
        <f>G21</f>
        <v>45441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6820</v>
      </c>
      <c r="E21" s="393" t="s">
        <v>6846</v>
      </c>
      <c r="F21" s="96" t="s">
        <v>6836</v>
      </c>
      <c r="G21" s="42">
        <f>G17+1</f>
        <v>45441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JPY158.05-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JPY21.73-</v>
      </c>
      <c r="C23" s="93" t="s">
        <v>14</v>
      </c>
      <c r="D23" s="401" t="s">
        <v>6873</v>
      </c>
      <c r="E23" s="401" t="s">
        <v>6869</v>
      </c>
      <c r="F23" s="111" t="s">
        <v>6871</v>
      </c>
      <c r="G23" s="34">
        <f>G15+7</f>
        <v>45444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6741</v>
      </c>
      <c r="E26" s="380" t="s">
        <v>6742</v>
      </c>
      <c r="F26" s="150" t="s">
        <v>6740</v>
      </c>
      <c r="G26" s="42">
        <v>45433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6625</v>
      </c>
      <c r="C27" s="104" t="s">
        <v>16</v>
      </c>
      <c r="D27" s="85" t="s">
        <v>6766</v>
      </c>
      <c r="E27" s="101" t="s">
        <v>6767</v>
      </c>
      <c r="F27" s="102" t="s">
        <v>6768</v>
      </c>
      <c r="G27" s="42">
        <f>+G26+2</f>
        <v>45435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6802</v>
      </c>
      <c r="E28" s="101" t="s">
        <v>6803</v>
      </c>
      <c r="F28" s="102" t="s">
        <v>6804</v>
      </c>
      <c r="G28" s="42">
        <f>G27+2</f>
        <v>45437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6824</v>
      </c>
      <c r="E30" s="386" t="s">
        <v>6825</v>
      </c>
      <c r="F30" s="96" t="s">
        <v>6826</v>
      </c>
      <c r="G30" s="42">
        <f>+G28+1</f>
        <v>45438</v>
      </c>
      <c r="H30" s="272" t="s">
        <v>6834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6843</v>
      </c>
      <c r="E31" s="386" t="s">
        <v>6844</v>
      </c>
      <c r="F31" s="96" t="s">
        <v>6845</v>
      </c>
      <c r="G31" s="42">
        <f>G30+1</f>
        <v>45439</v>
      </c>
      <c r="H31" s="161" t="s">
        <v>6155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385" t="s">
        <v>6851</v>
      </c>
      <c r="E32" s="386" t="s">
        <v>6852</v>
      </c>
      <c r="F32" s="96" t="s">
        <v>6853</v>
      </c>
      <c r="G32" s="42">
        <f>G31+1</f>
        <v>45440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85" t="s">
        <v>6858</v>
      </c>
      <c r="E33" s="386" t="s">
        <v>6859</v>
      </c>
      <c r="F33" s="96" t="s">
        <v>6860</v>
      </c>
      <c r="G33" s="42">
        <f>G32</f>
        <v>45440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6880</v>
      </c>
      <c r="E34" s="386" t="s">
        <v>6881</v>
      </c>
      <c r="F34" s="96" t="s">
        <v>6882</v>
      </c>
      <c r="G34" s="42">
        <f>G32+1</f>
        <v>45441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6217</v>
      </c>
      <c r="E35" s="397" t="s">
        <v>6874</v>
      </c>
      <c r="F35" s="96" t="s">
        <v>6875</v>
      </c>
      <c r="G35" s="42">
        <f>G34+1</f>
        <v>45442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6904</v>
      </c>
      <c r="E37" s="380" t="s">
        <v>6906</v>
      </c>
      <c r="F37" s="150" t="s">
        <v>6908</v>
      </c>
      <c r="G37" s="131">
        <f>G38-1</f>
        <v>45447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JPY158.05-</v>
      </c>
      <c r="C38" s="85" t="s">
        <v>16</v>
      </c>
      <c r="D38" s="385" t="s">
        <v>6925</v>
      </c>
      <c r="E38" s="386" t="s">
        <v>6926</v>
      </c>
      <c r="F38" s="96" t="s">
        <v>6927</v>
      </c>
      <c r="G38" s="42">
        <f>G34+7</f>
        <v>45448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JPY21.73-</v>
      </c>
      <c r="C39" s="238" t="s">
        <v>9</v>
      </c>
      <c r="D39" s="387" t="s">
        <v>6928</v>
      </c>
      <c r="E39" s="406" t="s">
        <v>6933</v>
      </c>
      <c r="F39" s="240" t="s">
        <v>6932</v>
      </c>
      <c r="G39" s="76">
        <f>G38+3</f>
        <v>45451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E42" s="2"/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A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>
    <pageSetUpPr fitToPage="1"/>
  </sheetPr>
  <dimension ref="A1:AU7689"/>
  <sheetViews>
    <sheetView zoomScale="80" zoomScaleNormal="80" workbookViewId="0">
      <selection activeCell="H51" sqref="H5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8" t="s">
        <v>0</v>
      </c>
      <c r="C1" s="658"/>
      <c r="D1" s="9"/>
      <c r="E1" s="9"/>
      <c r="F1" s="659">
        <v>45441.354166666664</v>
      </c>
      <c r="G1" s="659"/>
      <c r="H1" s="14"/>
      <c r="I1" s="15"/>
      <c r="J1" s="15"/>
      <c r="K1" s="16"/>
      <c r="L1" s="12"/>
    </row>
    <row r="2" spans="2:12" s="1" customFormat="1" ht="13.5" customHeight="1" x14ac:dyDescent="0.25">
      <c r="B2" s="660" t="s">
        <v>1191</v>
      </c>
      <c r="C2" s="66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IF('WK20・2024 '!D13="","",'WK20・2024 '!D13)</f>
        <v>1200/20</v>
      </c>
      <c r="E5" s="81" t="s">
        <v>6733</v>
      </c>
      <c r="F5" s="407" t="str">
        <f>IF('WK20・2024 '!F13="","",'WK20・2024 '!F13)</f>
        <v>2200/21</v>
      </c>
      <c r="G5" s="33">
        <v>45433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6609</v>
      </c>
      <c r="C7" s="85" t="s">
        <v>10</v>
      </c>
      <c r="D7" s="392" t="s">
        <v>6778</v>
      </c>
      <c r="E7" s="393" t="s">
        <v>6779</v>
      </c>
      <c r="F7" s="394" t="s">
        <v>6780</v>
      </c>
      <c r="G7" s="42">
        <f>G5+2</f>
        <v>45435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6772</v>
      </c>
      <c r="E8" s="386" t="s">
        <v>6773</v>
      </c>
      <c r="F8" s="96" t="s">
        <v>6765</v>
      </c>
      <c r="G8" s="42">
        <f>G7+1</f>
        <v>45436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6776</v>
      </c>
      <c r="E9" s="386" t="s">
        <v>6801</v>
      </c>
      <c r="F9" s="96" t="s">
        <v>6777</v>
      </c>
      <c r="G9" s="42">
        <f>G8</f>
        <v>45436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6798</v>
      </c>
      <c r="E10" s="386" t="s">
        <v>6799</v>
      </c>
      <c r="F10" s="96" t="s">
        <v>6800</v>
      </c>
      <c r="G10" s="42">
        <f>G11</f>
        <v>45437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6795</v>
      </c>
      <c r="E11" s="386" t="s">
        <v>6796</v>
      </c>
      <c r="F11" s="96" t="s">
        <v>6797</v>
      </c>
      <c r="G11" s="42">
        <f>G9+1</f>
        <v>45437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6705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6706</v>
      </c>
      <c r="C13" s="94" t="s">
        <v>481</v>
      </c>
      <c r="D13" s="402" t="s">
        <v>6807</v>
      </c>
      <c r="E13" s="401" t="s">
        <v>6809</v>
      </c>
      <c r="F13" s="111" t="s">
        <v>6811</v>
      </c>
      <c r="G13" s="34">
        <f>G5+7</f>
        <v>45440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tr">
        <f>IF('WK20・2024 '!D23="","",'WK20・2024 '!D23)</f>
        <v>0600/18</v>
      </c>
      <c r="E15" s="81" t="str">
        <f>IF('WK20・2024 '!E23="","",'WK20・2024 '!E23)</f>
        <v>0036/19</v>
      </c>
      <c r="F15" s="407" t="str">
        <f>IF('WK20・2024 '!F23="","",'WK20・2024 '!F23)</f>
        <v>0836/19</v>
      </c>
      <c r="G15" s="33">
        <v>45430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776</v>
      </c>
      <c r="C17" s="85" t="s">
        <v>8</v>
      </c>
      <c r="D17" s="392" t="s">
        <v>6730</v>
      </c>
      <c r="E17" s="386" t="s">
        <v>6731</v>
      </c>
      <c r="F17" s="96" t="s">
        <v>6737</v>
      </c>
      <c r="G17" s="42">
        <f>G19</f>
        <v>45433</v>
      </c>
      <c r="H17" s="164"/>
      <c r="I17" s="36"/>
      <c r="J17" s="36"/>
      <c r="K17" s="36"/>
      <c r="L17" s="36"/>
    </row>
    <row r="18" spans="2:12" s="1" customFormat="1" ht="13.4" customHeight="1" x14ac:dyDescent="0.3">
      <c r="B18" s="26"/>
      <c r="C18" s="95" t="s">
        <v>7</v>
      </c>
      <c r="D18" s="392" t="s">
        <v>6743</v>
      </c>
      <c r="E18" s="386" t="s">
        <v>6744</v>
      </c>
      <c r="F18" s="96" t="s">
        <v>6745</v>
      </c>
      <c r="G18" s="42">
        <f>G19</f>
        <v>45433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6762</v>
      </c>
      <c r="E19" s="386" t="s">
        <v>6763</v>
      </c>
      <c r="F19" s="96" t="s">
        <v>6764</v>
      </c>
      <c r="G19" s="42">
        <f>G15+3</f>
        <v>45433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6769</v>
      </c>
      <c r="E20" s="393" t="s">
        <v>6770</v>
      </c>
      <c r="F20" s="96" t="s">
        <v>6771</v>
      </c>
      <c r="G20" s="42">
        <f>G19+1</f>
        <v>45434</v>
      </c>
      <c r="H20" s="161"/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26</v>
      </c>
      <c r="D21" s="392" t="s">
        <v>6774</v>
      </c>
      <c r="E21" s="393" t="s">
        <v>6774</v>
      </c>
      <c r="F21" s="394" t="s">
        <v>6775</v>
      </c>
      <c r="G21" s="42">
        <f>G20</f>
        <v>45434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JPY156.42-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JPY21.58-</v>
      </c>
      <c r="C23" s="93" t="s">
        <v>14</v>
      </c>
      <c r="D23" s="401" t="s">
        <v>6790</v>
      </c>
      <c r="E23" s="401" t="s">
        <v>6792</v>
      </c>
      <c r="F23" s="111" t="s">
        <v>6794</v>
      </c>
      <c r="G23" s="34">
        <f>G15+7</f>
        <v>45437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10158</v>
      </c>
      <c r="E26" s="149" t="s">
        <v>10159</v>
      </c>
      <c r="F26" s="250" t="s">
        <v>10160</v>
      </c>
      <c r="G26" s="42">
        <v>45426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6610</v>
      </c>
      <c r="C27" s="104" t="s">
        <v>16</v>
      </c>
      <c r="D27" s="85" t="s">
        <v>10161</v>
      </c>
      <c r="E27" s="101" t="s">
        <v>10162</v>
      </c>
      <c r="F27" s="102" t="s">
        <v>10163</v>
      </c>
      <c r="G27" s="42">
        <f>+G26+2</f>
        <v>45428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7990</v>
      </c>
      <c r="E28" s="409" t="s">
        <v>10164</v>
      </c>
      <c r="F28" s="102" t="s">
        <v>10165</v>
      </c>
      <c r="G28" s="42">
        <f>G27+2</f>
        <v>45430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6715</v>
      </c>
      <c r="E30" s="386" t="s">
        <v>6716</v>
      </c>
      <c r="F30" s="96" t="s">
        <v>6717</v>
      </c>
      <c r="G30" s="42">
        <f>+G28+1</f>
        <v>45431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6111</v>
      </c>
      <c r="E31" s="386" t="s">
        <v>6727</v>
      </c>
      <c r="F31" s="96" t="s">
        <v>6734</v>
      </c>
      <c r="G31" s="42">
        <f>G30+1</f>
        <v>45432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6735</v>
      </c>
      <c r="E32" s="386" t="s">
        <v>6120</v>
      </c>
      <c r="F32" s="96" t="s">
        <v>6736</v>
      </c>
      <c r="G32" s="42">
        <f>G33</f>
        <v>45433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6747</v>
      </c>
      <c r="E33" s="386" t="s">
        <v>6748</v>
      </c>
      <c r="F33" s="96" t="s">
        <v>6749</v>
      </c>
      <c r="G33" s="42">
        <f>G31+1</f>
        <v>45433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6781</v>
      </c>
      <c r="E34" s="386" t="s">
        <v>6782</v>
      </c>
      <c r="F34" s="96" t="s">
        <v>6783</v>
      </c>
      <c r="G34" s="42">
        <f>G33+1</f>
        <v>45434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6786</v>
      </c>
      <c r="E35" s="397" t="s">
        <v>6787</v>
      </c>
      <c r="F35" s="96" t="s">
        <v>6788</v>
      </c>
      <c r="G35" s="42">
        <f>G34+1</f>
        <v>45435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6815</v>
      </c>
      <c r="E37" s="380" t="s">
        <v>6816</v>
      </c>
      <c r="F37" s="150" t="s">
        <v>6817</v>
      </c>
      <c r="G37" s="131">
        <f>G38-1</f>
        <v>45440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JPY156.42-</v>
      </c>
      <c r="C38" s="50" t="s">
        <v>16</v>
      </c>
      <c r="D38" s="375"/>
      <c r="E38" s="372"/>
      <c r="F38" s="58"/>
      <c r="G38" s="42">
        <f>G34+7</f>
        <v>45441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JPY21.58-</v>
      </c>
      <c r="C39" s="45" t="s">
        <v>9</v>
      </c>
      <c r="D39" s="383"/>
      <c r="E39" s="384"/>
      <c r="F39" s="48"/>
      <c r="G39" s="76">
        <f>G38+3</f>
        <v>45444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B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>
    <pageSetUpPr fitToPage="1"/>
  </sheetPr>
  <dimension ref="A1:AU7689"/>
  <sheetViews>
    <sheetView zoomScale="80" zoomScaleNormal="80" workbookViewId="0">
      <selection activeCell="H27" sqref="H2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8" t="s">
        <v>0</v>
      </c>
      <c r="C1" s="658"/>
      <c r="D1" s="9"/>
      <c r="E1" s="9"/>
      <c r="F1" s="659">
        <v>45434.354166666664</v>
      </c>
      <c r="G1" s="659"/>
      <c r="H1" s="14"/>
      <c r="I1" s="15"/>
      <c r="J1" s="15"/>
      <c r="K1" s="16"/>
      <c r="L1" s="12"/>
    </row>
    <row r="2" spans="2:12" s="1" customFormat="1" ht="13.5" customHeight="1" x14ac:dyDescent="0.25">
      <c r="B2" s="660" t="s">
        <v>1145</v>
      </c>
      <c r="C2" s="66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6691</v>
      </c>
      <c r="E5" s="81" t="s">
        <v>6692</v>
      </c>
      <c r="F5" s="407" t="s">
        <v>6693</v>
      </c>
      <c r="G5" s="33">
        <v>45426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6533</v>
      </c>
      <c r="C7" s="85" t="s">
        <v>10</v>
      </c>
      <c r="D7" s="392" t="s">
        <v>6703</v>
      </c>
      <c r="E7" s="393" t="s">
        <v>6681</v>
      </c>
      <c r="F7" s="394" t="s">
        <v>6704</v>
      </c>
      <c r="G7" s="42">
        <f>G5+2</f>
        <v>45428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6701</v>
      </c>
      <c r="D8" s="385" t="s">
        <v>6709</v>
      </c>
      <c r="E8" s="386" t="s">
        <v>6710</v>
      </c>
      <c r="F8" s="96" t="s">
        <v>6711</v>
      </c>
      <c r="G8" s="42">
        <f>G7+1</f>
        <v>45429</v>
      </c>
      <c r="H8" s="161" t="s">
        <v>6702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410" t="s">
        <v>6728</v>
      </c>
      <c r="E9" s="412" t="s">
        <v>6700</v>
      </c>
      <c r="F9" s="413" t="s">
        <v>6729</v>
      </c>
      <c r="G9" s="42">
        <f>G8</f>
        <v>45429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410" t="s">
        <v>6719</v>
      </c>
      <c r="E10" s="386" t="s">
        <v>6720</v>
      </c>
      <c r="F10" s="96" t="s">
        <v>6721</v>
      </c>
      <c r="G10" s="42">
        <f>G11</f>
        <v>45430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6708</v>
      </c>
      <c r="E11" s="386" t="s">
        <v>6707</v>
      </c>
      <c r="F11" s="96" t="s">
        <v>6718</v>
      </c>
      <c r="G11" s="42">
        <f>G9+1</f>
        <v>45430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6634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6635</v>
      </c>
      <c r="C13" s="94" t="s">
        <v>481</v>
      </c>
      <c r="D13" s="402" t="s">
        <v>6746</v>
      </c>
      <c r="E13" s="415" t="s">
        <v>6733</v>
      </c>
      <c r="F13" s="111" t="s">
        <v>6732</v>
      </c>
      <c r="G13" s="34">
        <f>G5+7</f>
        <v>45433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376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6640</v>
      </c>
      <c r="E15" s="391" t="s">
        <v>6641</v>
      </c>
      <c r="F15" s="407" t="s">
        <v>6649</v>
      </c>
      <c r="G15" s="33">
        <v>45423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715</v>
      </c>
      <c r="C17" s="85" t="s">
        <v>8</v>
      </c>
      <c r="D17" s="392" t="s">
        <v>6669</v>
      </c>
      <c r="E17" s="386" t="s">
        <v>6667</v>
      </c>
      <c r="F17" s="96" t="s">
        <v>6668</v>
      </c>
      <c r="G17" s="42">
        <f>G19</f>
        <v>45426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6661</v>
      </c>
      <c r="E18" s="386" t="s">
        <v>6672</v>
      </c>
      <c r="F18" s="96" t="s">
        <v>6670</v>
      </c>
      <c r="G18" s="42">
        <f>G19</f>
        <v>45426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6688</v>
      </c>
      <c r="E19" s="386" t="s">
        <v>6671</v>
      </c>
      <c r="F19" s="96" t="s">
        <v>6680</v>
      </c>
      <c r="G19" s="42">
        <f>G15+3</f>
        <v>45426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6686</v>
      </c>
      <c r="E20" s="393" t="s">
        <v>6685</v>
      </c>
      <c r="F20" s="96" t="s">
        <v>6687</v>
      </c>
      <c r="G20" s="42">
        <f>G19+1</f>
        <v>45427</v>
      </c>
      <c r="H20" s="161" t="s">
        <v>6679</v>
      </c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26</v>
      </c>
      <c r="D21" s="392" t="s">
        <v>6698</v>
      </c>
      <c r="E21" s="393" t="s">
        <v>30</v>
      </c>
      <c r="F21" s="394" t="s">
        <v>6699</v>
      </c>
      <c r="G21" s="42">
        <f>G20</f>
        <v>45427</v>
      </c>
      <c r="H21" s="188" t="s">
        <v>6678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JPY156.40-</v>
      </c>
      <c r="C22" s="100"/>
      <c r="D22" s="392"/>
      <c r="E22" s="393"/>
      <c r="F22" s="393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JPY21.58-</v>
      </c>
      <c r="C23" s="93" t="s">
        <v>14</v>
      </c>
      <c r="D23" s="401" t="s">
        <v>6724</v>
      </c>
      <c r="E23" s="401" t="s">
        <v>6725</v>
      </c>
      <c r="F23" s="111" t="s">
        <v>6726</v>
      </c>
      <c r="G23" s="34">
        <f>G15+7</f>
        <v>45430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6600</v>
      </c>
      <c r="E26" s="380" t="s">
        <v>6601</v>
      </c>
      <c r="F26" s="150" t="s">
        <v>6602</v>
      </c>
      <c r="G26" s="42">
        <v>45419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6407</v>
      </c>
      <c r="C27" s="104" t="s">
        <v>16</v>
      </c>
      <c r="D27" s="85" t="s">
        <v>6629</v>
      </c>
      <c r="E27" s="101" t="s">
        <v>6630</v>
      </c>
      <c r="F27" s="102" t="s">
        <v>6631</v>
      </c>
      <c r="G27" s="42">
        <f>+G26+2</f>
        <v>45421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6632</v>
      </c>
      <c r="E28" s="386" t="s">
        <v>6659</v>
      </c>
      <c r="F28" s="96" t="s">
        <v>6644</v>
      </c>
      <c r="G28" s="42">
        <f>G27+2</f>
        <v>45423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6346</v>
      </c>
      <c r="E30" s="386" t="s">
        <v>6642</v>
      </c>
      <c r="F30" s="96" t="s">
        <v>6643</v>
      </c>
      <c r="G30" s="42">
        <f>+G28+1</f>
        <v>45424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6662</v>
      </c>
      <c r="E31" s="386" t="s">
        <v>6663</v>
      </c>
      <c r="F31" s="96" t="s">
        <v>6664</v>
      </c>
      <c r="G31" s="42">
        <f>G30+1</f>
        <v>45425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6660</v>
      </c>
      <c r="E32" s="386" t="s">
        <v>6666</v>
      </c>
      <c r="F32" s="96" t="s">
        <v>6665</v>
      </c>
      <c r="G32" s="42">
        <f>G33</f>
        <v>45426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6673</v>
      </c>
      <c r="E33" s="386" t="s">
        <v>6674</v>
      </c>
      <c r="F33" s="96" t="s">
        <v>6675</v>
      </c>
      <c r="G33" s="42">
        <f>G31+1</f>
        <v>45426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6689</v>
      </c>
      <c r="E34" s="386" t="s">
        <v>6690</v>
      </c>
      <c r="F34" s="96" t="s">
        <v>6682</v>
      </c>
      <c r="G34" s="42">
        <f>G33+1</f>
        <v>45427</v>
      </c>
      <c r="H34" s="161" t="s">
        <v>6683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10" t="s">
        <v>6712</v>
      </c>
      <c r="E35" s="411" t="s">
        <v>6713</v>
      </c>
      <c r="F35" s="413" t="s">
        <v>6714</v>
      </c>
      <c r="G35" s="42">
        <f>G34+1</f>
        <v>45428</v>
      </c>
      <c r="H35" s="188" t="s">
        <v>6684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6738</v>
      </c>
      <c r="E37" s="380" t="s">
        <v>6739</v>
      </c>
      <c r="F37" s="150" t="s">
        <v>6740</v>
      </c>
      <c r="G37" s="131">
        <f>G38-1</f>
        <v>45433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JPY156.40-</v>
      </c>
      <c r="C38" s="50" t="s">
        <v>16</v>
      </c>
      <c r="D38" s="375"/>
      <c r="E38" s="372"/>
      <c r="F38" s="58"/>
      <c r="G38" s="42">
        <f>G34+7</f>
        <v>45434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JPY21.58-</v>
      </c>
      <c r="C39" s="45" t="s">
        <v>9</v>
      </c>
      <c r="D39" s="383"/>
      <c r="E39" s="384"/>
      <c r="F39" s="48"/>
      <c r="G39" s="76">
        <f>G38+3</f>
        <v>45437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C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8" t="s">
        <v>0</v>
      </c>
      <c r="C1" s="658"/>
      <c r="D1" s="9"/>
      <c r="E1" s="9"/>
      <c r="F1" s="659">
        <v>45432.354166666664</v>
      </c>
      <c r="G1" s="659"/>
      <c r="H1" s="14"/>
      <c r="I1" s="15"/>
      <c r="J1" s="15"/>
      <c r="K1" s="16"/>
      <c r="L1" s="12"/>
    </row>
    <row r="2" spans="2:12" s="1" customFormat="1" ht="13.5" customHeight="1" x14ac:dyDescent="0.25">
      <c r="B2" s="660" t="s">
        <v>1080</v>
      </c>
      <c r="C2" s="66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7235</v>
      </c>
      <c r="E5" s="81" t="s">
        <v>10166</v>
      </c>
      <c r="F5" s="407" t="s">
        <v>10167</v>
      </c>
      <c r="G5" s="33">
        <v>45419</v>
      </c>
      <c r="H5" s="262"/>
      <c r="I5" s="36"/>
      <c r="J5" s="36"/>
      <c r="K5" s="36"/>
      <c r="L5" s="36"/>
    </row>
    <row r="6" spans="2:12" s="1" customFormat="1" ht="13.4" customHeight="1" x14ac:dyDescent="0.25">
      <c r="B6" s="21" t="s">
        <v>6408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6407</v>
      </c>
      <c r="C7" s="85" t="s">
        <v>10</v>
      </c>
      <c r="D7" s="392" t="s">
        <v>6637</v>
      </c>
      <c r="E7" s="393" t="s">
        <v>6638</v>
      </c>
      <c r="F7" s="394" t="s">
        <v>6639</v>
      </c>
      <c r="G7" s="42">
        <f>G5+2</f>
        <v>45421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6653</v>
      </c>
      <c r="E8" s="386" t="s">
        <v>6654</v>
      </c>
      <c r="F8" s="96" t="s">
        <v>6655</v>
      </c>
      <c r="G8" s="42">
        <f>G10</f>
        <v>45422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385" t="s">
        <v>6656</v>
      </c>
      <c r="E9" s="386" t="s">
        <v>6657</v>
      </c>
      <c r="F9" s="96" t="s">
        <v>6658</v>
      </c>
      <c r="G9" s="42">
        <f>G11</f>
        <v>45423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8</v>
      </c>
      <c r="D10" s="385" t="s">
        <v>6652</v>
      </c>
      <c r="E10" s="386" t="s">
        <v>6650</v>
      </c>
      <c r="F10" s="96" t="s">
        <v>6651</v>
      </c>
      <c r="G10" s="42">
        <f>G7+1</f>
        <v>45422</v>
      </c>
      <c r="H10" s="161" t="s">
        <v>6158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6645</v>
      </c>
      <c r="E11" s="386" t="s">
        <v>6646</v>
      </c>
      <c r="F11" s="96" t="s">
        <v>6647</v>
      </c>
      <c r="G11" s="42">
        <f>G8+1</f>
        <v>45423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6540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6541</v>
      </c>
      <c r="C13" s="94" t="s">
        <v>481</v>
      </c>
      <c r="D13" s="402" t="s">
        <v>6648</v>
      </c>
      <c r="E13" s="376"/>
      <c r="F13" s="57"/>
      <c r="G13" s="34">
        <f>G5+7</f>
        <v>45426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10168</v>
      </c>
      <c r="E15" s="81" t="s">
        <v>10169</v>
      </c>
      <c r="F15" s="407" t="s">
        <v>10170</v>
      </c>
      <c r="G15" s="33">
        <v>45416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6409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643</v>
      </c>
      <c r="C17" s="85" t="s">
        <v>8</v>
      </c>
      <c r="D17" s="392" t="s">
        <v>6560</v>
      </c>
      <c r="E17" s="386" t="s">
        <v>6593</v>
      </c>
      <c r="F17" s="96" t="s">
        <v>6594</v>
      </c>
      <c r="G17" s="42">
        <f>G19</f>
        <v>45419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6588</v>
      </c>
      <c r="E18" s="386" t="s">
        <v>6598</v>
      </c>
      <c r="F18" s="96" t="s">
        <v>6599</v>
      </c>
      <c r="G18" s="42">
        <f>G19</f>
        <v>45419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6592</v>
      </c>
      <c r="E19" s="386" t="s">
        <v>6611</v>
      </c>
      <c r="F19" s="96" t="s">
        <v>6612</v>
      </c>
      <c r="G19" s="42">
        <f>G15+3</f>
        <v>45419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6617</v>
      </c>
      <c r="E20" s="393" t="s">
        <v>6618</v>
      </c>
      <c r="F20" s="394" t="s">
        <v>6619</v>
      </c>
      <c r="G20" s="42">
        <f>G21</f>
        <v>45420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6303</v>
      </c>
      <c r="E21" s="393" t="s">
        <v>6603</v>
      </c>
      <c r="F21" s="96" t="s">
        <v>6636</v>
      </c>
      <c r="G21" s="42">
        <f>G19+1</f>
        <v>45420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JPY158.94-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JPY21.85-</v>
      </c>
      <c r="C23" s="93" t="s">
        <v>14</v>
      </c>
      <c r="D23" s="401" t="s">
        <v>6633</v>
      </c>
      <c r="E23" s="376"/>
      <c r="F23" s="57"/>
      <c r="G23" s="34">
        <f>G15+7</f>
        <v>45423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6526</v>
      </c>
      <c r="E26" s="149" t="s">
        <v>6527</v>
      </c>
      <c r="F26" s="250" t="s">
        <v>6528</v>
      </c>
      <c r="G26" s="42">
        <v>45412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6377</v>
      </c>
      <c r="C27" s="104" t="s">
        <v>16</v>
      </c>
      <c r="D27" s="85" t="s">
        <v>6551</v>
      </c>
      <c r="E27" s="101" t="s">
        <v>6552</v>
      </c>
      <c r="F27" s="102" t="s">
        <v>6553</v>
      </c>
      <c r="G27" s="42">
        <f>+G26+2</f>
        <v>45414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6574</v>
      </c>
      <c r="E28" s="409" t="s">
        <v>6575</v>
      </c>
      <c r="F28" s="102" t="s">
        <v>6576</v>
      </c>
      <c r="G28" s="42">
        <f>G27+2</f>
        <v>45416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6562</v>
      </c>
      <c r="E30" s="386" t="s">
        <v>6563</v>
      </c>
      <c r="F30" s="96" t="s">
        <v>6564</v>
      </c>
      <c r="G30" s="42">
        <f>+G28+1</f>
        <v>45417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6616</v>
      </c>
      <c r="E31" s="386" t="s">
        <v>6590</v>
      </c>
      <c r="F31" s="96" t="s">
        <v>6591</v>
      </c>
      <c r="G31" s="42">
        <f>G33+1</f>
        <v>45419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6595</v>
      </c>
      <c r="E32" s="386" t="s">
        <v>6596</v>
      </c>
      <c r="F32" s="96" t="s">
        <v>6597</v>
      </c>
      <c r="G32" s="42">
        <f>G31</f>
        <v>45419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6604</v>
      </c>
      <c r="E33" s="386" t="s">
        <v>6605</v>
      </c>
      <c r="F33" s="96" t="s">
        <v>6606</v>
      </c>
      <c r="G33" s="42">
        <f>G30+1</f>
        <v>45418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6378</v>
      </c>
      <c r="D34" s="385" t="s">
        <v>6613</v>
      </c>
      <c r="E34" s="386" t="s">
        <v>6614</v>
      </c>
      <c r="F34" s="96" t="s">
        <v>6615</v>
      </c>
      <c r="G34" s="42">
        <f>G31+1</f>
        <v>45420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6621</v>
      </c>
      <c r="E35" s="397" t="s">
        <v>6622</v>
      </c>
      <c r="F35" s="96" t="s">
        <v>6623</v>
      </c>
      <c r="G35" s="42">
        <f>G34+1</f>
        <v>45421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6620</v>
      </c>
      <c r="E37" s="380" t="s">
        <v>6676</v>
      </c>
      <c r="F37" s="150" t="s">
        <v>6677</v>
      </c>
      <c r="G37" s="131">
        <f>G38-1</f>
        <v>45426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JPY158.94-</v>
      </c>
      <c r="C38" s="85" t="s">
        <v>16</v>
      </c>
      <c r="D38" s="385" t="s">
        <v>6694</v>
      </c>
      <c r="E38" s="386" t="s">
        <v>6696</v>
      </c>
      <c r="F38" s="96" t="s">
        <v>6695</v>
      </c>
      <c r="G38" s="42">
        <f>G34+7</f>
        <v>45427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JPY21.85-</v>
      </c>
      <c r="C39" s="238" t="s">
        <v>9</v>
      </c>
      <c r="D39" s="387" t="s">
        <v>6697</v>
      </c>
      <c r="E39" s="406" t="s">
        <v>6722</v>
      </c>
      <c r="F39" s="240" t="s">
        <v>6723</v>
      </c>
      <c r="G39" s="76">
        <f>G38+3</f>
        <v>45430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D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sheetPr>
    <pageSetUpPr fitToPage="1"/>
  </sheetPr>
  <dimension ref="A1:AU7690"/>
  <sheetViews>
    <sheetView zoomScale="80" zoomScaleNormal="80" workbookViewId="0">
      <selection activeCell="D38" sqref="D3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8" t="s">
        <v>0</v>
      </c>
      <c r="C1" s="658"/>
      <c r="D1" s="9"/>
      <c r="E1" s="9"/>
      <c r="F1" s="659">
        <v>45420.354166666664</v>
      </c>
      <c r="G1" s="659"/>
      <c r="H1" s="14"/>
      <c r="I1" s="15"/>
      <c r="J1" s="15"/>
      <c r="K1" s="16"/>
      <c r="L1" s="12"/>
    </row>
    <row r="2" spans="2:12" s="1" customFormat="1" ht="13.5" customHeight="1" x14ac:dyDescent="0.25">
      <c r="B2" s="660" t="s">
        <v>1041</v>
      </c>
      <c r="C2" s="66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6537</v>
      </c>
      <c r="E5" s="81" t="s">
        <v>6538</v>
      </c>
      <c r="F5" s="407" t="s">
        <v>6539</v>
      </c>
      <c r="G5" s="33">
        <v>45412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6405</v>
      </c>
      <c r="C7" s="85" t="s">
        <v>10</v>
      </c>
      <c r="D7" s="392" t="s">
        <v>6582</v>
      </c>
      <c r="E7" s="393" t="s">
        <v>6583</v>
      </c>
      <c r="F7" s="394" t="s">
        <v>6584</v>
      </c>
      <c r="G7" s="42">
        <f>G5+2</f>
        <v>45414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230" t="s">
        <v>6586</v>
      </c>
      <c r="E8" s="386" t="s">
        <v>6585</v>
      </c>
      <c r="F8" s="96" t="s">
        <v>6587</v>
      </c>
      <c r="G8" s="42">
        <f>G9</f>
        <v>45415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6577</v>
      </c>
      <c r="E9" s="386" t="s">
        <v>6556</v>
      </c>
      <c r="F9" s="96" t="s">
        <v>6578</v>
      </c>
      <c r="G9" s="42">
        <f>G7+1</f>
        <v>45415</v>
      </c>
      <c r="H9" s="161" t="s">
        <v>6158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6568</v>
      </c>
      <c r="E10" s="386" t="s">
        <v>6569</v>
      </c>
      <c r="F10" s="96" t="s">
        <v>6570</v>
      </c>
      <c r="G10" s="42">
        <f>G11</f>
        <v>45416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6565</v>
      </c>
      <c r="E11" s="386" t="s">
        <v>6566</v>
      </c>
      <c r="F11" s="96" t="s">
        <v>6567</v>
      </c>
      <c r="G11" s="42">
        <f>G8+1</f>
        <v>45416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6486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6487</v>
      </c>
      <c r="C13" s="94" t="s">
        <v>481</v>
      </c>
      <c r="D13" s="402" t="s">
        <v>6589</v>
      </c>
      <c r="E13" s="401" t="s">
        <v>6607</v>
      </c>
      <c r="F13" s="111" t="s">
        <v>6608</v>
      </c>
      <c r="G13" s="34">
        <f>G5+7</f>
        <v>45419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7750</v>
      </c>
      <c r="E15" s="81" t="s">
        <v>6480</v>
      </c>
      <c r="F15" s="407" t="s">
        <v>6506</v>
      </c>
      <c r="G15" s="33">
        <v>45409</v>
      </c>
      <c r="H15" s="262" t="s">
        <v>6406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594</v>
      </c>
      <c r="C17" s="85" t="s">
        <v>8</v>
      </c>
      <c r="D17" s="392" t="s">
        <v>6507</v>
      </c>
      <c r="E17" s="386" t="s">
        <v>6517</v>
      </c>
      <c r="F17" s="96" t="s">
        <v>6518</v>
      </c>
      <c r="G17" s="42">
        <f>G19</f>
        <v>45412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392" t="s">
        <v>6520</v>
      </c>
      <c r="E18" s="386" t="s">
        <v>6498</v>
      </c>
      <c r="F18" s="96" t="s">
        <v>6521</v>
      </c>
      <c r="G18" s="42">
        <f>G19</f>
        <v>45412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6530</v>
      </c>
      <c r="E19" s="386" t="s">
        <v>6529</v>
      </c>
      <c r="F19" s="96" t="s">
        <v>6531</v>
      </c>
      <c r="G19" s="42">
        <f>G15+3</f>
        <v>45412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6542</v>
      </c>
      <c r="E20" s="393" t="s">
        <v>6543</v>
      </c>
      <c r="F20" s="96" t="s">
        <v>6544</v>
      </c>
      <c r="G20" s="42">
        <f>G19+1</f>
        <v>45413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6545</v>
      </c>
      <c r="E21" s="393" t="s">
        <v>6546</v>
      </c>
      <c r="F21" s="394" t="s">
        <v>6547</v>
      </c>
      <c r="G21" s="42">
        <f>G20</f>
        <v>45413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174" t="s">
        <v>6476</v>
      </c>
      <c r="D22" s="385" t="s">
        <v>6557</v>
      </c>
      <c r="E22" s="386" t="s">
        <v>6558</v>
      </c>
      <c r="F22" s="96" t="s">
        <v>6559</v>
      </c>
      <c r="G22" s="42" t="s">
        <v>6475</v>
      </c>
      <c r="H22" s="248"/>
      <c r="I22" s="36"/>
      <c r="J22" s="36"/>
      <c r="K22" s="36"/>
      <c r="L22" s="36"/>
    </row>
    <row r="23" spans="2:12" s="1" customFormat="1" ht="13.5" customHeight="1" x14ac:dyDescent="0.25">
      <c r="B23" s="245" t="str">
        <f>$B$12</f>
        <v>USD: JPY156.64-</v>
      </c>
      <c r="C23" s="52"/>
      <c r="D23" s="373"/>
      <c r="E23" s="374"/>
      <c r="F23" s="374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44" t="str">
        <f>$B$13</f>
        <v>RMB: JPY21.54-</v>
      </c>
      <c r="C24" s="93" t="s">
        <v>14</v>
      </c>
      <c r="D24" s="401" t="s">
        <v>6571</v>
      </c>
      <c r="E24" s="401" t="s">
        <v>6572</v>
      </c>
      <c r="F24" s="111" t="s">
        <v>6573</v>
      </c>
      <c r="G24" s="34">
        <f>G15+7</f>
        <v>45416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172" t="s">
        <v>6374</v>
      </c>
      <c r="C27" s="133" t="s">
        <v>24</v>
      </c>
      <c r="D27" s="133" t="s">
        <v>6470</v>
      </c>
      <c r="E27" s="149" t="s">
        <v>6471</v>
      </c>
      <c r="F27" s="250" t="s">
        <v>6472</v>
      </c>
      <c r="G27" s="42">
        <v>45405</v>
      </c>
      <c r="H27" s="161"/>
      <c r="I27" s="36"/>
      <c r="J27" s="36"/>
      <c r="K27" s="36"/>
      <c r="L27" s="36"/>
    </row>
    <row r="28" spans="2:12" s="1" customFormat="1" ht="13.5" customHeight="1" x14ac:dyDescent="0.25">
      <c r="B28" s="26" t="s">
        <v>6376</v>
      </c>
      <c r="C28" s="104" t="s">
        <v>16</v>
      </c>
      <c r="D28" s="85" t="s">
        <v>6496</v>
      </c>
      <c r="E28" s="101" t="s">
        <v>6497</v>
      </c>
      <c r="F28" s="102" t="s">
        <v>6491</v>
      </c>
      <c r="G28" s="42">
        <f>+G27+2</f>
        <v>45407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85" t="s">
        <v>6479</v>
      </c>
      <c r="E29" s="101" t="s">
        <v>6510</v>
      </c>
      <c r="F29" s="102" t="s">
        <v>6511</v>
      </c>
      <c r="G29" s="42">
        <f>G28+2</f>
        <v>45409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17</v>
      </c>
      <c r="D31" s="385" t="s">
        <v>6492</v>
      </c>
      <c r="E31" s="386" t="s">
        <v>6503</v>
      </c>
      <c r="F31" s="96" t="s">
        <v>6504</v>
      </c>
      <c r="G31" s="42">
        <f>+G29+1</f>
        <v>45410</v>
      </c>
      <c r="H31" s="272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6523</v>
      </c>
      <c r="E32" s="386" t="s">
        <v>6524</v>
      </c>
      <c r="F32" s="96" t="s">
        <v>6525</v>
      </c>
      <c r="G32" s="42">
        <f>G33</f>
        <v>45412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6534</v>
      </c>
      <c r="E33" s="386" t="s">
        <v>6535</v>
      </c>
      <c r="F33" s="96" t="s">
        <v>6536</v>
      </c>
      <c r="G33" s="42">
        <f>G34+1</f>
        <v>45412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385" t="s">
        <v>6549</v>
      </c>
      <c r="E34" s="386" t="s">
        <v>6548</v>
      </c>
      <c r="F34" s="96" t="s">
        <v>6550</v>
      </c>
      <c r="G34" s="42">
        <f>G31+1</f>
        <v>45411</v>
      </c>
      <c r="H34" s="161" t="s">
        <v>6155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6379</v>
      </c>
      <c r="D35" s="385" t="s">
        <v>6554</v>
      </c>
      <c r="E35" s="386" t="s">
        <v>6519</v>
      </c>
      <c r="F35" s="96" t="s">
        <v>6555</v>
      </c>
      <c r="G35" s="42">
        <f>G33+1</f>
        <v>45413</v>
      </c>
      <c r="H35" s="272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85" t="s">
        <v>6579</v>
      </c>
      <c r="E36" s="397" t="s">
        <v>6580</v>
      </c>
      <c r="F36" s="96" t="s">
        <v>6581</v>
      </c>
      <c r="G36" s="42">
        <f>G35+1</f>
        <v>45414</v>
      </c>
      <c r="H36" s="249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24</v>
      </c>
      <c r="D38" s="379" t="s">
        <v>6600</v>
      </c>
      <c r="E38" s="380" t="s">
        <v>6601</v>
      </c>
      <c r="F38" s="150" t="s">
        <v>6602</v>
      </c>
      <c r="G38" s="131">
        <f>G39-1</f>
        <v>45419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JPY156.64-</v>
      </c>
      <c r="C39" s="50" t="s">
        <v>16</v>
      </c>
      <c r="D39" s="375"/>
      <c r="E39" s="372"/>
      <c r="F39" s="58"/>
      <c r="G39" s="42">
        <f>G35+7</f>
        <v>45420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JPY21.54-</v>
      </c>
      <c r="C40" s="45" t="s">
        <v>9</v>
      </c>
      <c r="D40" s="383"/>
      <c r="E40" s="384"/>
      <c r="F40" s="48"/>
      <c r="G40" s="76">
        <f>G39+3</f>
        <v>45423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6375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5E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sheetPr>
    <pageSetUpPr fitToPage="1"/>
  </sheetPr>
  <dimension ref="A1:AU7691"/>
  <sheetViews>
    <sheetView topLeftCell="A7" zoomScale="80" zoomScaleNormal="80" workbookViewId="0">
      <selection activeCell="F43" sqref="F4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8" t="s">
        <v>0</v>
      </c>
      <c r="C1" s="658"/>
      <c r="D1" s="9"/>
      <c r="E1" s="9"/>
      <c r="F1" s="659">
        <v>45413.708333333336</v>
      </c>
      <c r="G1" s="659"/>
      <c r="H1" s="14"/>
      <c r="I1" s="15"/>
      <c r="J1" s="15"/>
      <c r="K1" s="16"/>
      <c r="L1" s="12"/>
    </row>
    <row r="2" spans="2:12" s="1" customFormat="1" ht="13.5" customHeight="1" x14ac:dyDescent="0.25">
      <c r="B2" s="660" t="s">
        <v>1017</v>
      </c>
      <c r="C2" s="66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6467</v>
      </c>
      <c r="E5" s="81" t="s">
        <v>6468</v>
      </c>
      <c r="F5" s="407" t="s">
        <v>6469</v>
      </c>
      <c r="G5" s="33">
        <v>45405</v>
      </c>
      <c r="H5" s="262" t="s">
        <v>6398</v>
      </c>
      <c r="I5" s="36"/>
      <c r="J5" s="36"/>
      <c r="K5" s="36"/>
      <c r="L5" s="36"/>
    </row>
    <row r="6" spans="2:12" s="1" customFormat="1" ht="13.5" customHeight="1" x14ac:dyDescent="0.25">
      <c r="B6" s="21" t="s">
        <v>6394</v>
      </c>
      <c r="C6" s="50"/>
      <c r="D6" s="371"/>
      <c r="E6" s="372"/>
      <c r="F6" s="58"/>
      <c r="G6" s="42"/>
      <c r="H6" s="271" t="s">
        <v>6439</v>
      </c>
      <c r="I6" s="36"/>
      <c r="J6" s="36"/>
      <c r="K6" s="36"/>
      <c r="L6" s="36"/>
    </row>
    <row r="7" spans="2:12" s="1" customFormat="1" ht="13.5" customHeight="1" x14ac:dyDescent="0.25">
      <c r="B7" s="26" t="s">
        <v>6395</v>
      </c>
      <c r="C7" s="85" t="s">
        <v>10</v>
      </c>
      <c r="D7" s="392" t="s">
        <v>6403</v>
      </c>
      <c r="E7" s="393" t="s">
        <v>6403</v>
      </c>
      <c r="F7" s="394" t="s">
        <v>6403</v>
      </c>
      <c r="G7" s="42">
        <f>G5+2</f>
        <v>45407</v>
      </c>
      <c r="H7" s="271" t="s">
        <v>6404</v>
      </c>
      <c r="I7" s="36"/>
      <c r="J7" s="36"/>
      <c r="K7" s="36"/>
      <c r="L7" s="36"/>
    </row>
    <row r="8" spans="2:12" s="1" customFormat="1" ht="13.4" customHeight="1" x14ac:dyDescent="0.25">
      <c r="B8" s="245"/>
      <c r="C8" s="408" t="s">
        <v>6401</v>
      </c>
      <c r="D8" s="385" t="s">
        <v>6493</v>
      </c>
      <c r="E8" s="386" t="s">
        <v>6494</v>
      </c>
      <c r="F8" s="96" t="s">
        <v>6495</v>
      </c>
      <c r="G8" s="127" t="s">
        <v>6402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408" t="s">
        <v>7</v>
      </c>
      <c r="D9" s="385" t="s">
        <v>6488</v>
      </c>
      <c r="E9" s="386" t="s">
        <v>6489</v>
      </c>
      <c r="F9" s="96" t="s">
        <v>6490</v>
      </c>
      <c r="G9" s="127" t="s">
        <v>6402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385" t="s">
        <v>6477</v>
      </c>
      <c r="E10" s="386" t="s">
        <v>6515</v>
      </c>
      <c r="F10" s="96" t="s">
        <v>6485</v>
      </c>
      <c r="G10" s="42">
        <f>G11</f>
        <v>45408</v>
      </c>
      <c r="H10" s="161" t="s">
        <v>6155</v>
      </c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8</v>
      </c>
      <c r="D11" s="385" t="s">
        <v>6478</v>
      </c>
      <c r="E11" s="386" t="s">
        <v>6516</v>
      </c>
      <c r="F11" s="96" t="s">
        <v>6514</v>
      </c>
      <c r="G11" s="42">
        <f>G7+1</f>
        <v>45408</v>
      </c>
      <c r="H11" s="161" t="s">
        <v>6481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244</v>
      </c>
      <c r="D12" s="385" t="s">
        <v>6512</v>
      </c>
      <c r="E12" s="386" t="s">
        <v>6513</v>
      </c>
      <c r="F12" s="96" t="s">
        <v>6480</v>
      </c>
      <c r="G12" s="42">
        <f>G13</f>
        <v>45409</v>
      </c>
      <c r="H12" s="161"/>
      <c r="I12" s="36"/>
      <c r="J12" s="36"/>
      <c r="K12" s="36"/>
      <c r="L12" s="36"/>
    </row>
    <row r="13" spans="2:12" s="1" customFormat="1" ht="13.4" customHeight="1" x14ac:dyDescent="0.25">
      <c r="B13" s="245"/>
      <c r="C13" s="89" t="s">
        <v>479</v>
      </c>
      <c r="D13" s="385" t="s">
        <v>6508</v>
      </c>
      <c r="E13" s="386" t="s">
        <v>6509</v>
      </c>
      <c r="F13" s="96" t="s">
        <v>6502</v>
      </c>
      <c r="G13" s="42">
        <f>G10+1</f>
        <v>45409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396" t="s">
        <v>6417</v>
      </c>
      <c r="C14" s="49"/>
      <c r="D14" s="375"/>
      <c r="E14" s="372"/>
      <c r="F14" s="58"/>
      <c r="G14" s="42"/>
      <c r="H14" s="246"/>
      <c r="I14" s="36"/>
      <c r="J14" s="36"/>
      <c r="K14" s="36"/>
      <c r="L14" s="36"/>
    </row>
    <row r="15" spans="2:12" s="1" customFormat="1" ht="13.5" customHeight="1" x14ac:dyDescent="0.25">
      <c r="B15" s="400" t="s">
        <v>6416</v>
      </c>
      <c r="C15" s="94" t="s">
        <v>481</v>
      </c>
      <c r="D15" s="402" t="s">
        <v>6505</v>
      </c>
      <c r="E15" s="401" t="s">
        <v>6522</v>
      </c>
      <c r="F15" s="111" t="s">
        <v>6532</v>
      </c>
      <c r="G15" s="34">
        <f>G5+7</f>
        <v>45412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5"/>
      <c r="E16" s="5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390"/>
      <c r="E17" s="391"/>
      <c r="F17" s="103"/>
      <c r="G17" s="33">
        <v>45402</v>
      </c>
      <c r="H17" s="262" t="s">
        <v>6397</v>
      </c>
      <c r="I17" s="36"/>
      <c r="J17" s="36"/>
      <c r="K17" s="36"/>
      <c r="L17" s="36"/>
    </row>
    <row r="18" spans="2:12" s="1" customFormat="1" ht="13.5" customHeight="1" x14ac:dyDescent="0.25">
      <c r="B18" s="172" t="s">
        <v>6396</v>
      </c>
      <c r="C18" s="85"/>
      <c r="D18" s="385"/>
      <c r="E18" s="386"/>
      <c r="F18" s="96"/>
      <c r="G18" s="42"/>
      <c r="H18" s="247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/>
      <c r="E19" s="386"/>
      <c r="F19" s="96"/>
      <c r="G19" s="42">
        <f>G17+3</f>
        <v>45405</v>
      </c>
      <c r="H19" s="164"/>
      <c r="I19" s="36"/>
      <c r="J19" s="36"/>
      <c r="K19" s="36"/>
      <c r="L19" s="36"/>
    </row>
    <row r="20" spans="2:12" s="1" customFormat="1" ht="13.4" customHeight="1" x14ac:dyDescent="0.25">
      <c r="B20" s="26"/>
      <c r="C20" s="85" t="s">
        <v>8</v>
      </c>
      <c r="D20" s="392"/>
      <c r="E20" s="386"/>
      <c r="F20" s="96"/>
      <c r="G20" s="42">
        <f>G19</f>
        <v>45405</v>
      </c>
      <c r="H20" s="164"/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7</v>
      </c>
      <c r="D21" s="392"/>
      <c r="E21" s="386"/>
      <c r="F21" s="96"/>
      <c r="G21" s="42">
        <f>G19</f>
        <v>45405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6</v>
      </c>
      <c r="D22" s="392"/>
      <c r="E22" s="393"/>
      <c r="F22" s="96"/>
      <c r="G22" s="42">
        <f>G19+1</f>
        <v>45406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5"/>
      <c r="C23" s="85" t="s">
        <v>26</v>
      </c>
      <c r="D23" s="392"/>
      <c r="E23" s="393"/>
      <c r="F23" s="394"/>
      <c r="G23" s="42">
        <f>G22</f>
        <v>45406</v>
      </c>
      <c r="H23" s="164"/>
      <c r="I23" s="36"/>
      <c r="J23" s="36"/>
      <c r="K23" s="36"/>
      <c r="L23" s="36"/>
    </row>
    <row r="24" spans="2:12" s="1" customFormat="1" ht="13.5" customHeight="1" x14ac:dyDescent="0.25">
      <c r="B24" s="245" t="str">
        <f>$B$14</f>
        <v>USD: JPY155.67-</v>
      </c>
      <c r="C24" s="100"/>
      <c r="D24" s="392"/>
      <c r="E24" s="393"/>
      <c r="F24" s="393"/>
      <c r="G24" s="42"/>
      <c r="H24" s="256"/>
      <c r="I24" s="36"/>
      <c r="J24" s="36"/>
      <c r="K24" s="36"/>
      <c r="L24" s="36"/>
    </row>
    <row r="25" spans="2:12" s="1" customFormat="1" ht="13.5" customHeight="1" x14ac:dyDescent="0.25">
      <c r="B25" s="44" t="str">
        <f>$B$15</f>
        <v>RMB: JPY21.42-</v>
      </c>
      <c r="C25" s="93" t="s">
        <v>14</v>
      </c>
      <c r="D25" s="401"/>
      <c r="E25" s="401"/>
      <c r="F25" s="111"/>
      <c r="G25" s="34">
        <f>G17+7</f>
        <v>45409</v>
      </c>
      <c r="H25" s="257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5"/>
      <c r="E26" s="5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157" t="s">
        <v>20</v>
      </c>
      <c r="C27" s="73"/>
      <c r="D27" s="377"/>
      <c r="E27" s="378"/>
      <c r="F27" s="75"/>
      <c r="G27" s="79"/>
      <c r="H27" s="258"/>
      <c r="I27" s="36"/>
      <c r="J27" s="36"/>
      <c r="K27" s="36"/>
      <c r="L27" s="36"/>
    </row>
    <row r="28" spans="2:12" s="1" customFormat="1" ht="13.5" customHeight="1" x14ac:dyDescent="0.25">
      <c r="B28" s="71" t="s">
        <v>5525</v>
      </c>
      <c r="C28" s="133" t="s">
        <v>24</v>
      </c>
      <c r="D28" s="379" t="s">
        <v>10171</v>
      </c>
      <c r="E28" s="380" t="s">
        <v>10172</v>
      </c>
      <c r="F28" s="150" t="s">
        <v>10173</v>
      </c>
      <c r="G28" s="42">
        <v>45398</v>
      </c>
      <c r="H28" s="161" t="s">
        <v>6400</v>
      </c>
      <c r="I28" s="36"/>
      <c r="J28" s="36"/>
      <c r="K28" s="36"/>
      <c r="L28" s="36"/>
    </row>
    <row r="29" spans="2:12" s="1" customFormat="1" ht="13.5" customHeight="1" x14ac:dyDescent="0.25">
      <c r="B29" s="26" t="s">
        <v>5701</v>
      </c>
      <c r="C29" s="104" t="s">
        <v>16</v>
      </c>
      <c r="D29" s="385" t="s">
        <v>6459</v>
      </c>
      <c r="E29" s="386" t="s">
        <v>392</v>
      </c>
      <c r="F29" s="96" t="s">
        <v>10174</v>
      </c>
      <c r="G29" s="42">
        <f>+G28+2</f>
        <v>45400</v>
      </c>
      <c r="H29" s="249"/>
      <c r="I29" s="36"/>
      <c r="J29" s="36"/>
      <c r="K29" s="36"/>
      <c r="L29" s="36"/>
    </row>
    <row r="30" spans="2:12" s="1" customFormat="1" ht="13.5" customHeight="1" x14ac:dyDescent="0.25">
      <c r="B30" s="26"/>
      <c r="C30" s="85" t="s">
        <v>9</v>
      </c>
      <c r="D30" s="385" t="s">
        <v>10175</v>
      </c>
      <c r="E30" s="386" t="s">
        <v>10176</v>
      </c>
      <c r="F30" s="96" t="s">
        <v>10177</v>
      </c>
      <c r="G30" s="42">
        <f>G29+2</f>
        <v>45402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5"/>
      <c r="C31" s="50"/>
      <c r="D31" s="371"/>
      <c r="E31" s="381"/>
      <c r="F31" s="309"/>
      <c r="G31" s="42"/>
      <c r="H31" s="247"/>
      <c r="I31" s="36"/>
      <c r="J31" s="36"/>
      <c r="K31" s="36"/>
      <c r="L31" s="36"/>
    </row>
    <row r="32" spans="2:12" s="1" customFormat="1" ht="13.5" customHeight="1" x14ac:dyDescent="0.25">
      <c r="B32" s="245"/>
      <c r="C32" s="85" t="s">
        <v>17</v>
      </c>
      <c r="D32" s="385" t="s">
        <v>6097</v>
      </c>
      <c r="E32" s="386" t="s">
        <v>6436</v>
      </c>
      <c r="F32" s="96" t="s">
        <v>6437</v>
      </c>
      <c r="G32" s="42">
        <f>+G30+1</f>
        <v>45403</v>
      </c>
      <c r="H32" s="272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6464</v>
      </c>
      <c r="E33" s="386" t="s">
        <v>6463</v>
      </c>
      <c r="F33" s="96" t="s">
        <v>6460</v>
      </c>
      <c r="G33" s="42">
        <f>G32+1</f>
        <v>45404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385" t="s">
        <v>6465</v>
      </c>
      <c r="E34" s="386" t="s">
        <v>6461</v>
      </c>
      <c r="F34" s="96" t="s">
        <v>6466</v>
      </c>
      <c r="G34" s="42">
        <f>G35</f>
        <v>45405</v>
      </c>
      <c r="H34" s="249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8</v>
      </c>
      <c r="D35" s="385" t="s">
        <v>6462</v>
      </c>
      <c r="E35" s="386" t="s">
        <v>6473</v>
      </c>
      <c r="F35" s="96" t="s">
        <v>6474</v>
      </c>
      <c r="G35" s="42">
        <f>G33+1</f>
        <v>45405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5624</v>
      </c>
      <c r="D36" s="385" t="s">
        <v>6482</v>
      </c>
      <c r="E36" s="386" t="s">
        <v>6483</v>
      </c>
      <c r="F36" s="96" t="s">
        <v>6484</v>
      </c>
      <c r="G36" s="42">
        <f>G35+1</f>
        <v>45406</v>
      </c>
      <c r="H36" s="272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385" t="s">
        <v>6499</v>
      </c>
      <c r="E37" s="397" t="s">
        <v>6500</v>
      </c>
      <c r="F37" s="96" t="s">
        <v>6501</v>
      </c>
      <c r="G37" s="42">
        <f>G36+1</f>
        <v>45407</v>
      </c>
      <c r="H37" s="249"/>
      <c r="I37" s="36"/>
      <c r="J37" s="36"/>
      <c r="K37" s="36"/>
      <c r="L37" s="36"/>
    </row>
    <row r="38" spans="2:23" s="1" customFormat="1" ht="13.4" customHeight="1" x14ac:dyDescent="0.25">
      <c r="B38" s="24"/>
      <c r="D38" s="373"/>
      <c r="E38" s="374"/>
      <c r="F38" s="381"/>
      <c r="G38" s="49"/>
      <c r="H38" s="161"/>
      <c r="I38" s="36"/>
      <c r="J38" s="36"/>
      <c r="K38" s="36"/>
      <c r="L38" s="36"/>
      <c r="W38" s="117"/>
    </row>
    <row r="39" spans="2:23" s="1" customFormat="1" ht="13.5" customHeight="1" x14ac:dyDescent="0.25">
      <c r="B39" s="24"/>
      <c r="C39" s="136" t="s">
        <v>24</v>
      </c>
      <c r="D39" s="379" t="s">
        <v>6561</v>
      </c>
      <c r="E39" s="382"/>
      <c r="F39" s="130"/>
      <c r="G39" s="131">
        <f>G40-1</f>
        <v>45412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5" t="str">
        <f>$B$14</f>
        <v>USD: JPY155.67-</v>
      </c>
      <c r="C40" s="50" t="s">
        <v>16</v>
      </c>
      <c r="D40" s="375"/>
      <c r="E40" s="372"/>
      <c r="F40" s="58"/>
      <c r="G40" s="42">
        <f>G36+7</f>
        <v>45413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44" t="str">
        <f>$B$15</f>
        <v>RMB: JPY21.42-</v>
      </c>
      <c r="C41" s="45" t="s">
        <v>9</v>
      </c>
      <c r="D41" s="383"/>
      <c r="E41" s="384"/>
      <c r="F41" s="48"/>
      <c r="G41" s="76">
        <f>G40+3</f>
        <v>45416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32</v>
      </c>
      <c r="H43" s="330" t="s">
        <v>5504</v>
      </c>
      <c r="I43" s="36"/>
      <c r="J43" s="36"/>
      <c r="K43" s="36"/>
      <c r="L43" s="36"/>
    </row>
    <row r="44" spans="2:23" s="1" customFormat="1" ht="13.5" customHeight="1" x14ac:dyDescent="0.25">
      <c r="B44" s="72" t="s">
        <v>3511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5F00-000000000000}">
      <formula1>$B$42:$B$44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sheetPr>
    <pageSetUpPr fitToPage="1"/>
  </sheetPr>
  <dimension ref="A1:AU7689"/>
  <sheetViews>
    <sheetView topLeftCell="A7" zoomScale="80" zoomScaleNormal="80" workbookViewId="0">
      <selection activeCell="H19" sqref="H1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5.4531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8" t="s">
        <v>0</v>
      </c>
      <c r="C1" s="658"/>
      <c r="D1" s="9"/>
      <c r="E1" s="9"/>
      <c r="F1" s="659">
        <v>45412.354166666664</v>
      </c>
      <c r="G1" s="659"/>
      <c r="H1" s="14"/>
      <c r="I1" s="15"/>
      <c r="J1" s="15"/>
      <c r="K1" s="16"/>
      <c r="L1" s="12"/>
    </row>
    <row r="2" spans="2:12" s="1" customFormat="1" ht="13.5" customHeight="1" x14ac:dyDescent="0.25">
      <c r="B2" s="660" t="s">
        <v>970</v>
      </c>
      <c r="C2" s="66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10178</v>
      </c>
      <c r="E5" s="391" t="s">
        <v>10179</v>
      </c>
      <c r="F5" s="103" t="s">
        <v>10180</v>
      </c>
      <c r="G5" s="33">
        <v>45398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6026</v>
      </c>
      <c r="C7" s="85" t="s">
        <v>10</v>
      </c>
      <c r="D7" s="392" t="s">
        <v>6419</v>
      </c>
      <c r="E7" s="393" t="s">
        <v>6420</v>
      </c>
      <c r="F7" s="394" t="s">
        <v>6421</v>
      </c>
      <c r="G7" s="42">
        <f>G5+2</f>
        <v>45400</v>
      </c>
      <c r="H7" s="247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6077</v>
      </c>
      <c r="E8" s="386" t="s">
        <v>30</v>
      </c>
      <c r="F8" s="96" t="s">
        <v>6457</v>
      </c>
      <c r="G8" s="42">
        <f>G9</f>
        <v>45401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6458</v>
      </c>
      <c r="E9" s="386" t="s">
        <v>6453</v>
      </c>
      <c r="F9" s="96" t="s">
        <v>6454</v>
      </c>
      <c r="G9" s="42">
        <f>G7+1</f>
        <v>45401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6455</v>
      </c>
      <c r="E10" s="386" t="s">
        <v>30</v>
      </c>
      <c r="F10" s="96" t="s">
        <v>6456</v>
      </c>
      <c r="G10" s="42">
        <f>G11</f>
        <v>45402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6450</v>
      </c>
      <c r="E11" s="386" t="s">
        <v>6451</v>
      </c>
      <c r="F11" s="96" t="s">
        <v>6452</v>
      </c>
      <c r="G11" s="42">
        <f>G8+1</f>
        <v>45402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6372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6373</v>
      </c>
      <c r="C13" s="94" t="s">
        <v>481</v>
      </c>
      <c r="D13" s="402" t="s">
        <v>6129</v>
      </c>
      <c r="E13" s="376"/>
      <c r="F13" s="57"/>
      <c r="G13" s="34">
        <f>G5+7</f>
        <v>45405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10127</v>
      </c>
      <c r="E15" s="391" t="s">
        <v>10181</v>
      </c>
      <c r="F15" s="103" t="s">
        <v>6364</v>
      </c>
      <c r="G15" s="33">
        <v>45395</v>
      </c>
      <c r="H15" s="262" t="s">
        <v>6362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6027</v>
      </c>
      <c r="C17" s="85" t="s">
        <v>5</v>
      </c>
      <c r="D17" s="392" t="s">
        <v>6370</v>
      </c>
      <c r="E17" s="386" t="s">
        <v>6371</v>
      </c>
      <c r="F17" s="96" t="s">
        <v>6415</v>
      </c>
      <c r="G17" s="42">
        <f>G15+3</f>
        <v>45398</v>
      </c>
      <c r="H17" s="164" t="s">
        <v>6155</v>
      </c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392" t="s">
        <v>6422</v>
      </c>
      <c r="E18" s="386" t="s">
        <v>6392</v>
      </c>
      <c r="F18" s="96" t="s">
        <v>6423</v>
      </c>
      <c r="G18" s="42">
        <f>G17</f>
        <v>45398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6393</v>
      </c>
      <c r="E19" s="386" t="s">
        <v>6431</v>
      </c>
      <c r="F19" s="96" t="s">
        <v>6432</v>
      </c>
      <c r="G19" s="42">
        <f>G17</f>
        <v>45398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6444</v>
      </c>
      <c r="E20" s="393" t="s">
        <v>6445</v>
      </c>
      <c r="F20" s="394" t="s">
        <v>6446</v>
      </c>
      <c r="G20" s="42">
        <f>G21</f>
        <v>45399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6447</v>
      </c>
      <c r="E21" s="393" t="s">
        <v>30</v>
      </c>
      <c r="F21" s="96" t="s">
        <v>6448</v>
      </c>
      <c r="G21" s="42">
        <f>G17+1</f>
        <v>45399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JPY154.27-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JPY21.23-</v>
      </c>
      <c r="C23" s="93" t="s">
        <v>14</v>
      </c>
      <c r="D23" s="401" t="s">
        <v>6449</v>
      </c>
      <c r="E23" s="401" t="s">
        <v>6468</v>
      </c>
      <c r="F23" s="111" t="s">
        <v>6469</v>
      </c>
      <c r="G23" s="34">
        <f>G15+7</f>
        <v>45402</v>
      </c>
      <c r="H23" s="259" t="s">
        <v>6438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79" t="s">
        <v>6316</v>
      </c>
      <c r="E26" s="380" t="s">
        <v>6317</v>
      </c>
      <c r="F26" s="150" t="s">
        <v>6318</v>
      </c>
      <c r="G26" s="42">
        <v>45391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6028</v>
      </c>
      <c r="C27" s="104" t="s">
        <v>16</v>
      </c>
      <c r="D27" s="385" t="s">
        <v>6329</v>
      </c>
      <c r="E27" s="386" t="s">
        <v>6330</v>
      </c>
      <c r="F27" s="96" t="s">
        <v>6331</v>
      </c>
      <c r="G27" s="42">
        <f>+G26+2</f>
        <v>45393</v>
      </c>
      <c r="H27" s="249"/>
      <c r="I27" s="36"/>
      <c r="J27" s="36"/>
      <c r="K27" s="36"/>
      <c r="L27" s="36"/>
    </row>
    <row r="28" spans="2:12" s="1" customFormat="1" ht="24" customHeight="1" x14ac:dyDescent="0.25">
      <c r="B28" s="26"/>
      <c r="C28" s="85" t="s">
        <v>9</v>
      </c>
      <c r="D28" s="385" t="s">
        <v>6353</v>
      </c>
      <c r="E28" s="386" t="s">
        <v>6351</v>
      </c>
      <c r="F28" s="96" t="s">
        <v>6352</v>
      </c>
      <c r="G28" s="42">
        <f>G27+2</f>
        <v>45395</v>
      </c>
      <c r="H28" s="243" t="s">
        <v>6361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4" customHeight="1" x14ac:dyDescent="0.25">
      <c r="B30" s="245"/>
      <c r="C30" s="85" t="s">
        <v>17</v>
      </c>
      <c r="D30" s="385" t="s">
        <v>6367</v>
      </c>
      <c r="E30" s="386" t="s">
        <v>6368</v>
      </c>
      <c r="F30" s="96" t="s">
        <v>6369</v>
      </c>
      <c r="G30" s="42">
        <f>+G28+1</f>
        <v>45396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6383</v>
      </c>
      <c r="E31" s="386" t="s">
        <v>6384</v>
      </c>
      <c r="F31" s="96" t="s">
        <v>6385</v>
      </c>
      <c r="G31" s="42">
        <f>G30+1</f>
        <v>45397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6380</v>
      </c>
      <c r="E32" s="386" t="s">
        <v>6381</v>
      </c>
      <c r="F32" s="96" t="s">
        <v>6382</v>
      </c>
      <c r="G32" s="42">
        <f>G33</f>
        <v>45398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6427</v>
      </c>
      <c r="E33" s="386" t="s">
        <v>6426</v>
      </c>
      <c r="F33" s="96" t="s">
        <v>6428</v>
      </c>
      <c r="G33" s="42">
        <f>G31+1</f>
        <v>45398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6424</v>
      </c>
      <c r="E34" s="386" t="s">
        <v>6425</v>
      </c>
      <c r="F34" s="96" t="s">
        <v>6418</v>
      </c>
      <c r="G34" s="42">
        <f>G33+1</f>
        <v>45399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6365</v>
      </c>
      <c r="E35" s="397" t="s">
        <v>6366</v>
      </c>
      <c r="F35" s="96" t="s">
        <v>6365</v>
      </c>
      <c r="G35" s="42">
        <f>G34+1</f>
        <v>45400</v>
      </c>
      <c r="H35" s="249" t="s">
        <v>6363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85" t="s">
        <v>6365</v>
      </c>
      <c r="E37" s="397" t="s">
        <v>6365</v>
      </c>
      <c r="F37" s="96" t="s">
        <v>6365</v>
      </c>
      <c r="G37" s="131">
        <f>G38-1</f>
        <v>45405</v>
      </c>
      <c r="H37" s="161" t="s">
        <v>6410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JPY154.27-</v>
      </c>
      <c r="C38" s="85" t="s">
        <v>16</v>
      </c>
      <c r="D38" s="385" t="s">
        <v>6433</v>
      </c>
      <c r="E38" s="386" t="s">
        <v>6434</v>
      </c>
      <c r="F38" s="96" t="s">
        <v>6435</v>
      </c>
      <c r="G38" s="42">
        <f>G34+7</f>
        <v>45406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JPY21.23-</v>
      </c>
      <c r="C39" s="238" t="s">
        <v>9</v>
      </c>
      <c r="D39" s="387" t="s">
        <v>6365</v>
      </c>
      <c r="E39" s="405" t="s">
        <v>6365</v>
      </c>
      <c r="F39" s="240" t="s">
        <v>6365</v>
      </c>
      <c r="G39" s="76">
        <f>G38+3</f>
        <v>45409</v>
      </c>
      <c r="H39" s="162" t="s">
        <v>6411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60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204</vt:i4>
      </vt:variant>
      <vt:variant>
        <vt:lpstr>名前付き一覧</vt:lpstr>
      </vt:variant>
      <vt:variant>
        <vt:i4>54</vt:i4>
      </vt:variant>
    </vt:vector>
  </HeadingPairs>
  <TitlesOfParts>
    <vt:vector size="258" baseType="lpstr">
      <vt:lpstr>WK10・2026</vt:lpstr>
      <vt:lpstr>WK09・2026</vt:lpstr>
      <vt:lpstr>WK08・2026</vt:lpstr>
      <vt:lpstr>WK07・2026</vt:lpstr>
      <vt:lpstr>WK06・2026</vt:lpstr>
      <vt:lpstr>WK05・2026</vt:lpstr>
      <vt:lpstr>WK04・2026</vt:lpstr>
      <vt:lpstr>WK03・2026</vt:lpstr>
      <vt:lpstr>WK02・2026</vt:lpstr>
      <vt:lpstr>WK53・2025 </vt:lpstr>
      <vt:lpstr>WK52・2025</vt:lpstr>
      <vt:lpstr>WK51・2025</vt:lpstr>
      <vt:lpstr>WK50・2025</vt:lpstr>
      <vt:lpstr>WK49・2025</vt:lpstr>
      <vt:lpstr>WK48・2025</vt:lpstr>
      <vt:lpstr>WK47・2025</vt:lpstr>
      <vt:lpstr>WK46・2025</vt:lpstr>
      <vt:lpstr>WK45・2025</vt:lpstr>
      <vt:lpstr>WK44・2025</vt:lpstr>
      <vt:lpstr>WK43・2025</vt:lpstr>
      <vt:lpstr>WK42・2025</vt:lpstr>
      <vt:lpstr>WK41・2025</vt:lpstr>
      <vt:lpstr>WK40・2025</vt:lpstr>
      <vt:lpstr>WK39・2025</vt:lpstr>
      <vt:lpstr>WK38・2025</vt:lpstr>
      <vt:lpstr>WK37・2025</vt:lpstr>
      <vt:lpstr>WK36・2025</vt:lpstr>
      <vt:lpstr>WK35・2025</vt:lpstr>
      <vt:lpstr>WK34・2025</vt:lpstr>
      <vt:lpstr>WK33・2025</vt:lpstr>
      <vt:lpstr>WK32・2025</vt:lpstr>
      <vt:lpstr>WK31・2025</vt:lpstr>
      <vt:lpstr>WK30・2025</vt:lpstr>
      <vt:lpstr>WK29・2025 </vt:lpstr>
      <vt:lpstr>WK28・2025 </vt:lpstr>
      <vt:lpstr>WK27・2025</vt:lpstr>
      <vt:lpstr>WK26・2025</vt:lpstr>
      <vt:lpstr>WK25・2025</vt:lpstr>
      <vt:lpstr>WK24・2025</vt:lpstr>
      <vt:lpstr>WK23・2025</vt:lpstr>
      <vt:lpstr>WK22・2025</vt:lpstr>
      <vt:lpstr>WK21・2025</vt:lpstr>
      <vt:lpstr>WK20・2025</vt:lpstr>
      <vt:lpstr>WK19・2025</vt:lpstr>
      <vt:lpstr>WK18・2025</vt:lpstr>
      <vt:lpstr>WK17・2025</vt:lpstr>
      <vt:lpstr>WK16・2025</vt:lpstr>
      <vt:lpstr>WK15・2025</vt:lpstr>
      <vt:lpstr>WK14・2025</vt:lpstr>
      <vt:lpstr>WK13・2025</vt:lpstr>
      <vt:lpstr>WK12・2025</vt:lpstr>
      <vt:lpstr>WK11・2025</vt:lpstr>
      <vt:lpstr>WK10・2025</vt:lpstr>
      <vt:lpstr>WK09・2025</vt:lpstr>
      <vt:lpstr>WK08・2025</vt:lpstr>
      <vt:lpstr>WK07・2025</vt:lpstr>
      <vt:lpstr>WK06・2025</vt:lpstr>
      <vt:lpstr>WK05・2025</vt:lpstr>
      <vt:lpstr>WK04・2025</vt:lpstr>
      <vt:lpstr>WK03・2025 </vt:lpstr>
      <vt:lpstr>WK02・2025 </vt:lpstr>
      <vt:lpstr>WK01・2025 </vt:lpstr>
      <vt:lpstr>WK52・2024 </vt:lpstr>
      <vt:lpstr>WK51・2024</vt:lpstr>
      <vt:lpstr>WK50・2024</vt:lpstr>
      <vt:lpstr>WK49・2024</vt:lpstr>
      <vt:lpstr>WK48・2024 </vt:lpstr>
      <vt:lpstr>WK47・2024</vt:lpstr>
      <vt:lpstr>WK46・2024</vt:lpstr>
      <vt:lpstr>WK45・2024</vt:lpstr>
      <vt:lpstr>WK44・2024 </vt:lpstr>
      <vt:lpstr>WK43・2024</vt:lpstr>
      <vt:lpstr>WK42・2024</vt:lpstr>
      <vt:lpstr>WK41・2024</vt:lpstr>
      <vt:lpstr>WK40・2024</vt:lpstr>
      <vt:lpstr>WK39・2024</vt:lpstr>
      <vt:lpstr>WK38・2024</vt:lpstr>
      <vt:lpstr>WK37・2024</vt:lpstr>
      <vt:lpstr>WK36・2024</vt:lpstr>
      <vt:lpstr>WK35・2024</vt:lpstr>
      <vt:lpstr>WK34・2024</vt:lpstr>
      <vt:lpstr>WK33・2024</vt:lpstr>
      <vt:lpstr>WK32・2024 </vt:lpstr>
      <vt:lpstr>WK31・2024 </vt:lpstr>
      <vt:lpstr>WK30・2024</vt:lpstr>
      <vt:lpstr>WK29・2024</vt:lpstr>
      <vt:lpstr>WK28・2024</vt:lpstr>
      <vt:lpstr>WK27・2024</vt:lpstr>
      <vt:lpstr>WK26・2024 </vt:lpstr>
      <vt:lpstr>WK25・2024</vt:lpstr>
      <vt:lpstr>WK24・2024 </vt:lpstr>
      <vt:lpstr>WK23・2024 </vt:lpstr>
      <vt:lpstr>WK22・2024 </vt:lpstr>
      <vt:lpstr>WK21・2024 </vt:lpstr>
      <vt:lpstr>WK20・2024 </vt:lpstr>
      <vt:lpstr>WK19・2024</vt:lpstr>
      <vt:lpstr>WK18・2024</vt:lpstr>
      <vt:lpstr>WK17・2024</vt:lpstr>
      <vt:lpstr>WK16・2024</vt:lpstr>
      <vt:lpstr>WK15・2024</vt:lpstr>
      <vt:lpstr>WK14・2024</vt:lpstr>
      <vt:lpstr>WK13・2024</vt:lpstr>
      <vt:lpstr>WK12・2024</vt:lpstr>
      <vt:lpstr>WK11・2024</vt:lpstr>
      <vt:lpstr>WK10・2024</vt:lpstr>
      <vt:lpstr>WK09・2024</vt:lpstr>
      <vt:lpstr>WK08・2024</vt:lpstr>
      <vt:lpstr>WK07・2024</vt:lpstr>
      <vt:lpstr>WK06・2024</vt:lpstr>
      <vt:lpstr>WK05・2024</vt:lpstr>
      <vt:lpstr>WK04・2024</vt:lpstr>
      <vt:lpstr>WK03・2024</vt:lpstr>
      <vt:lpstr>WK02・2024</vt:lpstr>
      <vt:lpstr>WK01・2024</vt:lpstr>
      <vt:lpstr>WK52・2023</vt:lpstr>
      <vt:lpstr>WK51・2023</vt:lpstr>
      <vt:lpstr>WK50・2023</vt:lpstr>
      <vt:lpstr>WK49・2023</vt:lpstr>
      <vt:lpstr>WK48・2023</vt:lpstr>
      <vt:lpstr>WK47・2023</vt:lpstr>
      <vt:lpstr>WK46・2023</vt:lpstr>
      <vt:lpstr>WK45・2023</vt:lpstr>
      <vt:lpstr>WK44・2023</vt:lpstr>
      <vt:lpstr>WK43・2023</vt:lpstr>
      <vt:lpstr>WK42・2023</vt:lpstr>
      <vt:lpstr>WK41・2023</vt:lpstr>
      <vt:lpstr>WK40・2023</vt:lpstr>
      <vt:lpstr>WK39・2023</vt:lpstr>
      <vt:lpstr>WK38・2023</vt:lpstr>
      <vt:lpstr>WK37・2023</vt:lpstr>
      <vt:lpstr>WK36・2023</vt:lpstr>
      <vt:lpstr>WK35・2023</vt:lpstr>
      <vt:lpstr>WK34・2023</vt:lpstr>
      <vt:lpstr>WK33・2023</vt:lpstr>
      <vt:lpstr>WK32・2023</vt:lpstr>
      <vt:lpstr>WK31・2023</vt:lpstr>
      <vt:lpstr>WK30・2023</vt:lpstr>
      <vt:lpstr>WK29・2023</vt:lpstr>
      <vt:lpstr>WK28・2023</vt:lpstr>
      <vt:lpstr>WK27・2023</vt:lpstr>
      <vt:lpstr>WK26・2023</vt:lpstr>
      <vt:lpstr>WK25・2023</vt:lpstr>
      <vt:lpstr>WK24・2023</vt:lpstr>
      <vt:lpstr>WK23・2023</vt:lpstr>
      <vt:lpstr>WK22・2023</vt:lpstr>
      <vt:lpstr>WK21・2023</vt:lpstr>
      <vt:lpstr>WK20・2023</vt:lpstr>
      <vt:lpstr>WK19・2023</vt:lpstr>
      <vt:lpstr>WK18・2023</vt:lpstr>
      <vt:lpstr>WK17・2023</vt:lpstr>
      <vt:lpstr>WK16・2023</vt:lpstr>
      <vt:lpstr>WK15・2023</vt:lpstr>
      <vt:lpstr>WK14・2023</vt:lpstr>
      <vt:lpstr>WK13・2023</vt:lpstr>
      <vt:lpstr>WK12・2023</vt:lpstr>
      <vt:lpstr>WK11・2023</vt:lpstr>
      <vt:lpstr>WK10・2023</vt:lpstr>
      <vt:lpstr>WK09・2023</vt:lpstr>
      <vt:lpstr>WK08・2023</vt:lpstr>
      <vt:lpstr>WK07・2023</vt:lpstr>
      <vt:lpstr>WK06・2023</vt:lpstr>
      <vt:lpstr>WK05・2023</vt:lpstr>
      <vt:lpstr>WK04・2023</vt:lpstr>
      <vt:lpstr>WK03・2023</vt:lpstr>
      <vt:lpstr>WK02・2023</vt:lpstr>
      <vt:lpstr>WK01・2023</vt:lpstr>
      <vt:lpstr>WK53・2022</vt:lpstr>
      <vt:lpstr>WK37・2022</vt:lpstr>
      <vt:lpstr>WK36・2022</vt:lpstr>
      <vt:lpstr>WK35・2022</vt:lpstr>
      <vt:lpstr>WK34・2022</vt:lpstr>
      <vt:lpstr>WK33・2022</vt:lpstr>
      <vt:lpstr>WK32・2022</vt:lpstr>
      <vt:lpstr>WK31・2022</vt:lpstr>
      <vt:lpstr>WK30・2022</vt:lpstr>
      <vt:lpstr>WK29・2022</vt:lpstr>
      <vt:lpstr>WK28・2022</vt:lpstr>
      <vt:lpstr>WK27・2022</vt:lpstr>
      <vt:lpstr>WK26・2022</vt:lpstr>
      <vt:lpstr>WK25・2022</vt:lpstr>
      <vt:lpstr>WK24・2022</vt:lpstr>
      <vt:lpstr>WK23・2022</vt:lpstr>
      <vt:lpstr>WK22・2022</vt:lpstr>
      <vt:lpstr>WK21・2022</vt:lpstr>
      <vt:lpstr>WK20・2022</vt:lpstr>
      <vt:lpstr>WK19・2022</vt:lpstr>
      <vt:lpstr>WK18・2022</vt:lpstr>
      <vt:lpstr>WK17・2022</vt:lpstr>
      <vt:lpstr>WK16・2022</vt:lpstr>
      <vt:lpstr>WK15・2022</vt:lpstr>
      <vt:lpstr>WK14・2022</vt:lpstr>
      <vt:lpstr>WK13・2022</vt:lpstr>
      <vt:lpstr>WK12・2022</vt:lpstr>
      <vt:lpstr>WK11・2022</vt:lpstr>
      <vt:lpstr>WK10・2022</vt:lpstr>
      <vt:lpstr>WK09・2022</vt:lpstr>
      <vt:lpstr>WK08・2022</vt:lpstr>
      <vt:lpstr>WK07・2022</vt:lpstr>
      <vt:lpstr>WK06・2022</vt:lpstr>
      <vt:lpstr>WK05・2022</vt:lpstr>
      <vt:lpstr>WK04・2022</vt:lpstr>
      <vt:lpstr>WK03・2022</vt:lpstr>
      <vt:lpstr>WK02・2022</vt:lpstr>
      <vt:lpstr>WK52・2021</vt:lpstr>
      <vt:lpstr>'WK01・2025 '!Print_Area</vt:lpstr>
      <vt:lpstr>'WK02・2025 '!Print_Area</vt:lpstr>
      <vt:lpstr>WK02・2026!Print_Area</vt:lpstr>
      <vt:lpstr>'WK03・2025 '!Print_Area</vt:lpstr>
      <vt:lpstr>WK03・2026!Print_Area</vt:lpstr>
      <vt:lpstr>WK04・2026!Print_Area</vt:lpstr>
      <vt:lpstr>WK05・2026!Print_Area</vt:lpstr>
      <vt:lpstr>WK06・2026!Print_Area</vt:lpstr>
      <vt:lpstr>WK07・2026!Print_Area</vt:lpstr>
      <vt:lpstr>WK08・2026!Print_Area</vt:lpstr>
      <vt:lpstr>WK09・2026!Print_Area</vt:lpstr>
      <vt:lpstr>WK10・2026!Print_Area</vt:lpstr>
      <vt:lpstr>'WK20・2024 '!Print_Area</vt:lpstr>
      <vt:lpstr>'WK21・2024 '!Print_Area</vt:lpstr>
      <vt:lpstr>'WK22・2024 '!Print_Area</vt:lpstr>
      <vt:lpstr>'WK23・2024 '!Print_Area</vt:lpstr>
      <vt:lpstr>WK23・2025!Print_Area</vt:lpstr>
      <vt:lpstr>'WK24・2024 '!Print_Area</vt:lpstr>
      <vt:lpstr>WK24・2025!Print_Area</vt:lpstr>
      <vt:lpstr>WK25・2025!Print_Area</vt:lpstr>
      <vt:lpstr>'WK26・2024 '!Print_Area</vt:lpstr>
      <vt:lpstr>WK26・2025!Print_Area</vt:lpstr>
      <vt:lpstr>WK27・2025!Print_Area</vt:lpstr>
      <vt:lpstr>'WK28・2025 '!Print_Area</vt:lpstr>
      <vt:lpstr>'WK29・2025 '!Print_Area</vt:lpstr>
      <vt:lpstr>WK30・2025!Print_Area</vt:lpstr>
      <vt:lpstr>'WK31・2024 '!Print_Area</vt:lpstr>
      <vt:lpstr>WK31・2025!Print_Area</vt:lpstr>
      <vt:lpstr>'WK32・2024 '!Print_Area</vt:lpstr>
      <vt:lpstr>WK32・2025!Print_Area</vt:lpstr>
      <vt:lpstr>WK33・2025!Print_Area</vt:lpstr>
      <vt:lpstr>WK34・2025!Print_Area</vt:lpstr>
      <vt:lpstr>WK35・2025!Print_Area</vt:lpstr>
      <vt:lpstr>WK36・2025!Print_Area</vt:lpstr>
      <vt:lpstr>WK37・2025!Print_Area</vt:lpstr>
      <vt:lpstr>WK38・2025!Print_Area</vt:lpstr>
      <vt:lpstr>WK39・2025!Print_Area</vt:lpstr>
      <vt:lpstr>WK40・2025!Print_Area</vt:lpstr>
      <vt:lpstr>WK41・2025!Print_Area</vt:lpstr>
      <vt:lpstr>WK42・2025!Print_Area</vt:lpstr>
      <vt:lpstr>WK43・2025!Print_Area</vt:lpstr>
      <vt:lpstr>'WK44・2024 '!Print_Area</vt:lpstr>
      <vt:lpstr>WK44・2025!Print_Area</vt:lpstr>
      <vt:lpstr>WK45・2025!Print_Area</vt:lpstr>
      <vt:lpstr>WK46・2025!Print_Area</vt:lpstr>
      <vt:lpstr>WK47・2025!Print_Area</vt:lpstr>
      <vt:lpstr>'WK48・2024 '!Print_Area</vt:lpstr>
      <vt:lpstr>WK48・2025!Print_Area</vt:lpstr>
      <vt:lpstr>WK49・2025!Print_Area</vt:lpstr>
      <vt:lpstr>WK50・2025!Print_Area</vt:lpstr>
      <vt:lpstr>WK51・2025!Print_Area</vt:lpstr>
      <vt:lpstr>'WK52・2024 '!Print_Area</vt:lpstr>
      <vt:lpstr>WK52・2025!Print_Area</vt:lpstr>
      <vt:lpstr>'WK53・2025 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阪上 直樹</dc:creator>
  <cp:lastModifiedBy>久保田 慶三</cp:lastModifiedBy>
  <cp:lastPrinted>2026-02-13T06:55:16Z</cp:lastPrinted>
  <dcterms:created xsi:type="dcterms:W3CDTF">1997-01-08T22:48:59Z</dcterms:created>
  <dcterms:modified xsi:type="dcterms:W3CDTF">2026-03-02T23:59:33Z</dcterms:modified>
</cp:coreProperties>
</file>