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\\wint438\08_代理店事業\旧 営業企画課\民生輪船\【SCHEDULE・MOVEMENT】\"/>
    </mc:Choice>
  </mc:AlternateContent>
  <xr:revisionPtr revIDLastSave="0" documentId="8_{52F0F517-AB6C-4707-9DD9-00BED9848D81}" xr6:coauthVersionLast="47" xr6:coauthVersionMax="47" xr10:uidLastSave="{00000000-0000-0000-0000-000000000000}"/>
  <bookViews>
    <workbookView xWindow="-110" yWindow="-110" windowWidth="19420" windowHeight="11500" tabRatio="788" xr2:uid="{00000000-000D-0000-FFFF-FFFF00000000}"/>
  </bookViews>
  <sheets>
    <sheet name="1) 日本 - 中国" sheetId="1" r:id="rId1"/>
    <sheet name="2) 中国 - 台湾" sheetId="7" r:id="rId2"/>
    <sheet name="3) 台湾 → 上海 → 日本" sheetId="5" r:id="rId3"/>
    <sheet name="4) 日本 → 上海 → 台湾" sheetId="6" r:id="rId4"/>
    <sheet name="5) 日本 - 上海 - ホーチミン" sheetId="4" r:id="rId5"/>
    <sheet name="6) 日本 - 上海 - レムチャバン" sheetId="3" r:id="rId6"/>
    <sheet name="7) ホーチミン → 青島 → 伊万里" sheetId="9" r:id="rId7"/>
  </sheets>
  <definedNames>
    <definedName name="_xlnm.Print_Area" localSheetId="0">'1) 日本 - 中国'!$A$1:$X$76</definedName>
    <definedName name="_xlnm.Print_Area" localSheetId="1">'2) 中国 - 台湾'!$A$1:$N$43</definedName>
    <definedName name="_xlnm.Print_Area" localSheetId="2">'3) 台湾 → 上海 → 日本'!$A$1:$AA$48</definedName>
    <definedName name="_xlnm.Print_Area" localSheetId="3">'4) 日本 → 上海 → 台湾'!$A$1:$AA$48</definedName>
    <definedName name="_xlnm.Print_Area" localSheetId="4">'5) 日本 - 上海 - ホーチミン'!$A$1:$AE$48</definedName>
    <definedName name="_xlnm.Print_Area" localSheetId="5">'6) 日本 - 上海 - レムチャバン'!$A$1:$AE$48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1" l="1"/>
  <c r="O13" i="1"/>
  <c r="Z29" i="3"/>
  <c r="Z28" i="3"/>
  <c r="AB28" i="3" s="1"/>
  <c r="AE28" i="3" s="1"/>
  <c r="Q29" i="3"/>
  <c r="J29" i="3"/>
  <c r="H29" i="3"/>
  <c r="H28" i="3"/>
  <c r="G29" i="3"/>
  <c r="G28" i="3"/>
  <c r="Z29" i="4"/>
  <c r="AB29" i="4" s="1"/>
  <c r="AE29" i="4" s="1"/>
  <c r="Z28" i="4"/>
  <c r="AB28" i="4" s="1"/>
  <c r="AE28" i="4" s="1"/>
  <c r="Q29" i="4"/>
  <c r="J29" i="4"/>
  <c r="H29" i="4"/>
  <c r="H28" i="4"/>
  <c r="G29" i="4"/>
  <c r="G28" i="4"/>
  <c r="U29" i="6"/>
  <c r="W29" i="6" s="1"/>
  <c r="Y29" i="6" s="1"/>
  <c r="Z29" i="6" s="1"/>
  <c r="AA29" i="6" s="1"/>
  <c r="U28" i="6"/>
  <c r="W28" i="6" s="1"/>
  <c r="Y28" i="6" s="1"/>
  <c r="Z28" i="6" s="1"/>
  <c r="AA28" i="6" s="1"/>
  <c r="AA28" i="5"/>
  <c r="L29" i="6"/>
  <c r="E29" i="6"/>
  <c r="C29" i="6"/>
  <c r="C28" i="6"/>
  <c r="B29" i="6"/>
  <c r="B28" i="6"/>
  <c r="O29" i="5"/>
  <c r="P29" i="5"/>
  <c r="Q29" i="5"/>
  <c r="R29" i="5"/>
  <c r="W29" i="5"/>
  <c r="X29" i="5"/>
  <c r="Y29" i="5"/>
  <c r="Z29" i="5"/>
  <c r="K29" i="5"/>
  <c r="I29" i="5"/>
  <c r="H29" i="5"/>
  <c r="I28" i="5"/>
  <c r="H28" i="5"/>
  <c r="N50" i="9"/>
  <c r="M50" i="9"/>
  <c r="J50" i="9"/>
  <c r="I50" i="9"/>
  <c r="G50" i="9"/>
  <c r="F50" i="9"/>
  <c r="E50" i="9"/>
  <c r="N49" i="9"/>
  <c r="M49" i="9"/>
  <c r="J49" i="9"/>
  <c r="I49" i="9"/>
  <c r="G49" i="9"/>
  <c r="F49" i="9"/>
  <c r="E49" i="9"/>
  <c r="N48" i="9"/>
  <c r="M48" i="9"/>
  <c r="J48" i="9"/>
  <c r="I48" i="9"/>
  <c r="G48" i="9"/>
  <c r="F48" i="9"/>
  <c r="E48" i="9"/>
  <c r="N47" i="9"/>
  <c r="M47" i="9"/>
  <c r="I47" i="9"/>
  <c r="G47" i="9"/>
  <c r="E47" i="9"/>
  <c r="O46" i="9"/>
  <c r="N46" i="9"/>
  <c r="L46" i="9"/>
  <c r="K46" i="9"/>
  <c r="J46" i="9"/>
  <c r="I46" i="9"/>
  <c r="H46" i="9"/>
  <c r="G46" i="9"/>
  <c r="F46" i="9"/>
  <c r="E46" i="9"/>
  <c r="N45" i="9"/>
  <c r="J45" i="9"/>
  <c r="I45" i="9"/>
  <c r="G45" i="9"/>
  <c r="F45" i="9"/>
  <c r="E45" i="9"/>
  <c r="N44" i="9"/>
  <c r="M44" i="9"/>
  <c r="K44" i="9"/>
  <c r="J44" i="9"/>
  <c r="I44" i="9"/>
  <c r="G44" i="9"/>
  <c r="F44" i="9"/>
  <c r="E44" i="9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D38" i="3" s="1"/>
  <c r="A38" i="3" s="1"/>
  <c r="L38" i="3"/>
  <c r="J38" i="3"/>
  <c r="H38" i="3"/>
  <c r="G38" i="3"/>
  <c r="F38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D37" i="3" s="1"/>
  <c r="A37" i="3" s="1"/>
  <c r="L37" i="3"/>
  <c r="J37" i="3"/>
  <c r="H37" i="3"/>
  <c r="G37" i="3"/>
  <c r="F37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D36" i="3" s="1"/>
  <c r="A36" i="3" s="1"/>
  <c r="L36" i="3"/>
  <c r="J36" i="3"/>
  <c r="H36" i="3"/>
  <c r="G36" i="3"/>
  <c r="F36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D35" i="3" s="1"/>
  <c r="A35" i="3" s="1"/>
  <c r="L35" i="3"/>
  <c r="J35" i="3"/>
  <c r="H35" i="3"/>
  <c r="G35" i="3"/>
  <c r="F35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D34" i="3" s="1"/>
  <c r="A34" i="3" s="1"/>
  <c r="L34" i="3"/>
  <c r="J34" i="3"/>
  <c r="H34" i="3"/>
  <c r="G34" i="3"/>
  <c r="F34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D33" i="3" s="1"/>
  <c r="A33" i="3" s="1"/>
  <c r="L33" i="3"/>
  <c r="J33" i="3"/>
  <c r="H33" i="3"/>
  <c r="G33" i="3"/>
  <c r="F33" i="3"/>
  <c r="Y32" i="3"/>
  <c r="X32" i="3"/>
  <c r="W32" i="3"/>
  <c r="V32" i="3"/>
  <c r="P32" i="3"/>
  <c r="O32" i="3"/>
  <c r="N32" i="3"/>
  <c r="M32" i="3"/>
  <c r="D32" i="3" s="1"/>
  <c r="A32" i="3" s="1"/>
  <c r="L32" i="3"/>
  <c r="J32" i="3"/>
  <c r="H32" i="3"/>
  <c r="G32" i="3"/>
  <c r="F32" i="3"/>
  <c r="Y31" i="3"/>
  <c r="X31" i="3"/>
  <c r="W31" i="3"/>
  <c r="V31" i="3"/>
  <c r="P31" i="3"/>
  <c r="O31" i="3"/>
  <c r="N31" i="3"/>
  <c r="M31" i="3"/>
  <c r="D31" i="3" s="1"/>
  <c r="A31" i="3" s="1"/>
  <c r="L31" i="3"/>
  <c r="J31" i="3"/>
  <c r="H31" i="3"/>
  <c r="G31" i="3"/>
  <c r="F31" i="3"/>
  <c r="Y30" i="3"/>
  <c r="X30" i="3"/>
  <c r="W30" i="3"/>
  <c r="V30" i="3"/>
  <c r="P30" i="3"/>
  <c r="O30" i="3"/>
  <c r="N30" i="3"/>
  <c r="M30" i="3"/>
  <c r="D30" i="3" s="1"/>
  <c r="A30" i="3" s="1"/>
  <c r="L30" i="3"/>
  <c r="J30" i="3"/>
  <c r="H30" i="3"/>
  <c r="G30" i="3"/>
  <c r="F30" i="3"/>
  <c r="AB29" i="3"/>
  <c r="AE29" i="3" s="1"/>
  <c r="Y29" i="3"/>
  <c r="X29" i="3"/>
  <c r="W29" i="3"/>
  <c r="V29" i="3"/>
  <c r="P29" i="3"/>
  <c r="O29" i="3"/>
  <c r="N29" i="3"/>
  <c r="L29" i="3"/>
  <c r="F29" i="3"/>
  <c r="Y28" i="3"/>
  <c r="X28" i="3"/>
  <c r="W28" i="3"/>
  <c r="V28" i="3"/>
  <c r="P28" i="3"/>
  <c r="O28" i="3"/>
  <c r="N28" i="3"/>
  <c r="L28" i="3"/>
  <c r="F28" i="3"/>
  <c r="Z27" i="3"/>
  <c r="AB27" i="3" s="1"/>
  <c r="AE27" i="3" s="1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D27" i="3" s="1"/>
  <c r="A27" i="3" s="1"/>
  <c r="L27" i="3"/>
  <c r="J27" i="3"/>
  <c r="H27" i="3"/>
  <c r="G27" i="3"/>
  <c r="F27" i="3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D38" i="4" s="1"/>
  <c r="A38" i="4" s="1"/>
  <c r="L38" i="4"/>
  <c r="J38" i="4"/>
  <c r="H38" i="4"/>
  <c r="G38" i="4"/>
  <c r="F38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J37" i="4"/>
  <c r="H37" i="4"/>
  <c r="G37" i="4"/>
  <c r="F37" i="4"/>
  <c r="D37" i="4"/>
  <c r="A37" i="4" s="1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D36" i="4" s="1"/>
  <c r="A36" i="4" s="1"/>
  <c r="L36" i="4"/>
  <c r="J36" i="4"/>
  <c r="H36" i="4"/>
  <c r="G36" i="4"/>
  <c r="F36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D35" i="4" s="1"/>
  <c r="A35" i="4" s="1"/>
  <c r="L35" i="4"/>
  <c r="J35" i="4"/>
  <c r="H35" i="4"/>
  <c r="G35" i="4"/>
  <c r="F35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D34" i="4" s="1"/>
  <c r="A34" i="4" s="1"/>
  <c r="L34" i="4"/>
  <c r="J34" i="4"/>
  <c r="H34" i="4"/>
  <c r="G34" i="4"/>
  <c r="F34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D33" i="4" s="1"/>
  <c r="A33" i="4" s="1"/>
  <c r="L33" i="4"/>
  <c r="J33" i="4"/>
  <c r="H33" i="4"/>
  <c r="G33" i="4"/>
  <c r="F33" i="4"/>
  <c r="Y32" i="4"/>
  <c r="X32" i="4"/>
  <c r="W32" i="4"/>
  <c r="V32" i="4"/>
  <c r="P32" i="4"/>
  <c r="O32" i="4"/>
  <c r="N32" i="4"/>
  <c r="M32" i="4"/>
  <c r="D32" i="4" s="1"/>
  <c r="A32" i="4" s="1"/>
  <c r="L32" i="4"/>
  <c r="J32" i="4"/>
  <c r="H32" i="4"/>
  <c r="G32" i="4"/>
  <c r="F32" i="4"/>
  <c r="Y31" i="4"/>
  <c r="X31" i="4"/>
  <c r="W31" i="4"/>
  <c r="V31" i="4"/>
  <c r="P31" i="4"/>
  <c r="O31" i="4"/>
  <c r="N31" i="4"/>
  <c r="M31" i="4"/>
  <c r="D31" i="4" s="1"/>
  <c r="A31" i="4" s="1"/>
  <c r="L31" i="4"/>
  <c r="J31" i="4"/>
  <c r="H31" i="4"/>
  <c r="G31" i="4"/>
  <c r="F31" i="4"/>
  <c r="Y30" i="4"/>
  <c r="X30" i="4"/>
  <c r="W30" i="4"/>
  <c r="V30" i="4"/>
  <c r="P30" i="4"/>
  <c r="O30" i="4"/>
  <c r="N30" i="4"/>
  <c r="M30" i="4"/>
  <c r="D30" i="4" s="1"/>
  <c r="A30" i="4" s="1"/>
  <c r="L30" i="4"/>
  <c r="J30" i="4"/>
  <c r="H30" i="4"/>
  <c r="G30" i="4"/>
  <c r="F30" i="4"/>
  <c r="Y29" i="4"/>
  <c r="X29" i="4"/>
  <c r="W29" i="4"/>
  <c r="V29" i="4"/>
  <c r="P29" i="4"/>
  <c r="O29" i="4"/>
  <c r="N29" i="4"/>
  <c r="L29" i="4"/>
  <c r="F29" i="4"/>
  <c r="Y28" i="4"/>
  <c r="X28" i="4"/>
  <c r="W28" i="4"/>
  <c r="V28" i="4"/>
  <c r="P28" i="4"/>
  <c r="O28" i="4"/>
  <c r="N28" i="4"/>
  <c r="L28" i="4"/>
  <c r="F28" i="4"/>
  <c r="Z27" i="4"/>
  <c r="AB27" i="4" s="1"/>
  <c r="AE27" i="4" s="1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D27" i="4" s="1"/>
  <c r="A27" i="4" s="1"/>
  <c r="L27" i="4"/>
  <c r="J27" i="4"/>
  <c r="H27" i="4"/>
  <c r="G27" i="4"/>
  <c r="F27" i="4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E38" i="6"/>
  <c r="C38" i="6"/>
  <c r="B38" i="6"/>
  <c r="A38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E37" i="6"/>
  <c r="C37" i="6"/>
  <c r="B37" i="6"/>
  <c r="A37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E36" i="6"/>
  <c r="C36" i="6"/>
  <c r="B36" i="6"/>
  <c r="A36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E35" i="6"/>
  <c r="C35" i="6"/>
  <c r="B35" i="6"/>
  <c r="A35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E34" i="6"/>
  <c r="C34" i="6"/>
  <c r="B34" i="6"/>
  <c r="A34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E33" i="6"/>
  <c r="C33" i="6"/>
  <c r="B33" i="6"/>
  <c r="A33" i="6"/>
  <c r="T32" i="6"/>
  <c r="S32" i="6"/>
  <c r="R32" i="6"/>
  <c r="Q32" i="6"/>
  <c r="K32" i="6"/>
  <c r="J32" i="6"/>
  <c r="I32" i="6"/>
  <c r="H32" i="6"/>
  <c r="G32" i="6"/>
  <c r="E32" i="6"/>
  <c r="C32" i="6"/>
  <c r="B32" i="6"/>
  <c r="A32" i="6"/>
  <c r="T31" i="6"/>
  <c r="S31" i="6"/>
  <c r="R31" i="6"/>
  <c r="Q31" i="6"/>
  <c r="K31" i="6"/>
  <c r="J31" i="6"/>
  <c r="I31" i="6"/>
  <c r="H31" i="6"/>
  <c r="G31" i="6"/>
  <c r="E31" i="6"/>
  <c r="C31" i="6"/>
  <c r="B31" i="6"/>
  <c r="A31" i="6"/>
  <c r="T30" i="6"/>
  <c r="S30" i="6"/>
  <c r="R30" i="6"/>
  <c r="Q30" i="6"/>
  <c r="K30" i="6"/>
  <c r="J30" i="6"/>
  <c r="I30" i="6"/>
  <c r="H30" i="6"/>
  <c r="G30" i="6"/>
  <c r="E30" i="6"/>
  <c r="C30" i="6"/>
  <c r="B30" i="6"/>
  <c r="A30" i="6"/>
  <c r="T29" i="6"/>
  <c r="S29" i="6"/>
  <c r="R29" i="6"/>
  <c r="Q29" i="6"/>
  <c r="K29" i="6"/>
  <c r="J29" i="6"/>
  <c r="I29" i="6"/>
  <c r="G29" i="6"/>
  <c r="A29" i="6"/>
  <c r="T28" i="6"/>
  <c r="S28" i="6"/>
  <c r="R28" i="6"/>
  <c r="Q28" i="6"/>
  <c r="K28" i="6"/>
  <c r="J28" i="6"/>
  <c r="I28" i="6"/>
  <c r="G28" i="6"/>
  <c r="A28" i="6"/>
  <c r="U27" i="6"/>
  <c r="W27" i="6" s="1"/>
  <c r="Y27" i="6" s="1"/>
  <c r="Z27" i="6" s="1"/>
  <c r="AA27" i="6" s="1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E27" i="6"/>
  <c r="C27" i="6"/>
  <c r="B27" i="6"/>
  <c r="A27" i="6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E38" i="5" s="1"/>
  <c r="C38" i="5" s="1"/>
  <c r="B38" i="5" s="1"/>
  <c r="A38" i="5" s="1"/>
  <c r="M38" i="5"/>
  <c r="K38" i="5"/>
  <c r="I38" i="5"/>
  <c r="H38" i="5"/>
  <c r="G38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E37" i="5" s="1"/>
  <c r="C37" i="5" s="1"/>
  <c r="B37" i="5" s="1"/>
  <c r="A37" i="5" s="1"/>
  <c r="M37" i="5"/>
  <c r="K37" i="5"/>
  <c r="I37" i="5"/>
  <c r="H37" i="5"/>
  <c r="G37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E36" i="5" s="1"/>
  <c r="C36" i="5" s="1"/>
  <c r="B36" i="5" s="1"/>
  <c r="A36" i="5" s="1"/>
  <c r="M36" i="5"/>
  <c r="K36" i="5"/>
  <c r="I36" i="5"/>
  <c r="H36" i="5"/>
  <c r="G36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E35" i="5" s="1"/>
  <c r="C35" i="5" s="1"/>
  <c r="B35" i="5" s="1"/>
  <c r="A35" i="5" s="1"/>
  <c r="M35" i="5"/>
  <c r="K35" i="5"/>
  <c r="I35" i="5"/>
  <c r="H35" i="5"/>
  <c r="G35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E34" i="5" s="1"/>
  <c r="C34" i="5" s="1"/>
  <c r="B34" i="5" s="1"/>
  <c r="A34" i="5" s="1"/>
  <c r="M34" i="5"/>
  <c r="K34" i="5"/>
  <c r="I34" i="5"/>
  <c r="H34" i="5"/>
  <c r="G34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E33" i="5" s="1"/>
  <c r="C33" i="5" s="1"/>
  <c r="B33" i="5" s="1"/>
  <c r="A33" i="5" s="1"/>
  <c r="M33" i="5"/>
  <c r="K33" i="5"/>
  <c r="I33" i="5"/>
  <c r="H33" i="5"/>
  <c r="G33" i="5"/>
  <c r="Z32" i="5"/>
  <c r="Y32" i="5"/>
  <c r="X32" i="5"/>
  <c r="W32" i="5"/>
  <c r="Q32" i="5"/>
  <c r="P32" i="5"/>
  <c r="O32" i="5"/>
  <c r="N32" i="5"/>
  <c r="E32" i="5" s="1"/>
  <c r="C32" i="5" s="1"/>
  <c r="B32" i="5" s="1"/>
  <c r="A32" i="5" s="1"/>
  <c r="M32" i="5"/>
  <c r="K32" i="5"/>
  <c r="I32" i="5"/>
  <c r="H32" i="5"/>
  <c r="G32" i="5"/>
  <c r="Z31" i="5"/>
  <c r="Y31" i="5"/>
  <c r="X31" i="5"/>
  <c r="W31" i="5"/>
  <c r="Q31" i="5"/>
  <c r="P31" i="5"/>
  <c r="O31" i="5"/>
  <c r="N31" i="5"/>
  <c r="E31" i="5" s="1"/>
  <c r="C31" i="5" s="1"/>
  <c r="B31" i="5" s="1"/>
  <c r="A31" i="5" s="1"/>
  <c r="M31" i="5"/>
  <c r="K31" i="5"/>
  <c r="I31" i="5"/>
  <c r="H31" i="5"/>
  <c r="G31" i="5"/>
  <c r="Z30" i="5"/>
  <c r="Y30" i="5"/>
  <c r="X30" i="5"/>
  <c r="W30" i="5"/>
  <c r="Q30" i="5"/>
  <c r="P30" i="5"/>
  <c r="O30" i="5"/>
  <c r="N30" i="5"/>
  <c r="E30" i="5" s="1"/>
  <c r="C30" i="5" s="1"/>
  <c r="B30" i="5" s="1"/>
  <c r="A30" i="5" s="1"/>
  <c r="M30" i="5"/>
  <c r="K30" i="5"/>
  <c r="I30" i="5"/>
  <c r="H30" i="5"/>
  <c r="G30" i="5"/>
  <c r="M29" i="5"/>
  <c r="Z28" i="5"/>
  <c r="Y28" i="5"/>
  <c r="X28" i="5"/>
  <c r="W28" i="5"/>
  <c r="Q28" i="5"/>
  <c r="P28" i="5"/>
  <c r="O28" i="5"/>
  <c r="M28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E27" i="5" s="1"/>
  <c r="C27" i="5" s="1"/>
  <c r="B27" i="5" s="1"/>
  <c r="A27" i="5" s="1"/>
  <c r="M27" i="5"/>
  <c r="K27" i="5"/>
  <c r="I27" i="5"/>
  <c r="H27" i="5"/>
  <c r="G27" i="5"/>
  <c r="B55" i="9"/>
  <c r="A55" i="9" s="1"/>
  <c r="B54" i="9"/>
  <c r="A54" i="9" s="1"/>
  <c r="B46" i="9"/>
  <c r="A46" i="9" s="1"/>
  <c r="V32" i="1" l="1"/>
  <c r="L32" i="1"/>
  <c r="V31" i="1"/>
  <c r="L31" i="1"/>
  <c r="V30" i="1"/>
  <c r="L30" i="1"/>
  <c r="M30" i="1" s="1"/>
  <c r="H49" i="1"/>
  <c r="N30" i="1" l="1"/>
  <c r="R30" i="4"/>
  <c r="M30" i="6"/>
  <c r="S30" i="5"/>
  <c r="R30" i="3"/>
  <c r="AA31" i="5"/>
  <c r="Z31" i="3"/>
  <c r="AB31" i="3" s="1"/>
  <c r="AE31" i="3" s="1"/>
  <c r="U31" i="6"/>
  <c r="W31" i="6" s="1"/>
  <c r="Y31" i="6" s="1"/>
  <c r="Z31" i="6" s="1"/>
  <c r="AA31" i="6" s="1"/>
  <c r="Z31" i="4"/>
  <c r="AB31" i="4" s="1"/>
  <c r="AE31" i="4" s="1"/>
  <c r="Z30" i="3"/>
  <c r="AB30" i="3" s="1"/>
  <c r="AE30" i="3" s="1"/>
  <c r="U30" i="6"/>
  <c r="W30" i="6" s="1"/>
  <c r="Y30" i="6" s="1"/>
  <c r="Z30" i="6" s="1"/>
  <c r="AA30" i="6" s="1"/>
  <c r="Z30" i="4"/>
  <c r="AB30" i="4" s="1"/>
  <c r="AE30" i="4" s="1"/>
  <c r="AA30" i="5"/>
  <c r="R32" i="5"/>
  <c r="Q32" i="3"/>
  <c r="Q32" i="4"/>
  <c r="L32" i="6"/>
  <c r="M31" i="1"/>
  <c r="Q31" i="3"/>
  <c r="L31" i="6"/>
  <c r="Q31" i="4"/>
  <c r="R31" i="5"/>
  <c r="I49" i="1"/>
  <c r="K49" i="9"/>
  <c r="M32" i="1"/>
  <c r="L30" i="6"/>
  <c r="Q30" i="4"/>
  <c r="R30" i="5"/>
  <c r="Q30" i="3"/>
  <c r="U32" i="6"/>
  <c r="W32" i="6" s="1"/>
  <c r="Y32" i="6" s="1"/>
  <c r="Z32" i="6" s="1"/>
  <c r="AA32" i="6" s="1"/>
  <c r="Z32" i="4"/>
  <c r="AB32" i="4" s="1"/>
  <c r="AE32" i="4" s="1"/>
  <c r="AA32" i="5"/>
  <c r="Z32" i="3"/>
  <c r="AB32" i="3" s="1"/>
  <c r="AE32" i="3" s="1"/>
  <c r="D10" i="7"/>
  <c r="L49" i="9" l="1"/>
  <c r="B49" i="9" s="1"/>
  <c r="A49" i="9" s="1"/>
  <c r="L49" i="1"/>
  <c r="N31" i="1"/>
  <c r="R31" i="3"/>
  <c r="M31" i="6"/>
  <c r="R31" i="4"/>
  <c r="S31" i="5"/>
  <c r="N32" i="1"/>
  <c r="S32" i="5"/>
  <c r="R32" i="3"/>
  <c r="R32" i="4"/>
  <c r="M32" i="6"/>
  <c r="S30" i="4"/>
  <c r="N30" i="6"/>
  <c r="T30" i="5"/>
  <c r="S30" i="3"/>
  <c r="O30" i="1"/>
  <c r="A44" i="1"/>
  <c r="D44" i="9" s="1"/>
  <c r="Y21" i="3"/>
  <c r="X21" i="3"/>
  <c r="W21" i="3"/>
  <c r="V21" i="3"/>
  <c r="Y20" i="3"/>
  <c r="X20" i="3"/>
  <c r="W20" i="3"/>
  <c r="V20" i="3"/>
  <c r="Y19" i="3"/>
  <c r="X19" i="3"/>
  <c r="W19" i="3"/>
  <c r="V19" i="3"/>
  <c r="Y18" i="3"/>
  <c r="X18" i="3"/>
  <c r="W18" i="3"/>
  <c r="V18" i="3"/>
  <c r="Y17" i="3"/>
  <c r="X17" i="3"/>
  <c r="W17" i="3"/>
  <c r="V17" i="3"/>
  <c r="Y16" i="3"/>
  <c r="X16" i="3"/>
  <c r="W16" i="3"/>
  <c r="V16" i="3"/>
  <c r="Y15" i="3"/>
  <c r="X15" i="3"/>
  <c r="W15" i="3"/>
  <c r="V15" i="3"/>
  <c r="Y14" i="3"/>
  <c r="X14" i="3"/>
  <c r="W14" i="3"/>
  <c r="V14" i="3"/>
  <c r="Y13" i="3"/>
  <c r="X13" i="3"/>
  <c r="W13" i="3"/>
  <c r="V13" i="3"/>
  <c r="Y12" i="3"/>
  <c r="X12" i="3"/>
  <c r="W12" i="3"/>
  <c r="V12" i="3"/>
  <c r="Y11" i="3"/>
  <c r="X11" i="3"/>
  <c r="W11" i="3"/>
  <c r="V11" i="3"/>
  <c r="Y10" i="3"/>
  <c r="X10" i="3"/>
  <c r="W10" i="3"/>
  <c r="V10" i="3"/>
  <c r="P21" i="3"/>
  <c r="O21" i="3"/>
  <c r="N21" i="3"/>
  <c r="P20" i="3"/>
  <c r="O20" i="3"/>
  <c r="N20" i="3"/>
  <c r="P19" i="3"/>
  <c r="O19" i="3"/>
  <c r="N19" i="3"/>
  <c r="P18" i="3"/>
  <c r="O18" i="3"/>
  <c r="N18" i="3"/>
  <c r="P17" i="3"/>
  <c r="O17" i="3"/>
  <c r="N17" i="3"/>
  <c r="P16" i="3"/>
  <c r="O16" i="3"/>
  <c r="N16" i="3"/>
  <c r="P15" i="3"/>
  <c r="O15" i="3"/>
  <c r="N15" i="3"/>
  <c r="P14" i="3"/>
  <c r="O14" i="3"/>
  <c r="N14" i="3"/>
  <c r="P13" i="3"/>
  <c r="O13" i="3"/>
  <c r="N13" i="3"/>
  <c r="P12" i="3"/>
  <c r="O12" i="3"/>
  <c r="N12" i="3"/>
  <c r="P11" i="3"/>
  <c r="O11" i="3"/>
  <c r="N11" i="3"/>
  <c r="P10" i="3"/>
  <c r="O10" i="3"/>
  <c r="N10" i="3"/>
  <c r="L21" i="3"/>
  <c r="L20" i="3"/>
  <c r="L19" i="3"/>
  <c r="L18" i="3"/>
  <c r="L17" i="3"/>
  <c r="L16" i="3"/>
  <c r="L15" i="3"/>
  <c r="L14" i="3"/>
  <c r="L13" i="3"/>
  <c r="L12" i="3"/>
  <c r="L11" i="3"/>
  <c r="L10" i="3"/>
  <c r="Y21" i="4"/>
  <c r="X21" i="4"/>
  <c r="W21" i="4"/>
  <c r="V21" i="4"/>
  <c r="Y20" i="4"/>
  <c r="X20" i="4"/>
  <c r="W20" i="4"/>
  <c r="V20" i="4"/>
  <c r="Y19" i="4"/>
  <c r="X19" i="4"/>
  <c r="W19" i="4"/>
  <c r="V19" i="4"/>
  <c r="Y18" i="4"/>
  <c r="X18" i="4"/>
  <c r="W18" i="4"/>
  <c r="V18" i="4"/>
  <c r="Y17" i="4"/>
  <c r="X17" i="4"/>
  <c r="W17" i="4"/>
  <c r="V17" i="4"/>
  <c r="Y16" i="4"/>
  <c r="X16" i="4"/>
  <c r="W16" i="4"/>
  <c r="V16" i="4"/>
  <c r="Y15" i="4"/>
  <c r="X15" i="4"/>
  <c r="W15" i="4"/>
  <c r="V15" i="4"/>
  <c r="Y14" i="4"/>
  <c r="X14" i="4"/>
  <c r="W14" i="4"/>
  <c r="V14" i="4"/>
  <c r="Y13" i="4"/>
  <c r="X13" i="4"/>
  <c r="W13" i="4"/>
  <c r="V13" i="4"/>
  <c r="Y12" i="4"/>
  <c r="X12" i="4"/>
  <c r="W12" i="4"/>
  <c r="V12" i="4"/>
  <c r="Y11" i="4"/>
  <c r="X11" i="4"/>
  <c r="W11" i="4"/>
  <c r="V11" i="4"/>
  <c r="Y10" i="4"/>
  <c r="X10" i="4"/>
  <c r="W10" i="4"/>
  <c r="V10" i="4"/>
  <c r="P21" i="4"/>
  <c r="O21" i="4"/>
  <c r="N21" i="4"/>
  <c r="P20" i="4"/>
  <c r="O20" i="4"/>
  <c r="N20" i="4"/>
  <c r="P19" i="4"/>
  <c r="O19" i="4"/>
  <c r="N19" i="4"/>
  <c r="P18" i="4"/>
  <c r="O18" i="4"/>
  <c r="N18" i="4"/>
  <c r="P17" i="4"/>
  <c r="O17" i="4"/>
  <c r="N17" i="4"/>
  <c r="P16" i="4"/>
  <c r="O16" i="4"/>
  <c r="N16" i="4"/>
  <c r="P15" i="4"/>
  <c r="O15" i="4"/>
  <c r="N15" i="4"/>
  <c r="P14" i="4"/>
  <c r="O14" i="4"/>
  <c r="N14" i="4"/>
  <c r="P13" i="4"/>
  <c r="O13" i="4"/>
  <c r="N13" i="4"/>
  <c r="P12" i="4"/>
  <c r="O12" i="4"/>
  <c r="N12" i="4"/>
  <c r="P11" i="4"/>
  <c r="O11" i="4"/>
  <c r="N11" i="4"/>
  <c r="P10" i="4"/>
  <c r="O10" i="4"/>
  <c r="N10" i="4"/>
  <c r="L21" i="4"/>
  <c r="L20" i="4"/>
  <c r="L19" i="4"/>
  <c r="L18" i="4"/>
  <c r="L17" i="4"/>
  <c r="L16" i="4"/>
  <c r="L15" i="4"/>
  <c r="L14" i="4"/>
  <c r="L13" i="4"/>
  <c r="L12" i="4"/>
  <c r="L11" i="4"/>
  <c r="L10" i="4"/>
  <c r="H21" i="4"/>
  <c r="H20" i="4"/>
  <c r="H19" i="4"/>
  <c r="H18" i="4"/>
  <c r="H17" i="4"/>
  <c r="G21" i="4"/>
  <c r="G20" i="4"/>
  <c r="G19" i="4"/>
  <c r="G18" i="4"/>
  <c r="G17" i="4"/>
  <c r="T21" i="6"/>
  <c r="S21" i="6"/>
  <c r="R21" i="6"/>
  <c r="Q21" i="6"/>
  <c r="T20" i="6"/>
  <c r="S20" i="6"/>
  <c r="R20" i="6"/>
  <c r="Q20" i="6"/>
  <c r="T19" i="6"/>
  <c r="S19" i="6"/>
  <c r="R19" i="6"/>
  <c r="Q19" i="6"/>
  <c r="T18" i="6"/>
  <c r="S18" i="6"/>
  <c r="R18" i="6"/>
  <c r="Q18" i="6"/>
  <c r="T17" i="6"/>
  <c r="S17" i="6"/>
  <c r="R17" i="6"/>
  <c r="Q17" i="6"/>
  <c r="T16" i="6"/>
  <c r="S16" i="6"/>
  <c r="R16" i="6"/>
  <c r="Q16" i="6"/>
  <c r="T15" i="6"/>
  <c r="S15" i="6"/>
  <c r="R15" i="6"/>
  <c r="Q15" i="6"/>
  <c r="T14" i="6"/>
  <c r="S14" i="6"/>
  <c r="R14" i="6"/>
  <c r="Q14" i="6"/>
  <c r="T13" i="6"/>
  <c r="S13" i="6"/>
  <c r="R13" i="6"/>
  <c r="Q13" i="6"/>
  <c r="T12" i="6"/>
  <c r="S12" i="6"/>
  <c r="R12" i="6"/>
  <c r="Q12" i="6"/>
  <c r="T11" i="6"/>
  <c r="S11" i="6"/>
  <c r="R11" i="6"/>
  <c r="Q11" i="6"/>
  <c r="T10" i="6"/>
  <c r="S10" i="6"/>
  <c r="R10" i="6"/>
  <c r="Q10" i="6"/>
  <c r="K21" i="6"/>
  <c r="J21" i="6"/>
  <c r="I21" i="6"/>
  <c r="K20" i="6"/>
  <c r="J20" i="6"/>
  <c r="I20" i="6"/>
  <c r="K19" i="6"/>
  <c r="J19" i="6"/>
  <c r="I19" i="6"/>
  <c r="K18" i="6"/>
  <c r="J18" i="6"/>
  <c r="I18" i="6"/>
  <c r="K17" i="6"/>
  <c r="J17" i="6"/>
  <c r="I17" i="6"/>
  <c r="K16" i="6"/>
  <c r="J16" i="6"/>
  <c r="I16" i="6"/>
  <c r="K15" i="6"/>
  <c r="J15" i="6"/>
  <c r="I15" i="6"/>
  <c r="K14" i="6"/>
  <c r="J14" i="6"/>
  <c r="I14" i="6"/>
  <c r="K13" i="6"/>
  <c r="J13" i="6"/>
  <c r="I13" i="6"/>
  <c r="K12" i="6"/>
  <c r="J12" i="6"/>
  <c r="I12" i="6"/>
  <c r="K11" i="6"/>
  <c r="J11" i="6"/>
  <c r="I11" i="6"/>
  <c r="K10" i="6"/>
  <c r="J10" i="6"/>
  <c r="I10" i="6"/>
  <c r="G21" i="6"/>
  <c r="G20" i="6"/>
  <c r="G19" i="6"/>
  <c r="G18" i="6"/>
  <c r="G17" i="6"/>
  <c r="G16" i="6"/>
  <c r="G15" i="6"/>
  <c r="G14" i="6"/>
  <c r="G13" i="6"/>
  <c r="G12" i="6"/>
  <c r="G11" i="6"/>
  <c r="G10" i="6"/>
  <c r="E21" i="6"/>
  <c r="E20" i="6"/>
  <c r="E19" i="6"/>
  <c r="E18" i="6"/>
  <c r="E17" i="6"/>
  <c r="C21" i="6"/>
  <c r="C20" i="6"/>
  <c r="C19" i="6"/>
  <c r="C18" i="6"/>
  <c r="C17" i="6"/>
  <c r="B21" i="6"/>
  <c r="B20" i="6"/>
  <c r="B19" i="6"/>
  <c r="B18" i="6"/>
  <c r="B17" i="6"/>
  <c r="Z21" i="5"/>
  <c r="Y21" i="5"/>
  <c r="X21" i="5"/>
  <c r="W21" i="5"/>
  <c r="Z20" i="5"/>
  <c r="Y20" i="5"/>
  <c r="X20" i="5"/>
  <c r="W20" i="5"/>
  <c r="Z19" i="5"/>
  <c r="Y19" i="5"/>
  <c r="X19" i="5"/>
  <c r="W19" i="5"/>
  <c r="Z18" i="5"/>
  <c r="Y18" i="5"/>
  <c r="X18" i="5"/>
  <c r="W18" i="5"/>
  <c r="Z17" i="5"/>
  <c r="Y17" i="5"/>
  <c r="X17" i="5"/>
  <c r="W17" i="5"/>
  <c r="Z16" i="5"/>
  <c r="Y16" i="5"/>
  <c r="X16" i="5"/>
  <c r="W16" i="5"/>
  <c r="Z15" i="5"/>
  <c r="Y15" i="5"/>
  <c r="X15" i="5"/>
  <c r="W15" i="5"/>
  <c r="Z14" i="5"/>
  <c r="Y14" i="5"/>
  <c r="X14" i="5"/>
  <c r="W14" i="5"/>
  <c r="Z13" i="5"/>
  <c r="Y13" i="5"/>
  <c r="X13" i="5"/>
  <c r="W13" i="5"/>
  <c r="Z12" i="5"/>
  <c r="Y12" i="5"/>
  <c r="X12" i="5"/>
  <c r="W12" i="5"/>
  <c r="Z11" i="5"/>
  <c r="Y11" i="5"/>
  <c r="X11" i="5"/>
  <c r="W11" i="5"/>
  <c r="Z10" i="5"/>
  <c r="Y10" i="5"/>
  <c r="X10" i="5"/>
  <c r="W10" i="5"/>
  <c r="Q21" i="5"/>
  <c r="P21" i="5"/>
  <c r="O21" i="5"/>
  <c r="Q20" i="5"/>
  <c r="P20" i="5"/>
  <c r="O20" i="5"/>
  <c r="Q19" i="5"/>
  <c r="P19" i="5"/>
  <c r="O19" i="5"/>
  <c r="Q18" i="5"/>
  <c r="P18" i="5"/>
  <c r="O18" i="5"/>
  <c r="Q17" i="5"/>
  <c r="P17" i="5"/>
  <c r="O17" i="5"/>
  <c r="Q16" i="5"/>
  <c r="P16" i="5"/>
  <c r="O16" i="5"/>
  <c r="Q15" i="5"/>
  <c r="P15" i="5"/>
  <c r="O15" i="5"/>
  <c r="Q14" i="5"/>
  <c r="P14" i="5"/>
  <c r="O14" i="5"/>
  <c r="Q13" i="5"/>
  <c r="P13" i="5"/>
  <c r="O13" i="5"/>
  <c r="Q12" i="5"/>
  <c r="P12" i="5"/>
  <c r="O12" i="5"/>
  <c r="Q11" i="5"/>
  <c r="P11" i="5"/>
  <c r="O11" i="5"/>
  <c r="Q10" i="5"/>
  <c r="P10" i="5"/>
  <c r="O10" i="5"/>
  <c r="M21" i="5"/>
  <c r="M20" i="5"/>
  <c r="M19" i="5"/>
  <c r="M18" i="5"/>
  <c r="M17" i="5"/>
  <c r="M16" i="5"/>
  <c r="M15" i="5"/>
  <c r="M14" i="5"/>
  <c r="M13" i="5"/>
  <c r="M12" i="5"/>
  <c r="M11" i="5"/>
  <c r="M10" i="5"/>
  <c r="K21" i="5"/>
  <c r="K20" i="5"/>
  <c r="K19" i="5"/>
  <c r="K18" i="5"/>
  <c r="I21" i="5"/>
  <c r="I20" i="5"/>
  <c r="I19" i="5"/>
  <c r="I18" i="5"/>
  <c r="I17" i="5"/>
  <c r="H21" i="5"/>
  <c r="H20" i="5"/>
  <c r="H19" i="5"/>
  <c r="H18" i="5"/>
  <c r="H17" i="5"/>
  <c r="I10" i="7"/>
  <c r="J10" i="7" s="1"/>
  <c r="K10" i="7" s="1"/>
  <c r="M10" i="7" s="1"/>
  <c r="G11" i="7" s="1"/>
  <c r="I11" i="7" s="1"/>
  <c r="J11" i="7" s="1"/>
  <c r="K11" i="7" s="1"/>
  <c r="M11" i="7" s="1"/>
  <c r="G12" i="7" s="1"/>
  <c r="D11" i="7"/>
  <c r="D12" i="7" s="1"/>
  <c r="V10" i="1"/>
  <c r="H11" i="1" s="1"/>
  <c r="L10" i="1"/>
  <c r="M10" i="1" s="1"/>
  <c r="N10" i="1" s="1"/>
  <c r="P10" i="1" s="1"/>
  <c r="O10" i="1" s="1"/>
  <c r="O10" i="6" s="1"/>
  <c r="H45" i="1"/>
  <c r="I44" i="1"/>
  <c r="C47" i="1"/>
  <c r="F47" i="9" s="1"/>
  <c r="C11" i="1"/>
  <c r="C12" i="1" s="1"/>
  <c r="P4" i="9"/>
  <c r="P3" i="9"/>
  <c r="J2" i="9"/>
  <c r="Q1" i="3"/>
  <c r="J21" i="3"/>
  <c r="J20" i="3"/>
  <c r="J19" i="3"/>
  <c r="J18" i="3"/>
  <c r="H21" i="3"/>
  <c r="H20" i="3"/>
  <c r="H19" i="3"/>
  <c r="H18" i="3"/>
  <c r="H17" i="3"/>
  <c r="G21" i="3"/>
  <c r="G20" i="3"/>
  <c r="G19" i="3"/>
  <c r="G18" i="3"/>
  <c r="G17" i="3"/>
  <c r="G16" i="3"/>
  <c r="G15" i="3"/>
  <c r="G14" i="3"/>
  <c r="G13" i="3"/>
  <c r="G12" i="3"/>
  <c r="G11" i="3"/>
  <c r="H10" i="3"/>
  <c r="G10" i="3"/>
  <c r="F10" i="3"/>
  <c r="J20" i="4"/>
  <c r="J19" i="4"/>
  <c r="J18" i="4"/>
  <c r="H10" i="4"/>
  <c r="G16" i="4"/>
  <c r="G15" i="4"/>
  <c r="G14" i="4"/>
  <c r="G13" i="4"/>
  <c r="G12" i="4"/>
  <c r="G11" i="4"/>
  <c r="G10" i="4"/>
  <c r="F10" i="4"/>
  <c r="F10" i="7"/>
  <c r="E45" i="1"/>
  <c r="E44" i="1"/>
  <c r="H44" i="9" s="1"/>
  <c r="J21" i="4"/>
  <c r="E10" i="1"/>
  <c r="K10" i="5" s="1"/>
  <c r="B16" i="6"/>
  <c r="B15" i="6"/>
  <c r="B14" i="6"/>
  <c r="B13" i="6"/>
  <c r="B12" i="6"/>
  <c r="B11" i="6"/>
  <c r="C10" i="6"/>
  <c r="B10" i="6"/>
  <c r="A10" i="6"/>
  <c r="H16" i="5"/>
  <c r="H15" i="5"/>
  <c r="H14" i="5"/>
  <c r="H13" i="5"/>
  <c r="H12" i="5"/>
  <c r="H11" i="5"/>
  <c r="I10" i="5"/>
  <c r="H10" i="5"/>
  <c r="G10" i="5"/>
  <c r="M10" i="3"/>
  <c r="D10" i="3" s="1"/>
  <c r="M10" i="4"/>
  <c r="D10" i="4" s="1"/>
  <c r="H10" i="6"/>
  <c r="N10" i="5"/>
  <c r="E10" i="5" s="1"/>
  <c r="C10" i="5" s="1"/>
  <c r="O32" i="1" l="1"/>
  <c r="T32" i="5"/>
  <c r="S32" i="3"/>
  <c r="N32" i="6"/>
  <c r="S32" i="4"/>
  <c r="U30" i="5"/>
  <c r="T30" i="4"/>
  <c r="O30" i="6"/>
  <c r="T30" i="3"/>
  <c r="L44" i="9"/>
  <c r="B44" i="9" s="1"/>
  <c r="A44" i="9" s="1"/>
  <c r="L44" i="1"/>
  <c r="J28" i="4"/>
  <c r="E28" i="6"/>
  <c r="K28" i="5"/>
  <c r="H45" i="9"/>
  <c r="J28" i="3"/>
  <c r="I45" i="1"/>
  <c r="L45" i="9" s="1"/>
  <c r="B45" i="9" s="1"/>
  <c r="A45" i="9" s="1"/>
  <c r="K45" i="9"/>
  <c r="O31" i="1"/>
  <c r="N31" i="6"/>
  <c r="S31" i="4"/>
  <c r="T31" i="5"/>
  <c r="S31" i="3"/>
  <c r="O49" i="9"/>
  <c r="M49" i="1"/>
  <c r="N49" i="1" s="1"/>
  <c r="O49" i="1" s="1"/>
  <c r="P49" i="1" s="1"/>
  <c r="R49" i="1" s="1"/>
  <c r="P30" i="1"/>
  <c r="F11" i="7"/>
  <c r="I11" i="5"/>
  <c r="V11" i="1"/>
  <c r="H12" i="1" s="1"/>
  <c r="H11" i="6"/>
  <c r="I12" i="7"/>
  <c r="J12" i="7" s="1"/>
  <c r="K12" i="7" s="1"/>
  <c r="M12" i="7" s="1"/>
  <c r="G13" i="7" s="1"/>
  <c r="D13" i="7"/>
  <c r="D14" i="7" s="1"/>
  <c r="F12" i="7"/>
  <c r="L11" i="1"/>
  <c r="M11" i="1" s="1"/>
  <c r="N11" i="1" s="1"/>
  <c r="P11" i="1" s="1"/>
  <c r="O11" i="1" s="1"/>
  <c r="Q10" i="3"/>
  <c r="R10" i="3"/>
  <c r="S10" i="3"/>
  <c r="T10" i="3"/>
  <c r="U10" i="3"/>
  <c r="Z10" i="3"/>
  <c r="AB10" i="3" s="1"/>
  <c r="AE10" i="3" s="1"/>
  <c r="M11" i="3"/>
  <c r="E47" i="1"/>
  <c r="H47" i="9" s="1"/>
  <c r="C13" i="1"/>
  <c r="C14" i="1" s="1"/>
  <c r="E12" i="1"/>
  <c r="J12" i="3" s="1"/>
  <c r="C12" i="6"/>
  <c r="H12" i="4"/>
  <c r="H12" i="3"/>
  <c r="I12" i="5"/>
  <c r="H11" i="3"/>
  <c r="H11" i="4"/>
  <c r="C11" i="6"/>
  <c r="E11" i="1"/>
  <c r="E10" i="6"/>
  <c r="J10" i="3"/>
  <c r="J10" i="4"/>
  <c r="N11" i="5"/>
  <c r="E11" i="5" s="1"/>
  <c r="C11" i="5" s="1"/>
  <c r="Z10" i="4"/>
  <c r="AB10" i="4" s="1"/>
  <c r="U10" i="6"/>
  <c r="W10" i="6" s="1"/>
  <c r="Y10" i="6" s="1"/>
  <c r="Z10" i="6" s="1"/>
  <c r="AA10" i="6" s="1"/>
  <c r="M11" i="4"/>
  <c r="D11" i="4" s="1"/>
  <c r="A11" i="4" s="1"/>
  <c r="Q10" i="4"/>
  <c r="R10" i="4"/>
  <c r="S10" i="4"/>
  <c r="R10" i="5"/>
  <c r="L10" i="6"/>
  <c r="T10" i="4"/>
  <c r="S10" i="5"/>
  <c r="M10" i="6"/>
  <c r="U10" i="4"/>
  <c r="T10" i="5"/>
  <c r="N10" i="6"/>
  <c r="U10" i="5"/>
  <c r="V10" i="5"/>
  <c r="P10" i="6"/>
  <c r="AA10" i="5"/>
  <c r="A10" i="4"/>
  <c r="N3" i="7"/>
  <c r="J2" i="7"/>
  <c r="J45" i="1" l="1"/>
  <c r="M28" i="4" s="1"/>
  <c r="D28" i="4" s="1"/>
  <c r="A28" i="4" s="1"/>
  <c r="H13" i="3"/>
  <c r="H13" i="4"/>
  <c r="P31" i="1"/>
  <c r="O31" i="6"/>
  <c r="U31" i="5"/>
  <c r="T31" i="4"/>
  <c r="T31" i="3"/>
  <c r="L45" i="1"/>
  <c r="C13" i="6"/>
  <c r="I13" i="5"/>
  <c r="H28" i="6"/>
  <c r="M45" i="9"/>
  <c r="N28" i="5"/>
  <c r="E28" i="5" s="1"/>
  <c r="C28" i="5" s="1"/>
  <c r="B28" i="5" s="1"/>
  <c r="A28" i="5" s="1"/>
  <c r="V30" i="5"/>
  <c r="U30" i="3"/>
  <c r="U30" i="4"/>
  <c r="P30" i="6"/>
  <c r="M44" i="1"/>
  <c r="N44" i="1" s="1"/>
  <c r="O44" i="9"/>
  <c r="P32" i="1"/>
  <c r="U32" i="5"/>
  <c r="T32" i="3"/>
  <c r="O32" i="6"/>
  <c r="T32" i="4"/>
  <c r="Z11" i="3"/>
  <c r="AB11" i="3" s="1"/>
  <c r="AE11" i="3" s="1"/>
  <c r="F13" i="7"/>
  <c r="Q11" i="3"/>
  <c r="K12" i="5"/>
  <c r="E12" i="6"/>
  <c r="J12" i="4"/>
  <c r="E13" i="1"/>
  <c r="K13" i="5" s="1"/>
  <c r="J17" i="3"/>
  <c r="K17" i="5"/>
  <c r="J17" i="4"/>
  <c r="I13" i="7"/>
  <c r="J13" i="7" s="1"/>
  <c r="K13" i="7" s="1"/>
  <c r="M13" i="7" s="1"/>
  <c r="G14" i="7" s="1"/>
  <c r="D15" i="7"/>
  <c r="F15" i="7" s="1"/>
  <c r="F14" i="7"/>
  <c r="E49" i="1"/>
  <c r="H49" i="9" s="1"/>
  <c r="E48" i="1"/>
  <c r="H48" i="9" s="1"/>
  <c r="K11" i="5"/>
  <c r="E11" i="6"/>
  <c r="J11" i="4"/>
  <c r="J11" i="3"/>
  <c r="C15" i="1"/>
  <c r="E14" i="1"/>
  <c r="H14" i="4"/>
  <c r="C14" i="6"/>
  <c r="I14" i="5"/>
  <c r="H14" i="3"/>
  <c r="U11" i="6"/>
  <c r="W11" i="6" s="1"/>
  <c r="Y11" i="6" s="1"/>
  <c r="Z11" i="6" s="1"/>
  <c r="AA11" i="6" s="1"/>
  <c r="AA11" i="5"/>
  <c r="Z11" i="4"/>
  <c r="R11" i="3"/>
  <c r="Q11" i="4"/>
  <c r="L11" i="6"/>
  <c r="R11" i="5"/>
  <c r="D4" i="7"/>
  <c r="C2" i="7"/>
  <c r="AE26" i="3"/>
  <c r="D26" i="3"/>
  <c r="A26" i="3"/>
  <c r="D25" i="3"/>
  <c r="A25" i="3"/>
  <c r="AE26" i="4"/>
  <c r="AB26" i="4"/>
  <c r="D26" i="4"/>
  <c r="A26" i="4"/>
  <c r="D25" i="4"/>
  <c r="A25" i="4"/>
  <c r="M28" i="3" l="1"/>
  <c r="D28" i="3" s="1"/>
  <c r="A28" i="3" s="1"/>
  <c r="M45" i="1"/>
  <c r="L28" i="6"/>
  <c r="Q28" i="3"/>
  <c r="R28" i="5"/>
  <c r="Q28" i="4"/>
  <c r="O45" i="9"/>
  <c r="U32" i="3"/>
  <c r="V32" i="5"/>
  <c r="P32" i="6"/>
  <c r="U32" i="4"/>
  <c r="P31" i="6"/>
  <c r="U31" i="4"/>
  <c r="V31" i="5"/>
  <c r="U31" i="3"/>
  <c r="O44" i="1"/>
  <c r="J13" i="4"/>
  <c r="E13" i="6"/>
  <c r="J13" i="3"/>
  <c r="I14" i="7"/>
  <c r="J14" i="7" s="1"/>
  <c r="K14" i="7" s="1"/>
  <c r="M14" i="7" s="1"/>
  <c r="L12" i="1"/>
  <c r="M12" i="1" s="1"/>
  <c r="N12" i="1" s="1"/>
  <c r="P12" i="1" s="1"/>
  <c r="O12" i="1" s="1"/>
  <c r="V12" i="1"/>
  <c r="M12" i="3"/>
  <c r="E50" i="1"/>
  <c r="H50" i="9" s="1"/>
  <c r="K14" i="5"/>
  <c r="E14" i="6"/>
  <c r="J14" i="4"/>
  <c r="J14" i="3"/>
  <c r="E15" i="1"/>
  <c r="I15" i="5"/>
  <c r="H15" i="4"/>
  <c r="C15" i="6"/>
  <c r="H15" i="3"/>
  <c r="S11" i="3"/>
  <c r="R11" i="4"/>
  <c r="S11" i="5"/>
  <c r="M11" i="6"/>
  <c r="H12" i="6"/>
  <c r="N12" i="5"/>
  <c r="E12" i="5" s="1"/>
  <c r="C12" i="5" s="1"/>
  <c r="M12" i="4"/>
  <c r="D12" i="4" s="1"/>
  <c r="A12" i="4" s="1"/>
  <c r="AA26" i="6"/>
  <c r="Z26" i="6"/>
  <c r="Y26" i="6"/>
  <c r="AA25" i="6"/>
  <c r="Z25" i="6"/>
  <c r="Y25" i="6"/>
  <c r="W25" i="6"/>
  <c r="H26" i="6"/>
  <c r="E26" i="5"/>
  <c r="C26" i="5"/>
  <c r="B26" i="5"/>
  <c r="A26" i="5"/>
  <c r="E25" i="5"/>
  <c r="C25" i="5"/>
  <c r="B25" i="5"/>
  <c r="A25" i="5"/>
  <c r="N45" i="1" l="1"/>
  <c r="M28" i="6"/>
  <c r="R28" i="3"/>
  <c r="S28" i="5"/>
  <c r="R28" i="4"/>
  <c r="P44" i="1"/>
  <c r="G15" i="7"/>
  <c r="I15" i="7" s="1"/>
  <c r="J15" i="7" s="1"/>
  <c r="K15" i="7" s="1"/>
  <c r="M15" i="7" s="1"/>
  <c r="Z12" i="3"/>
  <c r="AB12" i="3" s="1"/>
  <c r="AE12" i="3" s="1"/>
  <c r="H13" i="1"/>
  <c r="Q12" i="3"/>
  <c r="U12" i="6"/>
  <c r="AA12" i="5"/>
  <c r="Z12" i="4"/>
  <c r="Q12" i="4"/>
  <c r="L12" i="6"/>
  <c r="R12" i="5"/>
  <c r="R12" i="3"/>
  <c r="H16" i="4"/>
  <c r="C16" i="6"/>
  <c r="I16" i="5"/>
  <c r="H16" i="3"/>
  <c r="K15" i="5"/>
  <c r="E15" i="6"/>
  <c r="J15" i="4"/>
  <c r="J15" i="3"/>
  <c r="U11" i="3"/>
  <c r="S11" i="4"/>
  <c r="T11" i="5"/>
  <c r="N11" i="6"/>
  <c r="O45" i="1" l="1"/>
  <c r="N28" i="6"/>
  <c r="T28" i="5"/>
  <c r="S28" i="3"/>
  <c r="S28" i="4"/>
  <c r="M13" i="3"/>
  <c r="V13" i="1"/>
  <c r="H14" i="1" s="1"/>
  <c r="L13" i="1"/>
  <c r="L13" i="6" s="1"/>
  <c r="N13" i="5"/>
  <c r="E13" i="5" s="1"/>
  <c r="C13" i="5" s="1"/>
  <c r="M13" i="4"/>
  <c r="D13" i="4" s="1"/>
  <c r="A13" i="4" s="1"/>
  <c r="H13" i="6"/>
  <c r="R13" i="5"/>
  <c r="R12" i="4"/>
  <c r="M12" i="6"/>
  <c r="S12" i="5"/>
  <c r="S12" i="3"/>
  <c r="E16" i="6"/>
  <c r="J16" i="4"/>
  <c r="K16" i="5"/>
  <c r="J16" i="3"/>
  <c r="T11" i="3"/>
  <c r="V11" i="5"/>
  <c r="P11" i="6"/>
  <c r="U11" i="4"/>
  <c r="D11" i="3"/>
  <c r="N4" i="7"/>
  <c r="A11" i="7"/>
  <c r="A12" i="7" s="1"/>
  <c r="A13" i="7" s="1"/>
  <c r="A14" i="7" s="1"/>
  <c r="A15" i="7" s="1"/>
  <c r="R11" i="7"/>
  <c r="U13" i="6" l="1"/>
  <c r="P45" i="1"/>
  <c r="U28" i="5"/>
  <c r="T28" i="3"/>
  <c r="T28" i="4"/>
  <c r="O28" i="6"/>
  <c r="X44" i="1"/>
  <c r="R13" i="4"/>
  <c r="Q13" i="3"/>
  <c r="Q13" i="4"/>
  <c r="Z13" i="3"/>
  <c r="AB13" i="3" s="1"/>
  <c r="AE13" i="3" s="1"/>
  <c r="AA13" i="5"/>
  <c r="Z13" i="4"/>
  <c r="N12" i="6"/>
  <c r="S12" i="4"/>
  <c r="T12" i="5"/>
  <c r="U12" i="3"/>
  <c r="T12" i="3"/>
  <c r="V12" i="5"/>
  <c r="U12" i="4"/>
  <c r="P12" i="6"/>
  <c r="T11" i="4"/>
  <c r="U11" i="5"/>
  <c r="O11" i="6"/>
  <c r="B11" i="5"/>
  <c r="A11" i="5" s="1"/>
  <c r="B10" i="5"/>
  <c r="A10" i="5" s="1"/>
  <c r="A11" i="3"/>
  <c r="A10" i="3"/>
  <c r="AB11" i="4"/>
  <c r="U28" i="3" l="1"/>
  <c r="U28" i="4"/>
  <c r="P28" i="6"/>
  <c r="V28" i="5"/>
  <c r="R45" i="1"/>
  <c r="V45" i="1"/>
  <c r="L14" i="1"/>
  <c r="V14" i="1"/>
  <c r="H15" i="1" s="1"/>
  <c r="N14" i="5"/>
  <c r="E14" i="5" s="1"/>
  <c r="C14" i="5" s="1"/>
  <c r="H14" i="6"/>
  <c r="M14" i="4"/>
  <c r="D14" i="4" s="1"/>
  <c r="A14" i="4" s="1"/>
  <c r="M14" i="3"/>
  <c r="R13" i="3"/>
  <c r="S13" i="5"/>
  <c r="M13" i="6"/>
  <c r="U12" i="5"/>
  <c r="T12" i="4"/>
  <c r="O12" i="6"/>
  <c r="AE11" i="4"/>
  <c r="W12" i="6"/>
  <c r="Y12" i="6" s="1"/>
  <c r="Z12" i="6" s="1"/>
  <c r="AA12" i="6" s="1"/>
  <c r="D12" i="3"/>
  <c r="A12" i="3" s="1"/>
  <c r="B12" i="5"/>
  <c r="A12" i="5" s="1"/>
  <c r="AA9" i="5"/>
  <c r="W45" i="1" l="1"/>
  <c r="U45" i="1"/>
  <c r="G47" i="1" s="1"/>
  <c r="S13" i="3"/>
  <c r="S13" i="4"/>
  <c r="N13" i="6"/>
  <c r="T13" i="5"/>
  <c r="U14" i="6"/>
  <c r="Z14" i="3"/>
  <c r="AB14" i="3" s="1"/>
  <c r="AE14" i="3" s="1"/>
  <c r="Z14" i="4"/>
  <c r="AA14" i="5"/>
  <c r="M14" i="1"/>
  <c r="Q14" i="3"/>
  <c r="Q14" i="4"/>
  <c r="R14" i="5"/>
  <c r="L14" i="6"/>
  <c r="AB12" i="4"/>
  <c r="AE12" i="4" s="1"/>
  <c r="D13" i="3"/>
  <c r="A13" i="3" s="1"/>
  <c r="B13" i="5"/>
  <c r="A13" i="5" s="1"/>
  <c r="Q1" i="4"/>
  <c r="U2" i="6"/>
  <c r="R1" i="5"/>
  <c r="AA4" i="6"/>
  <c r="AA3" i="6"/>
  <c r="Z4" i="6"/>
  <c r="Z3" i="6"/>
  <c r="W24" i="6"/>
  <c r="U26" i="6"/>
  <c r="P26" i="6"/>
  <c r="O26" i="6"/>
  <c r="N26" i="6"/>
  <c r="M26" i="6"/>
  <c r="L26" i="6"/>
  <c r="U25" i="6"/>
  <c r="P25" i="6"/>
  <c r="O25" i="6"/>
  <c r="N25" i="6"/>
  <c r="M25" i="6"/>
  <c r="L25" i="6"/>
  <c r="H25" i="6"/>
  <c r="U9" i="6"/>
  <c r="P9" i="6"/>
  <c r="O9" i="6"/>
  <c r="N9" i="6"/>
  <c r="M9" i="6"/>
  <c r="L9" i="6"/>
  <c r="H9" i="6"/>
  <c r="U8" i="6"/>
  <c r="P8" i="6"/>
  <c r="O8" i="6"/>
  <c r="N8" i="6"/>
  <c r="M8" i="6"/>
  <c r="L8" i="6"/>
  <c r="H8" i="6"/>
  <c r="J47" i="9" l="1"/>
  <c r="H47" i="1"/>
  <c r="N14" i="1"/>
  <c r="R14" i="3"/>
  <c r="S14" i="5"/>
  <c r="R14" i="4"/>
  <c r="M14" i="6"/>
  <c r="M15" i="3"/>
  <c r="V15" i="1"/>
  <c r="L15" i="1"/>
  <c r="M15" i="4"/>
  <c r="D15" i="4" s="1"/>
  <c r="A15" i="4" s="1"/>
  <c r="N15" i="5"/>
  <c r="E15" i="5" s="1"/>
  <c r="C15" i="5" s="1"/>
  <c r="H15" i="6"/>
  <c r="U13" i="3"/>
  <c r="V13" i="5"/>
  <c r="U13" i="4"/>
  <c r="P13" i="6"/>
  <c r="W13" i="6"/>
  <c r="Y13" i="6" s="1"/>
  <c r="Z13" i="6" s="1"/>
  <c r="AA13" i="6" s="1"/>
  <c r="AB13" i="4"/>
  <c r="AE13" i="4" s="1"/>
  <c r="D14" i="3"/>
  <c r="A14" i="3" s="1"/>
  <c r="B14" i="5"/>
  <c r="A14" i="5" s="1"/>
  <c r="AA4" i="5"/>
  <c r="AA3" i="5"/>
  <c r="V4" i="5"/>
  <c r="V3" i="5"/>
  <c r="AA26" i="5"/>
  <c r="V26" i="5"/>
  <c r="U26" i="5"/>
  <c r="T26" i="5"/>
  <c r="S26" i="5"/>
  <c r="R26" i="5"/>
  <c r="AA25" i="5"/>
  <c r="V25" i="5"/>
  <c r="U25" i="5"/>
  <c r="T25" i="5"/>
  <c r="S25" i="5"/>
  <c r="R25" i="5"/>
  <c r="N25" i="5"/>
  <c r="A24" i="5"/>
  <c r="V9" i="5"/>
  <c r="U9" i="5"/>
  <c r="T9" i="5"/>
  <c r="S9" i="5"/>
  <c r="R9" i="5"/>
  <c r="AA8" i="5"/>
  <c r="V8" i="5"/>
  <c r="U8" i="5"/>
  <c r="T8" i="5"/>
  <c r="S8" i="5"/>
  <c r="R8" i="5"/>
  <c r="N8" i="5"/>
  <c r="I47" i="1" l="1"/>
  <c r="K47" i="9"/>
  <c r="J46" i="1"/>
  <c r="T13" i="3"/>
  <c r="U13" i="5"/>
  <c r="T13" i="4"/>
  <c r="O13" i="6"/>
  <c r="M15" i="1"/>
  <c r="Q15" i="3"/>
  <c r="L15" i="6"/>
  <c r="R15" i="5"/>
  <c r="Q15" i="4"/>
  <c r="Z15" i="3"/>
  <c r="AB15" i="3" s="1"/>
  <c r="AE15" i="3" s="1"/>
  <c r="AA15" i="5"/>
  <c r="Z15" i="4"/>
  <c r="U15" i="6"/>
  <c r="P14" i="1"/>
  <c r="S14" i="4"/>
  <c r="S14" i="3"/>
  <c r="T14" i="5"/>
  <c r="N14" i="6"/>
  <c r="AB14" i="4"/>
  <c r="AE14" i="4" s="1"/>
  <c r="W14" i="6"/>
  <c r="Y14" i="6" s="1"/>
  <c r="Z14" i="6" s="1"/>
  <c r="AA14" i="6" s="1"/>
  <c r="M29" i="4" l="1"/>
  <c r="D29" i="4" s="1"/>
  <c r="A29" i="4" s="1"/>
  <c r="M46" i="9"/>
  <c r="M29" i="3"/>
  <c r="D29" i="3" s="1"/>
  <c r="A29" i="3" s="1"/>
  <c r="N29" i="5"/>
  <c r="E29" i="5" s="1"/>
  <c r="C29" i="5" s="1"/>
  <c r="B29" i="5" s="1"/>
  <c r="A29" i="5" s="1"/>
  <c r="H29" i="6"/>
  <c r="L47" i="9"/>
  <c r="B47" i="9" s="1"/>
  <c r="A47" i="9" s="1"/>
  <c r="L47" i="1"/>
  <c r="M46" i="1"/>
  <c r="N15" i="1"/>
  <c r="R15" i="3"/>
  <c r="S15" i="5"/>
  <c r="M15" i="6"/>
  <c r="R15" i="4"/>
  <c r="O14" i="1"/>
  <c r="U14" i="3"/>
  <c r="U14" i="4"/>
  <c r="P14" i="6"/>
  <c r="V14" i="5"/>
  <c r="M16" i="3"/>
  <c r="V16" i="1"/>
  <c r="M16" i="4"/>
  <c r="D16" i="4" s="1"/>
  <c r="A16" i="4" s="1"/>
  <c r="N16" i="5"/>
  <c r="E16" i="5" s="1"/>
  <c r="C16" i="5" s="1"/>
  <c r="H16" i="6"/>
  <c r="D15" i="3"/>
  <c r="A15" i="3" s="1"/>
  <c r="B15" i="5"/>
  <c r="A15" i="5" s="1"/>
  <c r="Z26" i="4"/>
  <c r="U26" i="4"/>
  <c r="T26" i="4"/>
  <c r="S26" i="4"/>
  <c r="R26" i="4"/>
  <c r="Q26" i="4"/>
  <c r="M26" i="4"/>
  <c r="Z25" i="4"/>
  <c r="U25" i="4"/>
  <c r="T25" i="4"/>
  <c r="S25" i="4"/>
  <c r="R25" i="4"/>
  <c r="Q25" i="4"/>
  <c r="M25" i="4"/>
  <c r="A24" i="4"/>
  <c r="Z9" i="4"/>
  <c r="U9" i="4"/>
  <c r="T9" i="4"/>
  <c r="S9" i="4"/>
  <c r="R9" i="4"/>
  <c r="Q9" i="4"/>
  <c r="AE8" i="4"/>
  <c r="AE25" i="4" s="1"/>
  <c r="AB8" i="4"/>
  <c r="AB25" i="4" s="1"/>
  <c r="Z8" i="4"/>
  <c r="U8" i="4"/>
  <c r="T8" i="4"/>
  <c r="S8" i="4"/>
  <c r="R8" i="4"/>
  <c r="Q8" i="4"/>
  <c r="M8" i="4"/>
  <c r="AA4" i="4"/>
  <c r="AA3" i="4"/>
  <c r="R29" i="3" l="1"/>
  <c r="M29" i="6"/>
  <c r="S29" i="5"/>
  <c r="R29" i="4"/>
  <c r="N46" i="1"/>
  <c r="M47" i="1"/>
  <c r="N47" i="1" s="1"/>
  <c r="O47" i="1" s="1"/>
  <c r="P47" i="1" s="1"/>
  <c r="O47" i="9"/>
  <c r="N17" i="5"/>
  <c r="H17" i="6"/>
  <c r="M17" i="3"/>
  <c r="D17" i="3" s="1"/>
  <c r="A17" i="3" s="1"/>
  <c r="V17" i="1"/>
  <c r="M17" i="4"/>
  <c r="D17" i="4" s="1"/>
  <c r="A17" i="4" s="1"/>
  <c r="Z16" i="3"/>
  <c r="AB16" i="3" s="1"/>
  <c r="AE16" i="3" s="1"/>
  <c r="U16" i="6"/>
  <c r="AA16" i="5"/>
  <c r="Z16" i="4"/>
  <c r="T14" i="3"/>
  <c r="T14" i="4"/>
  <c r="U14" i="5"/>
  <c r="O14" i="6"/>
  <c r="Q16" i="3"/>
  <c r="Q16" i="4"/>
  <c r="L16" i="6"/>
  <c r="R16" i="5"/>
  <c r="P15" i="1"/>
  <c r="S15" i="3"/>
  <c r="N15" i="6"/>
  <c r="T15" i="5"/>
  <c r="S15" i="4"/>
  <c r="V33" i="1"/>
  <c r="V49" i="1"/>
  <c r="U49" i="1" s="1"/>
  <c r="AE10" i="4"/>
  <c r="AB15" i="4"/>
  <c r="AE15" i="4" s="1"/>
  <c r="W15" i="6"/>
  <c r="Y15" i="6" s="1"/>
  <c r="Z15" i="6" s="1"/>
  <c r="AA15" i="6" s="1"/>
  <c r="Z26" i="3"/>
  <c r="Z25" i="3"/>
  <c r="U26" i="3"/>
  <c r="U25" i="3"/>
  <c r="T26" i="3"/>
  <c r="T25" i="3"/>
  <c r="S26" i="3"/>
  <c r="S25" i="3"/>
  <c r="R26" i="3"/>
  <c r="R25" i="3"/>
  <c r="Q26" i="3"/>
  <c r="Q25" i="3"/>
  <c r="M26" i="3"/>
  <c r="M25" i="3"/>
  <c r="Z9" i="3"/>
  <c r="Z8" i="3"/>
  <c r="U9" i="3"/>
  <c r="U8" i="3"/>
  <c r="T9" i="3"/>
  <c r="T8" i="3"/>
  <c r="S9" i="3"/>
  <c r="S8" i="3"/>
  <c r="R9" i="3"/>
  <c r="R8" i="3"/>
  <c r="Q9" i="3"/>
  <c r="Q8" i="3"/>
  <c r="M8" i="3"/>
  <c r="A24" i="3"/>
  <c r="AA4" i="3"/>
  <c r="AA3" i="3"/>
  <c r="AE8" i="3"/>
  <c r="AE25" i="3" s="1"/>
  <c r="AB8" i="3"/>
  <c r="AB25" i="3" s="1"/>
  <c r="Z33" i="3" l="1"/>
  <c r="AB33" i="3" s="1"/>
  <c r="AE33" i="3" s="1"/>
  <c r="AA33" i="5"/>
  <c r="U33" i="6"/>
  <c r="W33" i="6" s="1"/>
  <c r="Y33" i="6" s="1"/>
  <c r="Z33" i="6" s="1"/>
  <c r="AA33" i="6" s="1"/>
  <c r="Z33" i="4"/>
  <c r="AB33" i="4" s="1"/>
  <c r="AE33" i="4" s="1"/>
  <c r="R47" i="1"/>
  <c r="V47" i="1"/>
  <c r="T29" i="5"/>
  <c r="S29" i="4"/>
  <c r="N29" i="6"/>
  <c r="S29" i="3"/>
  <c r="O46" i="1"/>
  <c r="E17" i="5"/>
  <c r="C17" i="5" s="1"/>
  <c r="B17" i="5" s="1"/>
  <c r="A17" i="5" s="1"/>
  <c r="R17" i="5"/>
  <c r="L17" i="6"/>
  <c r="Q17" i="4"/>
  <c r="Q17" i="3"/>
  <c r="U17" i="6"/>
  <c r="W17" i="6" s="1"/>
  <c r="Y17" i="6" s="1"/>
  <c r="Z17" i="6" s="1"/>
  <c r="AA17" i="6" s="1"/>
  <c r="Z17" i="3"/>
  <c r="AB17" i="3" s="1"/>
  <c r="AE17" i="3" s="1"/>
  <c r="Z17" i="4"/>
  <c r="AB17" i="4" s="1"/>
  <c r="AE17" i="4" s="1"/>
  <c r="AA17" i="5"/>
  <c r="O15" i="1"/>
  <c r="U15" i="3"/>
  <c r="U15" i="4"/>
  <c r="V15" i="5"/>
  <c r="P15" i="6"/>
  <c r="R16" i="3"/>
  <c r="M16" i="6"/>
  <c r="R16" i="4"/>
  <c r="S16" i="5"/>
  <c r="W49" i="1"/>
  <c r="D16" i="3"/>
  <c r="A16" i="3" s="1"/>
  <c r="B16" i="5"/>
  <c r="A16" i="5" s="1"/>
  <c r="U29" i="5" l="1"/>
  <c r="O29" i="6"/>
  <c r="T29" i="4"/>
  <c r="T29" i="3"/>
  <c r="W47" i="1"/>
  <c r="U47" i="1"/>
  <c r="P46" i="1"/>
  <c r="N18" i="5"/>
  <c r="E18" i="5" s="1"/>
  <c r="C18" i="5" s="1"/>
  <c r="B18" i="5" s="1"/>
  <c r="A18" i="5" s="1"/>
  <c r="M18" i="3"/>
  <c r="D18" i="3" s="1"/>
  <c r="A18" i="3" s="1"/>
  <c r="V18" i="1"/>
  <c r="H18" i="6"/>
  <c r="M18" i="4"/>
  <c r="D18" i="4" s="1"/>
  <c r="A18" i="4" s="1"/>
  <c r="R17" i="3"/>
  <c r="M17" i="6"/>
  <c r="S17" i="5"/>
  <c r="R17" i="4"/>
  <c r="S16" i="3"/>
  <c r="T16" i="5"/>
  <c r="N16" i="6"/>
  <c r="S16" i="4"/>
  <c r="T15" i="3"/>
  <c r="T15" i="4"/>
  <c r="O15" i="6"/>
  <c r="U15" i="5"/>
  <c r="V34" i="1"/>
  <c r="AB16" i="4"/>
  <c r="AE16" i="4" s="1"/>
  <c r="W16" i="6"/>
  <c r="Y16" i="6" s="1"/>
  <c r="Z16" i="6" s="1"/>
  <c r="AA16" i="6" s="1"/>
  <c r="P29" i="6" l="1"/>
  <c r="U29" i="4"/>
  <c r="V29" i="5"/>
  <c r="U29" i="3"/>
  <c r="Z34" i="4"/>
  <c r="AB34" i="4" s="1"/>
  <c r="AE34" i="4" s="1"/>
  <c r="AA34" i="5"/>
  <c r="Z34" i="3"/>
  <c r="AB34" i="3" s="1"/>
  <c r="AE34" i="3" s="1"/>
  <c r="U34" i="6"/>
  <c r="W34" i="6" s="1"/>
  <c r="Y34" i="6" s="1"/>
  <c r="Z34" i="6" s="1"/>
  <c r="AA34" i="6" s="1"/>
  <c r="Q46" i="1"/>
  <c r="R18" i="5"/>
  <c r="Q18" i="4"/>
  <c r="Q18" i="3"/>
  <c r="L18" i="6"/>
  <c r="S17" i="3"/>
  <c r="S17" i="4"/>
  <c r="N17" i="6"/>
  <c r="T17" i="5"/>
  <c r="AA18" i="5"/>
  <c r="U18" i="6"/>
  <c r="W18" i="6" s="1"/>
  <c r="Y18" i="6" s="1"/>
  <c r="Z18" i="6" s="1"/>
  <c r="AA18" i="6" s="1"/>
  <c r="Z18" i="3"/>
  <c r="AB18" i="3" s="1"/>
  <c r="AE18" i="3" s="1"/>
  <c r="Z18" i="4"/>
  <c r="AB18" i="4" s="1"/>
  <c r="AE18" i="4" s="1"/>
  <c r="U16" i="3"/>
  <c r="U16" i="4"/>
  <c r="P16" i="6"/>
  <c r="V16" i="5"/>
  <c r="M19" i="3" l="1"/>
  <c r="D19" i="3" s="1"/>
  <c r="A19" i="3" s="1"/>
  <c r="N19" i="5"/>
  <c r="E19" i="5" s="1"/>
  <c r="C19" i="5" s="1"/>
  <c r="B19" i="5" s="1"/>
  <c r="A19" i="5" s="1"/>
  <c r="V19" i="1"/>
  <c r="H19" i="6"/>
  <c r="M19" i="4"/>
  <c r="D19" i="4" s="1"/>
  <c r="A19" i="4" s="1"/>
  <c r="P17" i="6"/>
  <c r="U17" i="3"/>
  <c r="V17" i="5"/>
  <c r="U17" i="4"/>
  <c r="R18" i="4"/>
  <c r="S18" i="5"/>
  <c r="M18" i="6"/>
  <c r="R18" i="3"/>
  <c r="T16" i="3"/>
  <c r="U16" i="5"/>
  <c r="T16" i="4"/>
  <c r="O16" i="6"/>
  <c r="V35" i="1"/>
  <c r="H50" i="1"/>
  <c r="K50" i="9" s="1"/>
  <c r="Z35" i="4" l="1"/>
  <c r="AB35" i="4" s="1"/>
  <c r="AE35" i="4" s="1"/>
  <c r="U35" i="6"/>
  <c r="W35" i="6" s="1"/>
  <c r="Y35" i="6" s="1"/>
  <c r="Z35" i="6" s="1"/>
  <c r="AA35" i="6" s="1"/>
  <c r="AA35" i="5"/>
  <c r="Z35" i="3"/>
  <c r="AB35" i="3" s="1"/>
  <c r="AE35" i="3" s="1"/>
  <c r="I50" i="1"/>
  <c r="L50" i="9" s="1"/>
  <c r="B50" i="9" s="1"/>
  <c r="A50" i="9" s="1"/>
  <c r="L19" i="6"/>
  <c r="R19" i="5"/>
  <c r="Q19" i="3"/>
  <c r="Q19" i="4"/>
  <c r="T17" i="4"/>
  <c r="T17" i="3"/>
  <c r="O17" i="6"/>
  <c r="U17" i="5"/>
  <c r="N18" i="6"/>
  <c r="S18" i="3"/>
  <c r="S18" i="4"/>
  <c r="T18" i="5"/>
  <c r="U19" i="6"/>
  <c r="W19" i="6" s="1"/>
  <c r="Y19" i="6" s="1"/>
  <c r="Z19" i="6" s="1"/>
  <c r="AA19" i="6" s="1"/>
  <c r="Z19" i="3"/>
  <c r="AB19" i="3" s="1"/>
  <c r="AE19" i="3" s="1"/>
  <c r="AA19" i="5"/>
  <c r="Z19" i="4"/>
  <c r="AB19" i="4" s="1"/>
  <c r="AE19" i="4" s="1"/>
  <c r="L50" i="1" l="1"/>
  <c r="O50" i="9" s="1"/>
  <c r="H48" i="1"/>
  <c r="K48" i="9" s="1"/>
  <c r="U18" i="3"/>
  <c r="P18" i="6"/>
  <c r="U18" i="4"/>
  <c r="V18" i="5"/>
  <c r="H20" i="6"/>
  <c r="M20" i="3"/>
  <c r="D20" i="3" s="1"/>
  <c r="A20" i="3" s="1"/>
  <c r="V20" i="1"/>
  <c r="M20" i="4"/>
  <c r="D20" i="4" s="1"/>
  <c r="A20" i="4" s="1"/>
  <c r="N20" i="5"/>
  <c r="E20" i="5" s="1"/>
  <c r="C20" i="5" s="1"/>
  <c r="B20" i="5" s="1"/>
  <c r="A20" i="5" s="1"/>
  <c r="R19" i="3"/>
  <c r="M19" i="6"/>
  <c r="R19" i="4"/>
  <c r="S19" i="5"/>
  <c r="V36" i="1"/>
  <c r="M50" i="1" l="1"/>
  <c r="AA36" i="5"/>
  <c r="Z36" i="3"/>
  <c r="AB36" i="3" s="1"/>
  <c r="AE36" i="3" s="1"/>
  <c r="Z36" i="4"/>
  <c r="AB36" i="4" s="1"/>
  <c r="AE36" i="4" s="1"/>
  <c r="U36" i="6"/>
  <c r="W36" i="6" s="1"/>
  <c r="Y36" i="6" s="1"/>
  <c r="Z36" i="6" s="1"/>
  <c r="AA36" i="6" s="1"/>
  <c r="N50" i="1"/>
  <c r="I48" i="1"/>
  <c r="Z20" i="3"/>
  <c r="AB20" i="3" s="1"/>
  <c r="AE20" i="3" s="1"/>
  <c r="U20" i="6"/>
  <c r="W20" i="6" s="1"/>
  <c r="Y20" i="6" s="1"/>
  <c r="Z20" i="6" s="1"/>
  <c r="AA20" i="6" s="1"/>
  <c r="Z20" i="4"/>
  <c r="AB20" i="4" s="1"/>
  <c r="AE20" i="4" s="1"/>
  <c r="AA20" i="5"/>
  <c r="Q20" i="3"/>
  <c r="L20" i="6"/>
  <c r="R20" i="5"/>
  <c r="Q20" i="4"/>
  <c r="T19" i="5"/>
  <c r="N19" i="6"/>
  <c r="S19" i="4"/>
  <c r="S19" i="3"/>
  <c r="T18" i="4"/>
  <c r="T18" i="3"/>
  <c r="U18" i="5"/>
  <c r="O18" i="6"/>
  <c r="A45" i="1"/>
  <c r="L48" i="9" l="1"/>
  <c r="B48" i="9" s="1"/>
  <c r="A48" i="9" s="1"/>
  <c r="L48" i="1"/>
  <c r="O48" i="9" s="1"/>
  <c r="G28" i="5"/>
  <c r="D45" i="9"/>
  <c r="O50" i="1"/>
  <c r="S20" i="5"/>
  <c r="R20" i="3"/>
  <c r="R20" i="4"/>
  <c r="M20" i="6"/>
  <c r="V19" i="5"/>
  <c r="U19" i="4"/>
  <c r="P19" i="6"/>
  <c r="U19" i="3"/>
  <c r="M21" i="3"/>
  <c r="D21" i="3" s="1"/>
  <c r="A21" i="3" s="1"/>
  <c r="M21" i="4"/>
  <c r="D21" i="4" s="1"/>
  <c r="A21" i="4" s="1"/>
  <c r="H21" i="6"/>
  <c r="N21" i="5"/>
  <c r="E21" i="5" s="1"/>
  <c r="C21" i="5" s="1"/>
  <c r="B21" i="5" s="1"/>
  <c r="A21" i="5" s="1"/>
  <c r="V21" i="1"/>
  <c r="V37" i="1"/>
  <c r="A46" i="1"/>
  <c r="A11" i="1"/>
  <c r="G29" i="5" l="1"/>
  <c r="D46" i="9"/>
  <c r="U37" i="6"/>
  <c r="W37" i="6" s="1"/>
  <c r="Y37" i="6" s="1"/>
  <c r="Z37" i="6" s="1"/>
  <c r="AA37" i="6" s="1"/>
  <c r="AA37" i="5"/>
  <c r="Z37" i="3"/>
  <c r="AB37" i="3" s="1"/>
  <c r="AE37" i="3" s="1"/>
  <c r="Z37" i="4"/>
  <c r="AB37" i="4" s="1"/>
  <c r="AE37" i="4" s="1"/>
  <c r="P50" i="1"/>
  <c r="M48" i="1"/>
  <c r="T19" i="3"/>
  <c r="O19" i="6"/>
  <c r="U19" i="5"/>
  <c r="T19" i="4"/>
  <c r="AA21" i="5"/>
  <c r="Z21" i="4"/>
  <c r="AB21" i="4" s="1"/>
  <c r="AE21" i="4" s="1"/>
  <c r="U21" i="6"/>
  <c r="W21" i="6" s="1"/>
  <c r="Y21" i="6" s="1"/>
  <c r="Z21" i="6" s="1"/>
  <c r="AA21" i="6" s="1"/>
  <c r="Z21" i="3"/>
  <c r="AB21" i="3" s="1"/>
  <c r="AE21" i="3" s="1"/>
  <c r="S20" i="4"/>
  <c r="T20" i="5"/>
  <c r="N20" i="6"/>
  <c r="S20" i="3"/>
  <c r="Q21" i="3"/>
  <c r="Q21" i="4"/>
  <c r="L21" i="6"/>
  <c r="R21" i="5"/>
  <c r="A47" i="1"/>
  <c r="D47" i="9" s="1"/>
  <c r="F11" i="3"/>
  <c r="G11" i="5"/>
  <c r="A11" i="6"/>
  <c r="F11" i="4"/>
  <c r="A12" i="1"/>
  <c r="V50" i="1" l="1"/>
  <c r="R50" i="1"/>
  <c r="N48" i="1"/>
  <c r="V20" i="5"/>
  <c r="P20" i="6"/>
  <c r="U20" i="4"/>
  <c r="U20" i="3"/>
  <c r="S21" i="5"/>
  <c r="R21" i="3"/>
  <c r="R21" i="4"/>
  <c r="M21" i="6"/>
  <c r="V38" i="1"/>
  <c r="A48" i="1"/>
  <c r="D48" i="9" s="1"/>
  <c r="A12" i="6"/>
  <c r="F12" i="4"/>
  <c r="F12" i="3"/>
  <c r="G12" i="5"/>
  <c r="A13" i="1"/>
  <c r="AA38" i="5" l="1"/>
  <c r="U38" i="6"/>
  <c r="W38" i="6" s="1"/>
  <c r="Y38" i="6" s="1"/>
  <c r="Z38" i="6" s="1"/>
  <c r="AA38" i="6" s="1"/>
  <c r="Z38" i="3"/>
  <c r="AB38" i="3" s="1"/>
  <c r="AE38" i="3" s="1"/>
  <c r="Z38" i="4"/>
  <c r="AB38" i="4" s="1"/>
  <c r="AE38" i="4" s="1"/>
  <c r="U50" i="1"/>
  <c r="W50" i="1"/>
  <c r="O48" i="1"/>
  <c r="N21" i="6"/>
  <c r="S21" i="4"/>
  <c r="T21" i="5"/>
  <c r="S21" i="3"/>
  <c r="U20" i="5"/>
  <c r="O20" i="6"/>
  <c r="T20" i="4"/>
  <c r="T20" i="3"/>
  <c r="A49" i="1"/>
  <c r="D49" i="9" s="1"/>
  <c r="A13" i="6"/>
  <c r="G13" i="5"/>
  <c r="F13" i="4"/>
  <c r="F13" i="3"/>
  <c r="A14" i="1"/>
  <c r="P48" i="1" l="1"/>
  <c r="V48" i="1" s="1"/>
  <c r="U21" i="4"/>
  <c r="U21" i="3"/>
  <c r="P21" i="6"/>
  <c r="V21" i="5"/>
  <c r="A50" i="1"/>
  <c r="D50" i="9" s="1"/>
  <c r="G14" i="5"/>
  <c r="F14" i="4"/>
  <c r="F14" i="3"/>
  <c r="A14" i="6"/>
  <c r="A15" i="1"/>
  <c r="W48" i="1" l="1"/>
  <c r="U48" i="1"/>
  <c r="R48" i="1"/>
  <c r="U21" i="5"/>
  <c r="T21" i="4"/>
  <c r="T21" i="3"/>
  <c r="O21" i="6"/>
  <c r="G15" i="5"/>
  <c r="F15" i="4"/>
  <c r="A15" i="6"/>
  <c r="F15" i="3"/>
  <c r="A16" i="6" l="1"/>
  <c r="F16" i="4"/>
  <c r="F16" i="3"/>
  <c r="G16" i="5"/>
  <c r="A17" i="6" l="1"/>
  <c r="G17" i="5"/>
  <c r="F17" i="4"/>
  <c r="F17" i="3"/>
  <c r="A18" i="6" l="1"/>
  <c r="F18" i="4"/>
  <c r="G18" i="5"/>
  <c r="F18" i="3"/>
  <c r="F19" i="4" l="1"/>
  <c r="F19" i="3"/>
  <c r="G19" i="5"/>
  <c r="A19" i="6"/>
  <c r="F20" i="4" l="1"/>
  <c r="F20" i="3"/>
  <c r="G20" i="5"/>
  <c r="A20" i="6"/>
  <c r="F21" i="4" l="1"/>
  <c r="F21" i="3"/>
  <c r="G21" i="5"/>
  <c r="A21" i="6"/>
</calcChain>
</file>

<file path=xl/sharedStrings.xml><?xml version="1.0" encoding="utf-8"?>
<sst xmlns="http://schemas.openxmlformats.org/spreadsheetml/2006/main" count="599" uniqueCount="170">
  <si>
    <t>上海民生輪船有限公司</t>
  </si>
  <si>
    <t>日本総代理店：</t>
  </si>
  <si>
    <t>三井倉庫株式会社</t>
  </si>
  <si>
    <t>Update：</t>
  </si>
  <si>
    <t>Mitsui-Soko Co.,Ltd.</t>
  </si>
  <si>
    <t>Version：</t>
  </si>
  <si>
    <t>WEEK</t>
  </si>
  <si>
    <t>VESSEL</t>
  </si>
  <si>
    <t>VOYAGE</t>
  </si>
  <si>
    <t>上海</t>
  </si>
  <si>
    <t>中関</t>
  </si>
  <si>
    <t>水島</t>
  </si>
  <si>
    <t>福山</t>
  </si>
  <si>
    <t>広島（出島）</t>
  </si>
  <si>
    <t>火/TUE</t>
  </si>
  <si>
    <t>木/THU</t>
  </si>
  <si>
    <t>金/FRI</t>
  </si>
  <si>
    <t>土/SAT</t>
  </si>
  <si>
    <t>高松</t>
  </si>
  <si>
    <t>岩国</t>
  </si>
  <si>
    <t>水/WED</t>
  </si>
  <si>
    <t>着日注意</t>
  </si>
  <si>
    <t>↓</t>
  </si>
  <si>
    <t>天津新港</t>
  </si>
  <si>
    <t>大連</t>
  </si>
  <si>
    <t>青島</t>
  </si>
  <si>
    <t>伊万里</t>
  </si>
  <si>
    <t>日-月</t>
  </si>
  <si>
    <t>月/MON</t>
  </si>
  <si>
    <t>※</t>
  </si>
  <si>
    <t>スケジュール</t>
  </si>
  <si>
    <t>スケジュール、日本寄港ローテーションに関してはバース状況等により変更の可能性があります</t>
  </si>
  <si>
    <t>CY CUT</t>
  </si>
  <si>
    <t>DOC CUT</t>
  </si>
  <si>
    <t>トランシップ</t>
  </si>
  <si>
    <t>上海トランシップにて長江流域・連雲港・台湾向け、大連トランシップにて秦皇島向けサービスがあります。</t>
  </si>
  <si>
    <t>ホームページ</t>
  </si>
  <si>
    <t>中国着岸バース</t>
  </si>
  <si>
    <r>
      <rPr>
        <sz val="11"/>
        <color theme="1"/>
        <rFont val="Yu Mincho"/>
        <family val="1"/>
      </rPr>
      <t>上海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外高橋二期</t>
    </r>
    <r>
      <rPr>
        <sz val="11"/>
        <color theme="1"/>
        <rFont val="Yu Mincho"/>
        <family val="1"/>
      </rPr>
      <t>(WAIGAOQIAO 2)</t>
    </r>
    <r>
      <rPr>
        <sz val="11"/>
        <color theme="1"/>
        <rFont val="Yu Mincho"/>
        <family val="1"/>
      </rPr>
      <t>、</t>
    </r>
    <r>
      <rPr>
        <sz val="11"/>
        <color theme="1"/>
        <rFont val="Yu Mincho"/>
        <family val="1"/>
      </rPr>
      <t xml:space="preserve">  </t>
    </r>
    <r>
      <rPr>
        <sz val="11"/>
        <color theme="1"/>
        <rFont val="Yu Mincho"/>
        <family val="1"/>
      </rPr>
      <t>大連</t>
    </r>
    <r>
      <rPr>
        <sz val="11"/>
        <color theme="1"/>
        <rFont val="Yu Mincho"/>
        <family val="1"/>
      </rPr>
      <t xml:space="preserve"> :  </t>
    </r>
    <r>
      <rPr>
        <sz val="11"/>
        <color theme="1"/>
        <rFont val="Yu Mincho"/>
        <family val="1"/>
      </rPr>
      <t>大連コンテナターミナル</t>
    </r>
    <r>
      <rPr>
        <sz val="11"/>
        <color theme="1"/>
        <rFont val="Yu Mincho"/>
        <family val="1"/>
      </rPr>
      <t>(DCT)</t>
    </r>
    <r>
      <rPr>
        <sz val="11"/>
        <color theme="1"/>
        <rFont val="Yu Mincho"/>
        <family val="1"/>
      </rPr>
      <t>、　青島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青島前湾</t>
    </r>
    <r>
      <rPr>
        <sz val="11"/>
        <color theme="1"/>
        <rFont val="Yu Mincho"/>
        <family val="1"/>
      </rPr>
      <t>(QIANWAN)</t>
    </r>
    <r>
      <rPr>
        <sz val="11"/>
        <color theme="1"/>
        <rFont val="Yu Mincho"/>
        <family val="1"/>
      </rPr>
      <t>コンテナターミナル</t>
    </r>
    <r>
      <rPr>
        <sz val="11"/>
        <color theme="1"/>
        <rFont val="Yu Mincho"/>
        <family val="1"/>
      </rPr>
      <t xml:space="preserve">, </t>
    </r>
    <r>
      <rPr>
        <sz val="11"/>
        <color theme="1"/>
        <rFont val="Yu Mincho"/>
        <family val="1"/>
      </rPr>
      <t>天津新港</t>
    </r>
    <r>
      <rPr>
        <sz val="11"/>
        <color theme="1"/>
        <rFont val="Yu Mincho"/>
        <family val="1"/>
      </rPr>
      <t>:</t>
    </r>
    <r>
      <rPr>
        <sz val="11"/>
        <color theme="1"/>
        <rFont val="Yu Mincho"/>
        <family val="1"/>
      </rPr>
      <t>天津港コンテナターミナル</t>
    </r>
    <r>
      <rPr>
        <sz val="11"/>
        <color theme="1"/>
        <rFont val="Yu Mincho"/>
        <family val="1"/>
      </rPr>
      <t>(TCT)</t>
    </r>
  </si>
  <si>
    <t>総代理店</t>
  </si>
  <si>
    <t>上海民生輪船・神戸</t>
  </si>
  <si>
    <t>広島</t>
  </si>
  <si>
    <t>㈱シーゲートコーポレーション</t>
  </si>
  <si>
    <t>TEL 078-261-1028</t>
  </si>
  <si>
    <t>TEL 084-981-0205</t>
  </si>
  <si>
    <t>三田尻中関</t>
  </si>
  <si>
    <t>日本通運株式会社</t>
  </si>
  <si>
    <t>山九株式会社</t>
  </si>
  <si>
    <t>西松浦通運株式会社</t>
  </si>
  <si>
    <t>株式会社　上組</t>
  </si>
  <si>
    <t>TEL 0827-22-3915</t>
  </si>
  <si>
    <t>TEL 0955-23-3155</t>
  </si>
  <si>
    <t>TEL 0835-24-1910</t>
  </si>
  <si>
    <t>TEL 086-525-8670</t>
  </si>
  <si>
    <t>日/SUN</t>
  </si>
  <si>
    <t>高雄</t>
  </si>
  <si>
    <t>台中</t>
  </si>
  <si>
    <t>基隆</t>
  </si>
  <si>
    <t>火/TUE</t>
    <rPh sb="0" eb="1">
      <t>カ</t>
    </rPh>
    <phoneticPr fontId="17"/>
  </si>
  <si>
    <t>水/WED</t>
    <rPh sb="0" eb="1">
      <t>スイ</t>
    </rPh>
    <phoneticPr fontId="17"/>
  </si>
  <si>
    <t>MAIL:  minsheng@mitsui-soko.co.jp</t>
    <phoneticPr fontId="17"/>
  </si>
  <si>
    <t>伊予三島</t>
    <rPh sb="0" eb="2">
      <t>イヨ</t>
    </rPh>
    <rPh sb="2" eb="4">
      <t>ミシマ</t>
    </rPh>
    <phoneticPr fontId="17"/>
  </si>
  <si>
    <t>日本興運株式会社</t>
    <rPh sb="0" eb="2">
      <t>ニホン</t>
    </rPh>
    <rPh sb="2" eb="4">
      <t>コウウン</t>
    </rPh>
    <rPh sb="4" eb="8">
      <t>カブシキガイシャ</t>
    </rPh>
    <phoneticPr fontId="17"/>
  </si>
  <si>
    <t>TEL 0896-24-2551</t>
    <phoneticPr fontId="17"/>
  </si>
  <si>
    <t>DOC CUT・CY CUTとも該当する日が祝日やOFFICE・CY CLOSEの場合、CUT日を前倒しします。</t>
    <rPh sb="16" eb="18">
      <t>ガイトウ</t>
    </rPh>
    <rPh sb="20" eb="21">
      <t>ヒ</t>
    </rPh>
    <rPh sb="22" eb="24">
      <t>シュクジツ</t>
    </rPh>
    <rPh sb="41" eb="43">
      <t>バアイ</t>
    </rPh>
    <rPh sb="47" eb="48">
      <t>ヒ</t>
    </rPh>
    <rPh sb="49" eb="51">
      <t>マエダオ</t>
    </rPh>
    <phoneticPr fontId="17"/>
  </si>
  <si>
    <t>NX備通株式会社</t>
    <phoneticPr fontId="17"/>
  </si>
  <si>
    <t>* The schedule is changeable with or without notice.</t>
    <phoneticPr fontId="17"/>
  </si>
  <si>
    <t>* The schedule is changeable with or without notice.</t>
  </si>
  <si>
    <t>三井倉庫株式会社</t>
    <phoneticPr fontId="17"/>
  </si>
  <si>
    <t>TEL 082-254-5002</t>
    <phoneticPr fontId="17"/>
  </si>
  <si>
    <t>見積・ブッキング（大阪）</t>
    <rPh sb="9" eb="11">
      <t>オオサカ</t>
    </rPh>
    <phoneticPr fontId="17"/>
  </si>
  <si>
    <t>TEL 087-823-0223</t>
    <phoneticPr fontId="17"/>
  </si>
  <si>
    <t>基本的に入港2営業日前の13：00。　ただし、「CJ1・水島=入港1営業日前木曜13:00」「CJ2・広島=入港前週金曜16:30」「CJ2・水島=入港1営業日前月曜13:00」「CJ3・伊万里/福山＝入港前週金曜13:00、広島入港前週金曜16:30」</t>
    <rPh sb="28" eb="29">
      <t>ミズ</t>
    </rPh>
    <rPh sb="34" eb="36">
      <t>エイギョウ</t>
    </rPh>
    <rPh sb="36" eb="37">
      <t>ヒ</t>
    </rPh>
    <rPh sb="37" eb="38">
      <t>マエ</t>
    </rPh>
    <rPh sb="38" eb="39">
      <t>モク</t>
    </rPh>
    <rPh sb="81" eb="82">
      <t>ゲツ</t>
    </rPh>
    <phoneticPr fontId="17"/>
  </si>
  <si>
    <t>TEL 070-3355-9068</t>
    <phoneticPr fontId="17"/>
  </si>
  <si>
    <t>基本的に入港1営業日前の16：30。　ただし、「CJ1・伊予三島＝入港2営業日前木曜16:30」</t>
    <rPh sb="28" eb="32">
      <t>イヨミシマ</t>
    </rPh>
    <rPh sb="36" eb="39">
      <t>エイギョウビ</t>
    </rPh>
    <rPh sb="39" eb="40">
      <t>マエ</t>
    </rPh>
    <rPh sb="40" eb="41">
      <t>モク</t>
    </rPh>
    <phoneticPr fontId="17"/>
  </si>
  <si>
    <t>スケジュール確認、貨物トレース等ができます　https://onlinejp.mssco.net/index.html</t>
    <phoneticPr fontId="17"/>
  </si>
  <si>
    <t>E</t>
  </si>
  <si>
    <t>E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</si>
  <si>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</si>
  <si>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</si>
  <si>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</si>
  <si>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</si>
  <si>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</si>
  <si>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</si>
  <si>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</si>
  <si>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W</t>
  </si>
  <si>
    <t>W</t>
    <phoneticPr fontId="17"/>
  </si>
  <si>
    <t>W</t>
    <phoneticPr fontId="17"/>
  </si>
  <si>
    <t>W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</si>
  <si>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</si>
  <si>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</si>
  <si>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</si>
  <si>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</si>
  <si>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W</t>
    <phoneticPr fontId="17"/>
  </si>
  <si>
    <t>上海民生輪船有限公司</t>
    <phoneticPr fontId="17"/>
  </si>
  <si>
    <t>SHANGHAI MINSHENG SHIPPING CO.,LTD.</t>
    <phoneticPr fontId="17"/>
  </si>
  <si>
    <t>レムチャバン</t>
    <phoneticPr fontId="17"/>
  </si>
  <si>
    <t>翌週木/THU</t>
    <rPh sb="0" eb="1">
      <t>ヨク</t>
    </rPh>
    <rPh sb="1" eb="2">
      <t>シュウ</t>
    </rPh>
    <rPh sb="2" eb="3">
      <t>モク</t>
    </rPh>
    <phoneticPr fontId="17"/>
  </si>
  <si>
    <t>IMP</t>
    <phoneticPr fontId="17"/>
  </si>
  <si>
    <t>EXP</t>
    <phoneticPr fontId="17"/>
  </si>
  <si>
    <t>EXP</t>
    <phoneticPr fontId="17"/>
  </si>
  <si>
    <t>土/SAT</t>
    <rPh sb="0" eb="1">
      <t>ド</t>
    </rPh>
    <phoneticPr fontId="17"/>
  </si>
  <si>
    <t>E</t>
    <phoneticPr fontId="17"/>
  </si>
  <si>
    <t>E</t>
    <phoneticPr fontId="17"/>
  </si>
  <si>
    <t>日/SUN</t>
    <rPh sb="0" eb="1">
      <t>ニチ</t>
    </rPh>
    <phoneticPr fontId="17"/>
  </si>
  <si>
    <t>日本 - 上海 - レムチャバン</t>
    <rPh sb="0" eb="2">
      <t>ニホン</t>
    </rPh>
    <rPh sb="5" eb="7">
      <t>シャンハイ</t>
    </rPh>
    <phoneticPr fontId="17"/>
  </si>
  <si>
    <t>翌週月/MON</t>
    <rPh sb="0" eb="2">
      <t>ヨクシュウ</t>
    </rPh>
    <rPh sb="2" eb="3">
      <t>ゲツ</t>
    </rPh>
    <phoneticPr fontId="17"/>
  </si>
  <si>
    <t>ホーチミン</t>
    <phoneticPr fontId="17"/>
  </si>
  <si>
    <t>翌週金/FRI</t>
    <rPh sb="0" eb="1">
      <t>ヨク</t>
    </rPh>
    <rPh sb="1" eb="2">
      <t>シュウ</t>
    </rPh>
    <rPh sb="2" eb="3">
      <t>キン</t>
    </rPh>
    <phoneticPr fontId="17"/>
  </si>
  <si>
    <t>翌週金/FRI</t>
    <rPh sb="0" eb="2">
      <t>ヨクシュウ</t>
    </rPh>
    <rPh sb="2" eb="3">
      <t>キン</t>
    </rPh>
    <phoneticPr fontId="17"/>
  </si>
  <si>
    <t>日本 - 上海 - ホーチミン</t>
    <rPh sb="0" eb="2">
      <t>ニホン</t>
    </rPh>
    <rPh sb="5" eb="7">
      <t>シャンハイ</t>
    </rPh>
    <phoneticPr fontId="17"/>
  </si>
  <si>
    <t>翌週月/MON</t>
    <rPh sb="0" eb="2">
      <t>ヨクシュウ</t>
    </rPh>
    <phoneticPr fontId="17"/>
  </si>
  <si>
    <t>【CJ1】日本 - 上海</t>
    <rPh sb="5" eb="7">
      <t>ニホン</t>
    </rPh>
    <phoneticPr fontId="17"/>
  </si>
  <si>
    <t>【CJ2】日本 - 上海</t>
    <rPh sb="5" eb="7">
      <t>ニホン</t>
    </rPh>
    <phoneticPr fontId="17"/>
  </si>
  <si>
    <t>【CJ3】日本 - 大連・青島・天津新港</t>
    <rPh sb="5" eb="7">
      <t>ニホン</t>
    </rPh>
    <phoneticPr fontId="17"/>
  </si>
  <si>
    <t>【CJ1】上海 - 日本</t>
    <rPh sb="5" eb="7">
      <t>シャンハイ</t>
    </rPh>
    <rPh sb="10" eb="12">
      <t>ニホン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</si>
  <si>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</si>
  <si>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</si>
  <si>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</si>
  <si>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【CT2】台湾 → 上海</t>
    <rPh sb="5" eb="7">
      <t>タイワン</t>
    </rPh>
    <rPh sb="10" eb="12">
      <t>シャンハイ</t>
    </rPh>
    <phoneticPr fontId="17"/>
  </si>
  <si>
    <t>【CT2】上海 → 台湾</t>
    <rPh sb="5" eb="7">
      <t>シャンハイ</t>
    </rPh>
    <rPh sb="10" eb="12">
      <t>タイワン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</si>
  <si>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</si>
  <si>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</si>
  <si>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</si>
  <si>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Mitsui-Soko Co.,Ltd.</t>
    <phoneticPr fontId="17"/>
  </si>
  <si>
    <t>木/THU</t>
    <rPh sb="0" eb="1">
      <t>モク</t>
    </rPh>
    <phoneticPr fontId="17"/>
  </si>
  <si>
    <t>翌週木/THU</t>
    <rPh sb="0" eb="2">
      <t>ヨクシュウ</t>
    </rPh>
    <phoneticPr fontId="17"/>
  </si>
  <si>
    <t>翌週火/TUE</t>
    <rPh sb="0" eb="2">
      <t>ヨクシュウ</t>
    </rPh>
    <phoneticPr fontId="17"/>
  </si>
  <si>
    <t>翌週火/TEU</t>
    <rPh sb="0" eb="2">
      <t>ヨクシュウ</t>
    </rPh>
    <rPh sb="2" eb="3">
      <t>カ</t>
    </rPh>
    <phoneticPr fontId="17"/>
  </si>
  <si>
    <t>翌週火/TUE</t>
    <rPh sb="0" eb="2">
      <t>ヨクシュウ</t>
    </rPh>
    <phoneticPr fontId="17"/>
  </si>
  <si>
    <t>翌週日/SUN</t>
    <rPh sb="0" eb="2">
      <t>ヨクシュウ</t>
    </rPh>
    <phoneticPr fontId="17"/>
  </si>
  <si>
    <t>N</t>
  </si>
  <si>
    <t>S</t>
  </si>
  <si>
    <t>HAI MEN</t>
  </si>
  <si>
    <t>HAI MEN</t>
    <phoneticPr fontId="17"/>
  </si>
  <si>
    <t>HAI MEN</t>
    <phoneticPr fontId="17"/>
  </si>
  <si>
    <t>上海 - 台湾</t>
    <phoneticPr fontId="17"/>
  </si>
  <si>
    <t>【CT2】</t>
  </si>
  <si>
    <t>土/SAT</t>
    <phoneticPr fontId="17"/>
  </si>
  <si>
    <t>日本総代理店：三井倉庫株式会社</t>
    <phoneticPr fontId="32"/>
  </si>
  <si>
    <t>Mitsui-Soko Co.,Ltd.</t>
    <phoneticPr fontId="32"/>
  </si>
  <si>
    <t>輸入のみ引受</t>
    <rPh sb="0" eb="2">
      <t>ユニュウ</t>
    </rPh>
    <rPh sb="4" eb="6">
      <t>ヒキウケ</t>
    </rPh>
    <phoneticPr fontId="17"/>
  </si>
  <si>
    <t>ホーチミン → 青島 → 伊万里</t>
    <rPh sb="8" eb="10">
      <t>アオシマ</t>
    </rPh>
    <rPh sb="13" eb="16">
      <t>イマリ</t>
    </rPh>
    <phoneticPr fontId="17"/>
  </si>
  <si>
    <t>ホーチミン</t>
  </si>
  <si>
    <t>翌々週月/MON</t>
    <rPh sb="0" eb="2">
      <t>ヨクヨク</t>
    </rPh>
    <rPh sb="2" eb="3">
      <t>シュウ</t>
    </rPh>
    <rPh sb="3" eb="4">
      <t>ゲツ</t>
    </rPh>
    <phoneticPr fontId="17"/>
  </si>
  <si>
    <t>JI HANG</t>
    <phoneticPr fontId="17"/>
  </si>
  <si>
    <t>REFLECTION</t>
    <phoneticPr fontId="17"/>
  </si>
  <si>
    <r>
      <t>20</t>
    </r>
    <r>
      <rPr>
        <b/>
        <sz val="20"/>
        <color rgb="FFFF0000"/>
        <rFont val="Yu Mincho"/>
        <family val="1"/>
      </rPr>
      <t>26</t>
    </r>
    <r>
      <rPr>
        <b/>
        <sz val="20"/>
        <color theme="1"/>
        <rFont val="Yu Mincho"/>
        <family val="1"/>
      </rPr>
      <t>年</t>
    </r>
    <r>
      <rPr>
        <b/>
        <sz val="20"/>
        <color rgb="FFFF0000"/>
        <rFont val="Yu Mincho"/>
        <family val="1"/>
      </rPr>
      <t>3</t>
    </r>
    <r>
      <rPr>
        <b/>
        <sz val="20"/>
        <color theme="1"/>
        <rFont val="Yu Mincho"/>
        <family val="1"/>
      </rPr>
      <t>月スケジュール</t>
    </r>
    <phoneticPr fontId="17"/>
  </si>
  <si>
    <t>CA NAGOYA</t>
    <phoneticPr fontId="17"/>
  </si>
  <si>
    <t>SKIP</t>
    <phoneticPr fontId="17"/>
  </si>
  <si>
    <t>上海</t>
    <rPh sb="0" eb="2">
      <t>シャンハイ</t>
    </rPh>
    <phoneticPr fontId="17"/>
  </si>
  <si>
    <t>【CJ3 &amp; 2】日本 - 大連・青島・天津新港・上海</t>
    <rPh sb="9" eb="11">
      <t>ニホン</t>
    </rPh>
    <rPh sb="25" eb="27">
      <t>シャンハイ</t>
    </rPh>
    <phoneticPr fontId="17"/>
  </si>
  <si>
    <t>上海</t>
    <rPh sb="0" eb="2">
      <t>シャンハイ</t>
    </rPh>
    <phoneticPr fontId="17"/>
  </si>
  <si>
    <t>【CJ2&amp;3】日本 - 上海</t>
    <rPh sb="7" eb="9">
      <t>ニホン</t>
    </rPh>
    <phoneticPr fontId="17"/>
  </si>
  <si>
    <t>【CJ2&amp;3】上海 - 日本</t>
    <rPh sb="7" eb="9">
      <t>シャンハイ</t>
    </rPh>
    <rPh sb="12" eb="14">
      <t>ニホン</t>
    </rPh>
    <phoneticPr fontId="17"/>
  </si>
  <si>
    <t>ISARA BHUM</t>
    <phoneticPr fontId="17"/>
  </si>
  <si>
    <t>SKIP</t>
    <phoneticPr fontId="17"/>
  </si>
  <si>
    <t>SKIP</t>
    <phoneticPr fontId="17"/>
  </si>
  <si>
    <t>B VESSEL</t>
    <phoneticPr fontId="17"/>
  </si>
  <si>
    <t>E</t>
    <phoneticPr fontId="17"/>
  </si>
  <si>
    <t>W</t>
    <phoneticPr fontId="17"/>
  </si>
  <si>
    <t>K-PACIFIC</t>
    <phoneticPr fontId="17"/>
  </si>
  <si>
    <t>D</t>
    <phoneticPr fontId="17"/>
  </si>
  <si>
    <t>TEL 03-6775-31229</t>
    <phoneticPr fontId="17"/>
  </si>
  <si>
    <t>見積（東京）</t>
    <phoneticPr fontId="17"/>
  </si>
  <si>
    <t>TEL 03-6775-3206,3207,3208</t>
    <phoneticPr fontId="17"/>
  </si>
  <si>
    <t>ブッキング(東京）</t>
    <rPh sb="6" eb="8">
      <t>トウキョウ</t>
    </rPh>
    <phoneticPr fontId="17"/>
  </si>
  <si>
    <t>岩国</t>
    <rPh sb="0" eb="2">
      <t>イワクニ</t>
    </rPh>
    <phoneticPr fontId="17"/>
  </si>
  <si>
    <t>SKIP</t>
    <phoneticPr fontId="17"/>
  </si>
  <si>
    <r>
      <t>No.</t>
    </r>
    <r>
      <rPr>
        <sz val="11"/>
        <color rgb="FFFF0000"/>
        <rFont val="Yu Mincho"/>
        <family val="1"/>
      </rPr>
      <t>579-5</t>
    </r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</si>
</sst>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176" formatCode="yyyy/mmm/dd"/>
    <numFmt numFmtId="177" formatCode="00"/>
    <numFmt numFmtId="178" formatCode="mm\/dd\ \(aaa\)"/>
    <numFmt numFmtId="179" formatCode="@&quot;E/&quot;@&quot;W&quot;"/>
    <numFmt numFmtId="180" formatCode="0_ "/>
    <numFmt numFmtId="181" formatCode="0_);[Red]\(0\)"/>
  </numFmts>
  <fonts count="38">
    <font>
      <sz val="11"/>
      <color theme="1"/>
      <name val="ＭＳ Ｐゴシック"/>
      <charset val="128"/>
      <scheme val="minor"/>
    </font>
    <font>
      <sz val="11"/>
      <color theme="1"/>
      <name val="Yu Mincho"/>
      <family val="2"/>
    </font>
    <font>
      <b/>
      <sz val="11"/>
      <color theme="1"/>
      <name val="Yu Mincho"/>
      <family val="1"/>
    </font>
    <font>
      <b/>
      <sz val="28"/>
      <color theme="1"/>
      <name val="Yu Mincho"/>
      <family val="1"/>
    </font>
    <font>
      <b/>
      <sz val="16"/>
      <color theme="1"/>
      <name val="Yu Mincho"/>
      <family val="1"/>
    </font>
    <font>
      <b/>
      <sz val="14"/>
      <color theme="1"/>
      <name val="Yu Mincho"/>
      <family val="1"/>
    </font>
    <font>
      <sz val="11"/>
      <color theme="1"/>
      <name val="Yu Mincho"/>
      <family val="1"/>
    </font>
    <font>
      <sz val="11"/>
      <name val="Yu Mincho"/>
      <family val="1"/>
    </font>
    <font>
      <sz val="11"/>
      <name val="Yu Mincho"/>
      <family val="1"/>
    </font>
    <font>
      <sz val="11"/>
      <color rgb="FFFF0000"/>
      <name val="Yu Mincho"/>
      <family val="1"/>
    </font>
    <font>
      <b/>
      <sz val="12"/>
      <color theme="1"/>
      <name val="Yu Mincho"/>
      <family val="1"/>
    </font>
    <font>
      <sz val="14"/>
      <color theme="1"/>
      <name val="Yu Mincho"/>
      <family val="1"/>
    </font>
    <font>
      <sz val="11"/>
      <color rgb="FF222222"/>
      <name val="Yu Mincho"/>
      <family val="1"/>
    </font>
    <font>
      <sz val="11"/>
      <color rgb="FFFF0000"/>
      <name val="Yu Mincho"/>
      <family val="1"/>
    </font>
    <font>
      <sz val="11"/>
      <name val="ＭＳ Ｐゴシック"/>
      <family val="3"/>
      <charset val="128"/>
    </font>
    <font>
      <sz val="12"/>
      <name val="宋体"/>
      <family val="3"/>
      <charset val="128"/>
    </font>
    <font>
      <sz val="12"/>
      <name val="宋体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charset val="128"/>
    </font>
    <font>
      <sz val="11"/>
      <name val="Yu Mincho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宋体"/>
    </font>
    <font>
      <sz val="11"/>
      <color rgb="FFFF0000"/>
      <name val="Yu Mincho"/>
      <family val="1"/>
      <charset val="128"/>
    </font>
    <font>
      <b/>
      <sz val="26"/>
      <color theme="1"/>
      <name val="Yu Mincho"/>
      <family val="1"/>
    </font>
    <font>
      <sz val="11"/>
      <color theme="1"/>
      <name val="Yu Gothic"/>
      <family val="1"/>
      <charset val="128"/>
    </font>
    <font>
      <b/>
      <sz val="16"/>
      <color rgb="FFFF0000"/>
      <name val="Yu Mincho"/>
      <family val="1"/>
    </font>
    <font>
      <b/>
      <sz val="11"/>
      <name val="Yu Mincho"/>
      <family val="1"/>
      <charset val="128"/>
    </font>
    <font>
      <b/>
      <sz val="11"/>
      <color theme="1"/>
      <name val="Yu Mincho"/>
      <family val="1"/>
      <charset val="128"/>
    </font>
    <font>
      <b/>
      <sz val="24"/>
      <color theme="1"/>
      <name val="Yu Mincho"/>
      <family val="1"/>
    </font>
    <font>
      <b/>
      <sz val="20"/>
      <color theme="1"/>
      <name val="Yu Mincho"/>
      <family val="1"/>
    </font>
    <font>
      <b/>
      <sz val="20"/>
      <color theme="1"/>
      <name val="Yu Mincho"/>
      <family val="1"/>
      <charset val="128"/>
    </font>
    <font>
      <b/>
      <sz val="16"/>
      <name val="Yu Mincho"/>
      <family val="1"/>
    </font>
    <font>
      <sz val="6"/>
      <name val="ＭＳ Ｐゴシック"/>
      <family val="3"/>
      <charset val="128"/>
      <scheme val="minor"/>
    </font>
    <font>
      <b/>
      <sz val="18"/>
      <color theme="1"/>
      <name val="Yu Mincho"/>
      <family val="1"/>
    </font>
    <font>
      <b/>
      <sz val="20"/>
      <color rgb="FFFF0000"/>
      <name val="Yu Mincho"/>
      <family val="1"/>
    </font>
    <font>
      <b/>
      <sz val="20"/>
      <name val="Yu Mincho"/>
      <family val="1"/>
    </font>
    <font>
      <sz val="11"/>
      <color rgb="FFFF0000"/>
      <name val="Yu Gothic"/>
      <family val="1"/>
      <charset val="128"/>
    </font>
    <font>
      <sz val="11"/>
      <color rgb="FFFF0000"/>
      <name val="Yu Mincho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</borders>
  <cellStyleXfs count="8">
    <xf numFmtId="0" fontId="0" fillId="0" borderId="0">
      <alignment vertical="center"/>
    </xf>
    <xf numFmtId="0" fontId="14" fillId="0" borderId="0"/>
    <xf numFmtId="0" fontId="15" fillId="0" borderId="0">
      <alignment vertical="center"/>
    </xf>
    <xf numFmtId="0" fontId="16" fillId="0" borderId="0"/>
    <xf numFmtId="0" fontId="14" fillId="0" borderId="0"/>
    <xf numFmtId="0" fontId="18" fillId="0" borderId="0"/>
    <xf numFmtId="0" fontId="20" fillId="0" borderId="0">
      <alignment vertical="center"/>
    </xf>
    <xf numFmtId="0" fontId="21" fillId="0" borderId="0"/>
  </cellStyleXfs>
  <cellXfs count="3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6" fillId="0" borderId="0" xfId="0" applyFont="1">
      <alignment vertical="center"/>
    </xf>
    <xf numFmtId="177" fontId="7" fillId="0" borderId="8" xfId="4" applyNumberFormat="1" applyFont="1" applyBorder="1" applyAlignment="1">
      <alignment horizontal="center" vertical="center"/>
    </xf>
    <xf numFmtId="178" fontId="7" fillId="0" borderId="0" xfId="4" applyNumberFormat="1" applyFont="1" applyAlignment="1">
      <alignment horizontal="center" vertical="center"/>
    </xf>
    <xf numFmtId="178" fontId="7" fillId="0" borderId="0" xfId="4" applyNumberFormat="1" applyFont="1" applyAlignment="1">
      <alignment vertical="center"/>
    </xf>
    <xf numFmtId="0" fontId="9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4" borderId="4" xfId="4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6" applyFont="1">
      <alignment vertical="center"/>
    </xf>
    <xf numFmtId="0" fontId="1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1" fillId="0" borderId="1" xfId="6" applyFont="1" applyBorder="1">
      <alignment vertical="center"/>
    </xf>
    <xf numFmtId="0" fontId="11" fillId="0" borderId="0" xfId="6" applyFont="1" applyAlignment="1">
      <alignment horizontal="left" vertical="center"/>
    </xf>
    <xf numFmtId="0" fontId="4" fillId="0" borderId="0" xfId="6" applyFont="1" applyAlignment="1"/>
    <xf numFmtId="176" fontId="7" fillId="0" borderId="0" xfId="6" applyNumberFormat="1" applyFont="1" applyAlignment="1">
      <alignment horizontal="right" vertical="center"/>
    </xf>
    <xf numFmtId="0" fontId="3" fillId="0" borderId="0" xfId="6" applyFont="1">
      <alignment vertical="center"/>
    </xf>
    <xf numFmtId="0" fontId="10" fillId="0" borderId="0" xfId="6" applyFont="1">
      <alignment vertical="center"/>
    </xf>
    <xf numFmtId="0" fontId="2" fillId="0" borderId="0" xfId="6" applyFont="1">
      <alignment vertical="center"/>
    </xf>
    <xf numFmtId="0" fontId="7" fillId="0" borderId="0" xfId="6" applyFont="1">
      <alignment vertical="center"/>
    </xf>
    <xf numFmtId="0" fontId="7" fillId="4" borderId="6" xfId="4" applyFont="1" applyFill="1" applyBorder="1" applyAlignment="1">
      <alignment horizontal="center" vertical="center"/>
    </xf>
    <xf numFmtId="0" fontId="19" fillId="2" borderId="4" xfId="4" applyFont="1" applyFill="1" applyBorder="1" applyAlignment="1">
      <alignment horizontal="center" vertical="center"/>
    </xf>
    <xf numFmtId="0" fontId="19" fillId="2" borderId="6" xfId="4" applyFont="1" applyFill="1" applyBorder="1" applyAlignment="1">
      <alignment horizontal="center" vertical="center"/>
    </xf>
    <xf numFmtId="0" fontId="19" fillId="3" borderId="14" xfId="4" applyFont="1" applyFill="1" applyBorder="1" applyAlignment="1">
      <alignment horizontal="center" vertical="center"/>
    </xf>
    <xf numFmtId="0" fontId="19" fillId="3" borderId="13" xfId="4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7" fillId="0" borderId="0" xfId="6" applyFont="1" applyAlignment="1">
      <alignment horizontal="center" vertical="center"/>
    </xf>
    <xf numFmtId="0" fontId="7" fillId="3" borderId="4" xfId="4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7" fillId="5" borderId="4" xfId="4" applyFont="1" applyFill="1" applyBorder="1" applyAlignment="1">
      <alignment horizontal="center" vertical="center"/>
    </xf>
    <xf numFmtId="0" fontId="7" fillId="5" borderId="6" xfId="4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7" fillId="4" borderId="4" xfId="4" applyFont="1" applyFill="1" applyBorder="1" applyAlignment="1">
      <alignment horizontal="center" vertical="center"/>
    </xf>
    <xf numFmtId="0" fontId="8" fillId="4" borderId="6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7" fontId="19" fillId="0" borderId="7" xfId="4" applyNumberFormat="1" applyFont="1" applyBorder="1" applyAlignment="1">
      <alignment horizontal="center" vertical="center"/>
    </xf>
    <xf numFmtId="178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horizontal="center" vertical="center"/>
    </xf>
    <xf numFmtId="178" fontId="19" fillId="0" borderId="12" xfId="4" applyNumberFormat="1" applyFont="1" applyBorder="1" applyAlignment="1">
      <alignment horizontal="center" vertical="center"/>
    </xf>
    <xf numFmtId="177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vertical="center"/>
    </xf>
    <xf numFmtId="178" fontId="19" fillId="0" borderId="7" xfId="4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16" xfId="0" applyFont="1" applyBorder="1">
      <alignment vertical="center"/>
    </xf>
    <xf numFmtId="0" fontId="4" fillId="0" borderId="16" xfId="0" applyFont="1" applyBorder="1" applyAlignment="1"/>
    <xf numFmtId="0" fontId="10" fillId="0" borderId="16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79" fontId="22" fillId="0" borderId="0" xfId="0" applyNumberFormat="1" applyFont="1" applyAlignment="1">
      <alignment horizontal="center" vertical="center"/>
    </xf>
    <xf numFmtId="178" fontId="22" fillId="0" borderId="0" xfId="4" applyNumberFormat="1" applyFont="1" applyAlignment="1">
      <alignment horizontal="center" vertical="center"/>
    </xf>
    <xf numFmtId="180" fontId="19" fillId="0" borderId="8" xfId="4" applyNumberFormat="1" applyFont="1" applyBorder="1" applyAlignment="1">
      <alignment horizontal="right" vertical="center"/>
    </xf>
    <xf numFmtId="180" fontId="19" fillId="0" borderId="18" xfId="4" applyNumberFormat="1" applyFont="1" applyBorder="1" applyAlignment="1">
      <alignment horizontal="right" vertical="center"/>
    </xf>
    <xf numFmtId="49" fontId="19" fillId="0" borderId="0" xfId="4" applyNumberFormat="1" applyFont="1" applyAlignment="1">
      <alignment horizontal="left" vertical="center"/>
    </xf>
    <xf numFmtId="49" fontId="19" fillId="0" borderId="12" xfId="4" applyNumberFormat="1" applyFont="1" applyBorder="1" applyAlignment="1">
      <alignment horizontal="left" vertical="center"/>
    </xf>
    <xf numFmtId="0" fontId="19" fillId="0" borderId="7" xfId="4" applyFont="1" applyBorder="1" applyAlignment="1">
      <alignment horizontal="center" vertical="center" shrinkToFit="1"/>
    </xf>
    <xf numFmtId="0" fontId="10" fillId="0" borderId="0" xfId="6" applyFont="1" applyAlignment="1">
      <alignment horizontal="right" vertical="center"/>
    </xf>
    <xf numFmtId="0" fontId="10" fillId="0" borderId="0" xfId="6" applyFont="1" applyAlignment="1">
      <alignment horizontal="left" vertical="center"/>
    </xf>
    <xf numFmtId="0" fontId="5" fillId="0" borderId="0" xfId="6" applyFont="1" applyAlignment="1">
      <alignment horizontal="center" vertical="center"/>
    </xf>
    <xf numFmtId="0" fontId="7" fillId="6" borderId="0" xfId="0" applyFont="1" applyFill="1">
      <alignment vertical="center"/>
    </xf>
    <xf numFmtId="0" fontId="2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3" fillId="0" borderId="0" xfId="6" applyFont="1">
      <alignment vertical="center"/>
    </xf>
    <xf numFmtId="0" fontId="23" fillId="0" borderId="0" xfId="6" applyFont="1" applyAlignment="1">
      <alignment horizontal="center" vertical="center"/>
    </xf>
    <xf numFmtId="0" fontId="4" fillId="0" borderId="0" xfId="6" applyFont="1">
      <alignment vertical="center"/>
    </xf>
    <xf numFmtId="0" fontId="4" fillId="0" borderId="0" xfId="6" applyFont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1" fillId="0" borderId="0" xfId="6" applyFont="1" applyAlignment="1">
      <alignment horizontal="right" vertical="center"/>
    </xf>
    <xf numFmtId="0" fontId="1" fillId="0" borderId="0" xfId="6" applyFont="1" applyAlignment="1">
      <alignment horizontal="left" vertical="center"/>
    </xf>
    <xf numFmtId="0" fontId="1" fillId="0" borderId="16" xfId="6" applyFont="1" applyBorder="1">
      <alignment vertical="center"/>
    </xf>
    <xf numFmtId="0" fontId="4" fillId="0" borderId="16" xfId="6" applyFont="1" applyBorder="1" applyAlignment="1"/>
    <xf numFmtId="0" fontId="10" fillId="0" borderId="16" xfId="6" applyFont="1" applyBorder="1" applyAlignment="1">
      <alignment horizontal="left" vertical="center"/>
    </xf>
    <xf numFmtId="0" fontId="11" fillId="0" borderId="16" xfId="6" applyFont="1" applyBorder="1" applyAlignment="1">
      <alignment horizontal="left" vertical="center"/>
    </xf>
    <xf numFmtId="0" fontId="9" fillId="0" borderId="0" xfId="6" applyFont="1" applyAlignment="1">
      <alignment horizontal="center" vertical="center"/>
    </xf>
    <xf numFmtId="0" fontId="6" fillId="0" borderId="0" xfId="6" applyFont="1">
      <alignment vertical="center"/>
    </xf>
    <xf numFmtId="49" fontId="19" fillId="0" borderId="21" xfId="4" applyNumberFormat="1" applyFont="1" applyBorder="1" applyAlignment="1">
      <alignment horizontal="left" vertical="center"/>
    </xf>
    <xf numFmtId="180" fontId="19" fillId="0" borderId="0" xfId="4" applyNumberFormat="1" applyFont="1" applyAlignment="1">
      <alignment horizontal="right" vertical="center"/>
    </xf>
    <xf numFmtId="0" fontId="19" fillId="0" borderId="0" xfId="6" applyFont="1">
      <alignment vertical="center"/>
    </xf>
    <xf numFmtId="178" fontId="19" fillId="0" borderId="6" xfId="4" applyNumberFormat="1" applyFont="1" applyBorder="1" applyAlignment="1">
      <alignment horizontal="center" vertical="center"/>
    </xf>
    <xf numFmtId="0" fontId="19" fillId="0" borderId="6" xfId="4" applyFont="1" applyBorder="1" applyAlignment="1">
      <alignment horizontal="center" vertical="center" shrinkToFit="1"/>
    </xf>
    <xf numFmtId="180" fontId="19" fillId="0" borderId="5" xfId="4" applyNumberFormat="1" applyFont="1" applyBorder="1" applyAlignment="1">
      <alignment horizontal="right" vertical="center"/>
    </xf>
    <xf numFmtId="49" fontId="19" fillId="0" borderId="20" xfId="4" applyNumberFormat="1" applyFont="1" applyBorder="1" applyAlignment="1">
      <alignment horizontal="left" vertical="center"/>
    </xf>
    <xf numFmtId="180" fontId="19" fillId="0" borderId="11" xfId="4" applyNumberFormat="1" applyFont="1" applyBorder="1" applyAlignment="1">
      <alignment horizontal="right" vertical="center"/>
    </xf>
    <xf numFmtId="49" fontId="19" fillId="0" borderId="13" xfId="4" applyNumberFormat="1" applyFont="1" applyBorder="1" applyAlignment="1">
      <alignment horizontal="left" vertical="center"/>
    </xf>
    <xf numFmtId="177" fontId="19" fillId="0" borderId="5" xfId="4" applyNumberFormat="1" applyFont="1" applyBorder="1" applyAlignment="1">
      <alignment horizontal="center" vertical="center"/>
    </xf>
    <xf numFmtId="49" fontId="19" fillId="0" borderId="11" xfId="4" applyNumberFormat="1" applyFont="1" applyBorder="1" applyAlignment="1">
      <alignment horizontal="left" vertical="center"/>
    </xf>
    <xf numFmtId="180" fontId="19" fillId="0" borderId="17" xfId="4" applyNumberFormat="1" applyFont="1" applyBorder="1" applyAlignment="1">
      <alignment horizontal="right" vertical="center"/>
    </xf>
    <xf numFmtId="0" fontId="19" fillId="0" borderId="0" xfId="6" applyFont="1" applyAlignment="1">
      <alignment horizontal="center" vertical="center"/>
    </xf>
    <xf numFmtId="178" fontId="19" fillId="0" borderId="5" xfId="4" applyNumberFormat="1" applyFont="1" applyBorder="1" applyAlignment="1">
      <alignment horizontal="center" vertical="center"/>
    </xf>
    <xf numFmtId="178" fontId="19" fillId="0" borderId="11" xfId="4" applyNumberFormat="1" applyFont="1" applyBorder="1" applyAlignment="1">
      <alignment vertical="center"/>
    </xf>
    <xf numFmtId="178" fontId="19" fillId="0" borderId="6" xfId="4" applyNumberFormat="1" applyFont="1" applyBorder="1" applyAlignment="1">
      <alignment vertical="center"/>
    </xf>
    <xf numFmtId="178" fontId="19" fillId="0" borderId="11" xfId="4" applyNumberFormat="1" applyFont="1" applyBorder="1" applyAlignment="1">
      <alignment horizontal="center" vertical="center"/>
    </xf>
    <xf numFmtId="177" fontId="19" fillId="0" borderId="6" xfId="4" applyNumberFormat="1" applyFont="1" applyBorder="1" applyAlignment="1">
      <alignment horizontal="center" vertical="center"/>
    </xf>
    <xf numFmtId="0" fontId="22" fillId="0" borderId="0" xfId="6" applyFont="1" applyAlignment="1">
      <alignment horizontal="center" vertical="center"/>
    </xf>
    <xf numFmtId="179" fontId="22" fillId="0" borderId="0" xfId="6" applyNumberFormat="1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177" fontId="7" fillId="0" borderId="0" xfId="4" applyNumberFormat="1" applyFont="1" applyAlignment="1">
      <alignment horizontal="center" vertical="center"/>
    </xf>
    <xf numFmtId="42" fontId="7" fillId="0" borderId="0" xfId="4" applyNumberFormat="1" applyFont="1" applyAlignment="1">
      <alignment horizontal="center" vertical="center" shrinkToFit="1"/>
    </xf>
    <xf numFmtId="179" fontId="7" fillId="0" borderId="0" xfId="4" applyNumberFormat="1" applyFont="1" applyAlignment="1">
      <alignment horizontal="center" vertical="center"/>
    </xf>
    <xf numFmtId="0" fontId="24" fillId="0" borderId="0" xfId="6" applyFont="1" applyAlignment="1">
      <alignment horizontal="center" vertical="center"/>
    </xf>
    <xf numFmtId="0" fontId="24" fillId="0" borderId="0" xfId="6" applyFont="1">
      <alignment vertical="center"/>
    </xf>
    <xf numFmtId="0" fontId="7" fillId="0" borderId="0" xfId="6" applyFont="1" applyAlignment="1">
      <alignment vertical="center" shrinkToFit="1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6" fillId="0" borderId="0" xfId="6" applyFont="1">
      <alignment vertical="center"/>
    </xf>
    <xf numFmtId="0" fontId="28" fillId="0" borderId="0" xfId="6" applyFont="1" applyAlignment="1">
      <alignment horizontal="center" vertical="center"/>
    </xf>
    <xf numFmtId="0" fontId="5" fillId="0" borderId="16" xfId="0" applyFont="1" applyBorder="1">
      <alignment vertical="center"/>
    </xf>
    <xf numFmtId="178" fontId="19" fillId="0" borderId="4" xfId="4" applyNumberFormat="1" applyFont="1" applyBorder="1" applyAlignment="1">
      <alignment horizontal="center" vertical="center"/>
    </xf>
    <xf numFmtId="178" fontId="19" fillId="0" borderId="7" xfId="4" applyNumberFormat="1" applyFont="1" applyBorder="1" applyAlignment="1">
      <alignment horizontal="center" vertical="center"/>
    </xf>
    <xf numFmtId="0" fontId="20" fillId="0" borderId="0" xfId="6">
      <alignment vertical="center"/>
    </xf>
    <xf numFmtId="0" fontId="9" fillId="0" borderId="0" xfId="6" applyFont="1">
      <alignment vertical="center"/>
    </xf>
    <xf numFmtId="179" fontId="7" fillId="0" borderId="0" xfId="6" applyNumberFormat="1" applyFont="1" applyAlignment="1">
      <alignment horizontal="center" vertical="center"/>
    </xf>
    <xf numFmtId="0" fontId="6" fillId="7" borderId="6" xfId="4" applyFont="1" applyFill="1" applyBorder="1" applyAlignment="1">
      <alignment horizontal="center" vertical="center"/>
    </xf>
    <xf numFmtId="0" fontId="1" fillId="7" borderId="6" xfId="4" applyFont="1" applyFill="1" applyBorder="1" applyAlignment="1">
      <alignment horizontal="center" vertical="center"/>
    </xf>
    <xf numFmtId="0" fontId="6" fillId="7" borderId="4" xfId="4" applyFont="1" applyFill="1" applyBorder="1" applyAlignment="1">
      <alignment horizontal="center" vertical="center"/>
    </xf>
    <xf numFmtId="0" fontId="9" fillId="0" borderId="1" xfId="6" applyFont="1" applyBorder="1" applyAlignment="1">
      <alignment horizontal="center" vertical="center"/>
    </xf>
    <xf numFmtId="0" fontId="6" fillId="0" borderId="0" xfId="6" applyFont="1" applyAlignment="1">
      <alignment horizontal="right" vertical="center"/>
    </xf>
    <xf numFmtId="176" fontId="7" fillId="0" borderId="0" xfId="6" applyNumberFormat="1" applyFont="1" applyAlignment="1">
      <alignment horizontal="left" vertical="center"/>
    </xf>
    <xf numFmtId="0" fontId="3" fillId="0" borderId="0" xfId="6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19" fillId="6" borderId="0" xfId="0" applyFont="1" applyFill="1">
      <alignment vertical="center"/>
    </xf>
    <xf numFmtId="176" fontId="9" fillId="0" borderId="0" xfId="0" applyNumberFormat="1" applyFont="1" applyAlignment="1">
      <alignment horizontal="left" vertical="center"/>
    </xf>
    <xf numFmtId="0" fontId="7" fillId="0" borderId="4" xfId="4" applyFont="1" applyBorder="1" applyAlignment="1">
      <alignment horizontal="center" vertical="center" shrinkToFit="1"/>
    </xf>
    <xf numFmtId="180" fontId="7" fillId="0" borderId="8" xfId="4" applyNumberFormat="1" applyFont="1" applyBorder="1" applyAlignment="1">
      <alignment horizontal="right" vertical="center"/>
    </xf>
    <xf numFmtId="49" fontId="7" fillId="0" borderId="9" xfId="4" applyNumberFormat="1" applyFont="1" applyBorder="1" applyAlignment="1">
      <alignment horizontal="left" vertical="center"/>
    </xf>
    <xf numFmtId="180" fontId="7" fillId="0" borderId="18" xfId="4" applyNumberFormat="1" applyFont="1" applyBorder="1" applyAlignment="1">
      <alignment horizontal="right" vertical="center"/>
    </xf>
    <xf numFmtId="49" fontId="7" fillId="0" borderId="14" xfId="4" applyNumberFormat="1" applyFont="1" applyBorder="1" applyAlignment="1">
      <alignment horizontal="left" vertical="center"/>
    </xf>
    <xf numFmtId="178" fontId="7" fillId="0" borderId="4" xfId="4" applyNumberFormat="1" applyFont="1" applyBorder="1" applyAlignment="1">
      <alignment horizontal="center" vertical="center"/>
    </xf>
    <xf numFmtId="178" fontId="7" fillId="0" borderId="7" xfId="4" quotePrefix="1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horizontal="center" vertical="center"/>
    </xf>
    <xf numFmtId="177" fontId="7" fillId="0" borderId="7" xfId="4" applyNumberFormat="1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 shrinkToFit="1"/>
    </xf>
    <xf numFmtId="49" fontId="7" fillId="0" borderId="0" xfId="4" applyNumberFormat="1" applyFont="1" applyAlignment="1">
      <alignment horizontal="left" vertical="center"/>
    </xf>
    <xf numFmtId="49" fontId="7" fillId="0" borderId="12" xfId="4" applyNumberFormat="1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center" vertical="center"/>
    </xf>
    <xf numFmtId="177" fontId="7" fillId="0" borderId="5" xfId="4" applyNumberFormat="1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 shrinkToFit="1"/>
    </xf>
    <xf numFmtId="180" fontId="7" fillId="0" borderId="5" xfId="4" applyNumberFormat="1" applyFont="1" applyBorder="1" applyAlignment="1">
      <alignment horizontal="right" vertical="center"/>
    </xf>
    <xf numFmtId="49" fontId="7" fillId="0" borderId="11" xfId="4" applyNumberFormat="1" applyFont="1" applyBorder="1" applyAlignment="1">
      <alignment horizontal="left" vertical="center"/>
    </xf>
    <xf numFmtId="180" fontId="7" fillId="0" borderId="17" xfId="4" applyNumberFormat="1" applyFont="1" applyBorder="1" applyAlignment="1">
      <alignment horizontal="right" vertical="center"/>
    </xf>
    <xf numFmtId="49" fontId="7" fillId="0" borderId="13" xfId="4" applyNumberFormat="1" applyFont="1" applyBorder="1" applyAlignment="1">
      <alignment horizontal="left" vertical="center"/>
    </xf>
    <xf numFmtId="178" fontId="7" fillId="0" borderId="6" xfId="4" applyNumberFormat="1" applyFont="1" applyBorder="1" applyAlignment="1">
      <alignment horizontal="center" vertical="center"/>
    </xf>
    <xf numFmtId="178" fontId="7" fillId="0" borderId="6" xfId="0" applyNumberFormat="1" applyFont="1" applyBorder="1" applyAlignment="1">
      <alignment horizontal="center" vertical="center"/>
    </xf>
    <xf numFmtId="177" fontId="19" fillId="0" borderId="4" xfId="4" applyNumberFormat="1" applyFont="1" applyBorder="1" applyAlignment="1">
      <alignment horizontal="center" vertical="center"/>
    </xf>
    <xf numFmtId="0" fontId="19" fillId="0" borderId="4" xfId="4" applyFont="1" applyBorder="1" applyAlignment="1">
      <alignment horizontal="center" vertical="center" shrinkToFit="1"/>
    </xf>
    <xf numFmtId="178" fontId="19" fillId="0" borderId="3" xfId="4" applyNumberFormat="1" applyFont="1" applyBorder="1" applyAlignment="1">
      <alignment horizontal="center" vertical="center"/>
    </xf>
    <xf numFmtId="178" fontId="19" fillId="0" borderId="9" xfId="4" applyNumberFormat="1" applyFont="1" applyBorder="1" applyAlignment="1">
      <alignment horizontal="center" vertical="center"/>
    </xf>
    <xf numFmtId="178" fontId="19" fillId="0" borderId="14" xfId="4" applyNumberFormat="1" applyFont="1" applyBorder="1" applyAlignment="1">
      <alignment horizontal="center" vertical="center"/>
    </xf>
    <xf numFmtId="180" fontId="7" fillId="0" borderId="0" xfId="4" applyNumberFormat="1" applyFont="1" applyAlignment="1">
      <alignment horizontal="right" vertical="center"/>
    </xf>
    <xf numFmtId="49" fontId="7" fillId="0" borderId="21" xfId="4" applyNumberFormat="1" applyFont="1" applyBorder="1" applyAlignment="1">
      <alignment horizontal="left" vertical="center"/>
    </xf>
    <xf numFmtId="178" fontId="7" fillId="0" borderId="7" xfId="6" applyNumberFormat="1" applyFont="1" applyBorder="1" applyAlignment="1">
      <alignment horizontal="center" vertical="center"/>
    </xf>
    <xf numFmtId="178" fontId="7" fillId="0" borderId="6" xfId="6" applyNumberFormat="1" applyFont="1" applyBorder="1" applyAlignment="1">
      <alignment horizontal="center" vertical="center"/>
    </xf>
    <xf numFmtId="177" fontId="7" fillId="0" borderId="4" xfId="4" applyNumberFormat="1" applyFont="1" applyBorder="1" applyAlignment="1">
      <alignment horizontal="center" vertical="center"/>
    </xf>
    <xf numFmtId="178" fontId="7" fillId="0" borderId="3" xfId="4" applyNumberFormat="1" applyFont="1" applyBorder="1" applyAlignment="1">
      <alignment horizontal="center" vertical="center"/>
    </xf>
    <xf numFmtId="178" fontId="7" fillId="0" borderId="9" xfId="4" applyNumberFormat="1" applyFont="1" applyBorder="1" applyAlignment="1">
      <alignment horizontal="center" vertical="center"/>
    </xf>
    <xf numFmtId="178" fontId="7" fillId="0" borderId="14" xfId="4" applyNumberFormat="1" applyFont="1" applyBorder="1" applyAlignment="1">
      <alignment horizontal="center" vertical="center"/>
    </xf>
    <xf numFmtId="178" fontId="7" fillId="0" borderId="8" xfId="4" applyNumberFormat="1" applyFont="1" applyBorder="1" applyAlignment="1">
      <alignment horizontal="center" vertical="center"/>
    </xf>
    <xf numFmtId="178" fontId="7" fillId="0" borderId="12" xfId="4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vertical="center"/>
    </xf>
    <xf numFmtId="177" fontId="7" fillId="0" borderId="6" xfId="4" applyNumberFormat="1" applyFont="1" applyBorder="1" applyAlignment="1">
      <alignment horizontal="center" vertical="center"/>
    </xf>
    <xf numFmtId="49" fontId="7" fillId="0" borderId="20" xfId="4" applyNumberFormat="1" applyFont="1" applyBorder="1" applyAlignment="1">
      <alignment horizontal="left" vertical="center"/>
    </xf>
    <xf numFmtId="180" fontId="7" fillId="0" borderId="11" xfId="4" applyNumberFormat="1" applyFont="1" applyBorder="1" applyAlignment="1">
      <alignment horizontal="right" vertical="center"/>
    </xf>
    <xf numFmtId="178" fontId="7" fillId="0" borderId="5" xfId="4" applyNumberFormat="1" applyFont="1" applyBorder="1" applyAlignment="1">
      <alignment horizontal="center" vertical="center"/>
    </xf>
    <xf numFmtId="178" fontId="7" fillId="0" borderId="11" xfId="4" applyNumberFormat="1" applyFont="1" applyBorder="1" applyAlignment="1">
      <alignment vertical="center"/>
    </xf>
    <xf numFmtId="178" fontId="7" fillId="0" borderId="6" xfId="4" applyNumberFormat="1" applyFont="1" applyBorder="1" applyAlignment="1">
      <alignment vertical="center"/>
    </xf>
    <xf numFmtId="178" fontId="7" fillId="0" borderId="11" xfId="4" applyNumberFormat="1" applyFont="1" applyBorder="1" applyAlignment="1">
      <alignment horizontal="center" vertical="center"/>
    </xf>
    <xf numFmtId="181" fontId="19" fillId="0" borderId="3" xfId="4" applyNumberFormat="1" applyFont="1" applyBorder="1" applyAlignment="1">
      <alignment vertical="center"/>
    </xf>
    <xf numFmtId="181" fontId="7" fillId="0" borderId="9" xfId="4" applyNumberFormat="1" applyFont="1" applyBorder="1" applyAlignment="1">
      <alignment vertical="center"/>
    </xf>
    <xf numFmtId="181" fontId="7" fillId="0" borderId="8" xfId="4" applyNumberFormat="1" applyFont="1" applyBorder="1" applyAlignment="1">
      <alignment vertical="center"/>
    </xf>
    <xf numFmtId="181" fontId="7" fillId="0" borderId="0" xfId="4" applyNumberFormat="1" applyFont="1" applyAlignment="1">
      <alignment vertical="center"/>
    </xf>
    <xf numFmtId="181" fontId="7" fillId="0" borderId="5" xfId="4" applyNumberFormat="1" applyFont="1" applyBorder="1" applyAlignment="1">
      <alignment vertical="center"/>
    </xf>
    <xf numFmtId="181" fontId="7" fillId="0" borderId="11" xfId="4" applyNumberFormat="1" applyFont="1" applyBorder="1" applyAlignment="1">
      <alignment vertical="center"/>
    </xf>
    <xf numFmtId="178" fontId="7" fillId="0" borderId="13" xfId="4" applyNumberFormat="1" applyFont="1" applyBorder="1" applyAlignment="1">
      <alignment horizontal="center" vertical="center"/>
    </xf>
    <xf numFmtId="181" fontId="7" fillId="0" borderId="17" xfId="4" applyNumberFormat="1" applyFont="1" applyBorder="1" applyAlignment="1">
      <alignment vertical="center"/>
    </xf>
    <xf numFmtId="0" fontId="35" fillId="0" borderId="0" xfId="6" applyFont="1" applyAlignment="1">
      <alignment horizontal="center" vertical="center"/>
    </xf>
    <xf numFmtId="0" fontId="27" fillId="0" borderId="0" xfId="6" applyFont="1">
      <alignment vertical="center"/>
    </xf>
    <xf numFmtId="0" fontId="5" fillId="0" borderId="16" xfId="6" applyFont="1" applyBorder="1">
      <alignment vertical="center"/>
    </xf>
    <xf numFmtId="0" fontId="19" fillId="0" borderId="0" xfId="4" applyFont="1" applyAlignment="1">
      <alignment horizontal="center" vertical="center"/>
    </xf>
    <xf numFmtId="177" fontId="19" fillId="0" borderId="0" xfId="4" applyNumberFormat="1" applyFont="1" applyAlignment="1">
      <alignment horizontal="center" vertical="center"/>
    </xf>
    <xf numFmtId="0" fontId="19" fillId="0" borderId="0" xfId="4" applyFont="1" applyAlignment="1">
      <alignment horizontal="center" vertical="center" shrinkToFit="1"/>
    </xf>
    <xf numFmtId="178" fontId="19" fillId="0" borderId="0" xfId="4" quotePrefix="1" applyNumberFormat="1" applyFont="1" applyAlignment="1">
      <alignment horizontal="center" vertical="center"/>
    </xf>
    <xf numFmtId="178" fontId="19" fillId="0" borderId="0" xfId="6" applyNumberFormat="1" applyFont="1" applyAlignment="1">
      <alignment horizontal="center" vertical="center"/>
    </xf>
    <xf numFmtId="179" fontId="19" fillId="0" borderId="0" xfId="6" applyNumberFormat="1" applyFont="1" applyAlignment="1">
      <alignment horizontal="center" vertical="center"/>
    </xf>
    <xf numFmtId="0" fontId="22" fillId="0" borderId="0" xfId="6" applyFont="1">
      <alignment vertical="center"/>
    </xf>
    <xf numFmtId="0" fontId="12" fillId="0" borderId="0" xfId="6" applyFont="1">
      <alignment vertical="center"/>
    </xf>
    <xf numFmtId="0" fontId="7" fillId="0" borderId="0" xfId="6" applyFont="1" applyAlignment="1">
      <alignment horizontal="center" vertical="center" shrinkToFit="1"/>
    </xf>
    <xf numFmtId="0" fontId="19" fillId="0" borderId="0" xfId="4" applyFont="1" applyAlignment="1">
      <alignment horizontal="left" vertical="center"/>
    </xf>
    <xf numFmtId="0" fontId="19" fillId="0" borderId="11" xfId="4" applyFont="1" applyBorder="1" applyAlignment="1">
      <alignment horizontal="left" vertical="center"/>
    </xf>
    <xf numFmtId="0" fontId="19" fillId="0" borderId="12" xfId="4" applyFont="1" applyBorder="1" applyAlignment="1">
      <alignment horizontal="left" vertical="center"/>
    </xf>
    <xf numFmtId="0" fontId="19" fillId="0" borderId="13" xfId="4" applyFont="1" applyBorder="1" applyAlignment="1">
      <alignment horizontal="left" vertical="center"/>
    </xf>
    <xf numFmtId="177" fontId="7" fillId="0" borderId="3" xfId="4" applyNumberFormat="1" applyFont="1" applyBorder="1" applyAlignment="1">
      <alignment horizontal="center" vertical="center"/>
    </xf>
    <xf numFmtId="42" fontId="7" fillId="0" borderId="4" xfId="4" applyNumberFormat="1" applyFont="1" applyBorder="1" applyAlignment="1">
      <alignment horizontal="center" vertical="center" shrinkToFit="1"/>
    </xf>
    <xf numFmtId="49" fontId="7" fillId="0" borderId="8" xfId="4" applyNumberFormat="1" applyFont="1" applyBorder="1" applyAlignment="1">
      <alignment horizontal="right" vertical="center"/>
    </xf>
    <xf numFmtId="180" fontId="7" fillId="0" borderId="9" xfId="4" applyNumberFormat="1" applyFont="1" applyBorder="1" applyAlignment="1">
      <alignment horizontal="left" vertical="center"/>
    </xf>
    <xf numFmtId="49" fontId="7" fillId="0" borderId="18" xfId="4" applyNumberFormat="1" applyFont="1" applyBorder="1" applyAlignment="1">
      <alignment horizontal="right" vertical="center"/>
    </xf>
    <xf numFmtId="180" fontId="7" fillId="0" borderId="14" xfId="4" applyNumberFormat="1" applyFont="1" applyBorder="1" applyAlignment="1">
      <alignment horizontal="left" vertical="center"/>
    </xf>
    <xf numFmtId="178" fontId="19" fillId="0" borderId="4" xfId="4" applyNumberFormat="1" applyFont="1" applyBorder="1" applyAlignment="1">
      <alignment vertical="center"/>
    </xf>
    <xf numFmtId="42" fontId="7" fillId="0" borderId="7" xfId="4" applyNumberFormat="1" applyFont="1" applyBorder="1" applyAlignment="1">
      <alignment horizontal="center" vertical="center" shrinkToFit="1"/>
    </xf>
    <xf numFmtId="180" fontId="7" fillId="0" borderId="0" xfId="4" applyNumberFormat="1" applyFont="1" applyAlignment="1">
      <alignment horizontal="left" vertical="center"/>
    </xf>
    <xf numFmtId="180" fontId="7" fillId="0" borderId="12" xfId="4" applyNumberFormat="1" applyFont="1" applyBorder="1" applyAlignment="1">
      <alignment horizontal="left" vertical="center"/>
    </xf>
    <xf numFmtId="42" fontId="7" fillId="0" borderId="6" xfId="4" applyNumberFormat="1" applyFont="1" applyBorder="1" applyAlignment="1">
      <alignment horizontal="center" vertical="center" shrinkToFit="1"/>
    </xf>
    <xf numFmtId="49" fontId="7" fillId="0" borderId="5" xfId="4" applyNumberFormat="1" applyFont="1" applyBorder="1" applyAlignment="1">
      <alignment horizontal="right" vertical="center"/>
    </xf>
    <xf numFmtId="180" fontId="7" fillId="0" borderId="11" xfId="4" applyNumberFormat="1" applyFont="1" applyBorder="1" applyAlignment="1">
      <alignment horizontal="left" vertical="center"/>
    </xf>
    <xf numFmtId="49" fontId="7" fillId="0" borderId="17" xfId="4" applyNumberFormat="1" applyFont="1" applyBorder="1" applyAlignment="1">
      <alignment horizontal="right" vertical="center"/>
    </xf>
    <xf numFmtId="180" fontId="7" fillId="0" borderId="13" xfId="4" applyNumberFormat="1" applyFont="1" applyBorder="1" applyAlignment="1">
      <alignment horizontal="left" vertical="center"/>
    </xf>
    <xf numFmtId="0" fontId="7" fillId="3" borderId="14" xfId="4" applyFont="1" applyFill="1" applyBorder="1" applyAlignment="1">
      <alignment horizontal="center" vertical="center"/>
    </xf>
    <xf numFmtId="0" fontId="7" fillId="3" borderId="13" xfId="4" applyFont="1" applyFill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7" fillId="0" borderId="6" xfId="0" applyFont="1" applyBorder="1">
      <alignment vertical="center"/>
    </xf>
    <xf numFmtId="0" fontId="1" fillId="8" borderId="4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178" fontId="7" fillId="8" borderId="7" xfId="0" applyNumberFormat="1" applyFont="1" applyFill="1" applyBorder="1">
      <alignment vertical="center"/>
    </xf>
    <xf numFmtId="178" fontId="22" fillId="8" borderId="4" xfId="4" applyNumberFormat="1" applyFont="1" applyFill="1" applyBorder="1" applyAlignment="1">
      <alignment horizontal="center" vertical="center"/>
    </xf>
    <xf numFmtId="178" fontId="22" fillId="8" borderId="7" xfId="4" applyNumberFormat="1" applyFont="1" applyFill="1" applyBorder="1" applyAlignment="1">
      <alignment horizontal="center" vertical="center"/>
    </xf>
    <xf numFmtId="178" fontId="22" fillId="8" borderId="7" xfId="0" applyNumberFormat="1" applyFont="1" applyFill="1" applyBorder="1" applyAlignment="1">
      <alignment horizontal="center" vertical="center"/>
    </xf>
    <xf numFmtId="180" fontId="19" fillId="0" borderId="3" xfId="4" applyNumberFormat="1" applyFont="1" applyBorder="1" applyAlignment="1">
      <alignment horizontal="right" vertical="center"/>
    </xf>
    <xf numFmtId="49" fontId="19" fillId="0" borderId="9" xfId="4" applyNumberFormat="1" applyFont="1" applyBorder="1" applyAlignment="1">
      <alignment horizontal="left" vertical="center"/>
    </xf>
    <xf numFmtId="180" fontId="19" fillId="0" borderId="19" xfId="4" applyNumberFormat="1" applyFont="1" applyBorder="1" applyAlignment="1">
      <alignment horizontal="right" vertical="center"/>
    </xf>
    <xf numFmtId="49" fontId="19" fillId="0" borderId="14" xfId="4" applyNumberFormat="1" applyFont="1" applyBorder="1" applyAlignment="1">
      <alignment horizontal="left" vertical="center"/>
    </xf>
    <xf numFmtId="0" fontId="9" fillId="8" borderId="4" xfId="4" applyFont="1" applyFill="1" applyBorder="1" applyAlignment="1">
      <alignment horizontal="center" vertical="center"/>
    </xf>
    <xf numFmtId="0" fontId="22" fillId="8" borderId="6" xfId="4" applyFont="1" applyFill="1" applyBorder="1" applyAlignment="1">
      <alignment horizontal="center" vertical="center"/>
    </xf>
    <xf numFmtId="0" fontId="22" fillId="8" borderId="7" xfId="4" applyFont="1" applyFill="1" applyBorder="1" applyAlignment="1">
      <alignment horizontal="center" vertical="center" shrinkToFit="1"/>
    </xf>
    <xf numFmtId="178" fontId="22" fillId="8" borderId="7" xfId="0" applyNumberFormat="1" applyFont="1" applyFill="1" applyBorder="1">
      <alignment vertical="center"/>
    </xf>
    <xf numFmtId="178" fontId="9" fillId="8" borderId="7" xfId="4" applyNumberFormat="1" applyFont="1" applyFill="1" applyBorder="1" applyAlignment="1">
      <alignment horizontal="center" vertical="center"/>
    </xf>
    <xf numFmtId="178" fontId="22" fillId="0" borderId="7" xfId="4" applyNumberFormat="1" applyFont="1" applyBorder="1" applyAlignment="1">
      <alignment horizontal="center" vertical="center"/>
    </xf>
    <xf numFmtId="178" fontId="22" fillId="8" borderId="4" xfId="0" applyNumberFormat="1" applyFont="1" applyFill="1" applyBorder="1" applyAlignment="1">
      <alignment horizontal="center" vertical="center"/>
    </xf>
    <xf numFmtId="178" fontId="19" fillId="9" borderId="4" xfId="4" applyNumberFormat="1" applyFont="1" applyFill="1" applyBorder="1" applyAlignment="1">
      <alignment horizontal="center" vertical="center"/>
    </xf>
    <xf numFmtId="0" fontId="22" fillId="10" borderId="4" xfId="4" applyFont="1" applyFill="1" applyBorder="1" applyAlignment="1">
      <alignment horizontal="center" vertical="center" shrinkToFit="1"/>
    </xf>
    <xf numFmtId="0" fontId="22" fillId="10" borderId="7" xfId="4" applyFont="1" applyFill="1" applyBorder="1" applyAlignment="1">
      <alignment horizontal="center" vertical="center" shrinkToFit="1"/>
    </xf>
    <xf numFmtId="180" fontId="7" fillId="0" borderId="3" xfId="4" applyNumberFormat="1" applyFont="1" applyBorder="1" applyAlignment="1">
      <alignment horizontal="right" vertical="center"/>
    </xf>
    <xf numFmtId="0" fontId="7" fillId="0" borderId="9" xfId="4" applyFont="1" applyBorder="1" applyAlignment="1">
      <alignment horizontal="left" vertical="center"/>
    </xf>
    <xf numFmtId="180" fontId="7" fillId="0" borderId="19" xfId="4" applyNumberFormat="1" applyFont="1" applyBorder="1" applyAlignment="1">
      <alignment horizontal="right" vertical="center"/>
    </xf>
    <xf numFmtId="0" fontId="7" fillId="0" borderId="14" xfId="4" applyFont="1" applyBorder="1" applyAlignment="1">
      <alignment horizontal="left" vertical="center"/>
    </xf>
    <xf numFmtId="0" fontId="7" fillId="0" borderId="0" xfId="4" applyFont="1" applyAlignment="1">
      <alignment horizontal="left" vertical="center"/>
    </xf>
    <xf numFmtId="0" fontId="7" fillId="0" borderId="12" xfId="4" applyFont="1" applyBorder="1" applyAlignment="1">
      <alignment horizontal="left" vertical="center"/>
    </xf>
    <xf numFmtId="180" fontId="19" fillId="8" borderId="8" xfId="4" applyNumberFormat="1" applyFont="1" applyFill="1" applyBorder="1" applyAlignment="1">
      <alignment horizontal="right" vertical="center"/>
    </xf>
    <xf numFmtId="49" fontId="19" fillId="8" borderId="0" xfId="4" applyNumberFormat="1" applyFont="1" applyFill="1" applyAlignment="1">
      <alignment horizontal="left" vertical="center"/>
    </xf>
    <xf numFmtId="180" fontId="19" fillId="8" borderId="18" xfId="4" applyNumberFormat="1" applyFont="1" applyFill="1" applyBorder="1" applyAlignment="1">
      <alignment horizontal="right" vertical="center"/>
    </xf>
    <xf numFmtId="49" fontId="19" fillId="8" borderId="12" xfId="4" applyNumberFormat="1" applyFont="1" applyFill="1" applyBorder="1" applyAlignment="1">
      <alignment horizontal="left" vertical="center"/>
    </xf>
    <xf numFmtId="0" fontId="22" fillId="2" borderId="4" xfId="4" applyFont="1" applyFill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7" fillId="4" borderId="2" xfId="4" applyFont="1" applyFill="1" applyBorder="1" applyAlignment="1">
      <alignment horizontal="center" vertical="center"/>
    </xf>
    <xf numFmtId="0" fontId="19" fillId="2" borderId="3" xfId="4" applyFont="1" applyFill="1" applyBorder="1" applyAlignment="1">
      <alignment horizontal="center" vertical="center"/>
    </xf>
    <xf numFmtId="0" fontId="19" fillId="2" borderId="5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4" borderId="3" xfId="4" applyFont="1" applyFill="1" applyBorder="1" applyAlignment="1">
      <alignment horizontal="center" vertical="center"/>
    </xf>
    <xf numFmtId="0" fontId="7" fillId="4" borderId="5" xfId="4" applyFont="1" applyFill="1" applyBorder="1" applyAlignment="1">
      <alignment horizontal="center" vertical="center"/>
    </xf>
    <xf numFmtId="0" fontId="19" fillId="2" borderId="9" xfId="4" applyFont="1" applyFill="1" applyBorder="1" applyAlignment="1">
      <alignment horizontal="center" vertical="center"/>
    </xf>
    <xf numFmtId="0" fontId="19" fillId="2" borderId="14" xfId="4" applyFont="1" applyFill="1" applyBorder="1" applyAlignment="1">
      <alignment horizontal="center" vertical="center"/>
    </xf>
    <xf numFmtId="0" fontId="19" fillId="2" borderId="11" xfId="4" applyFont="1" applyFill="1" applyBorder="1" applyAlignment="1">
      <alignment horizontal="center" vertical="center"/>
    </xf>
    <xf numFmtId="0" fontId="19" fillId="2" borderId="17" xfId="4" applyFont="1" applyFill="1" applyBorder="1" applyAlignment="1">
      <alignment horizontal="center" vertical="center"/>
    </xf>
    <xf numFmtId="0" fontId="19" fillId="2" borderId="1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14" xfId="4" applyFont="1" applyFill="1" applyBorder="1" applyAlignment="1">
      <alignment horizontal="center" vertical="center"/>
    </xf>
    <xf numFmtId="0" fontId="7" fillId="3" borderId="17" xfId="4" applyFont="1" applyFill="1" applyBorder="1" applyAlignment="1">
      <alignment horizontal="center" vertical="center"/>
    </xf>
    <xf numFmtId="0" fontId="7" fillId="3" borderId="13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4" borderId="9" xfId="4" applyFont="1" applyFill="1" applyBorder="1" applyAlignment="1">
      <alignment horizontal="center" vertical="center"/>
    </xf>
    <xf numFmtId="0" fontId="7" fillId="4" borderId="14" xfId="4" applyFont="1" applyFill="1" applyBorder="1" applyAlignment="1">
      <alignment horizontal="center" vertical="center"/>
    </xf>
    <xf numFmtId="0" fontId="7" fillId="4" borderId="17" xfId="4" applyFont="1" applyFill="1" applyBorder="1" applyAlignment="1">
      <alignment horizontal="center" vertical="center"/>
    </xf>
    <xf numFmtId="0" fontId="7" fillId="4" borderId="13" xfId="4" applyFont="1" applyFill="1" applyBorder="1" applyAlignment="1">
      <alignment horizontal="center" vertical="center"/>
    </xf>
    <xf numFmtId="0" fontId="7" fillId="4" borderId="11" xfId="4" applyFont="1" applyFill="1" applyBorder="1" applyAlignment="1">
      <alignment horizontal="center" vertical="center"/>
    </xf>
    <xf numFmtId="0" fontId="19" fillId="2" borderId="2" xfId="4" applyFont="1" applyFill="1" applyBorder="1" applyAlignment="1">
      <alignment horizontal="center" vertical="center"/>
    </xf>
    <xf numFmtId="0" fontId="19" fillId="3" borderId="2" xfId="4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7" borderId="2" xfId="4" applyFont="1" applyFill="1" applyBorder="1" applyAlignment="1">
      <alignment horizontal="center" vertical="center"/>
    </xf>
    <xf numFmtId="0" fontId="1" fillId="7" borderId="3" xfId="4" applyFont="1" applyFill="1" applyBorder="1" applyAlignment="1">
      <alignment horizontal="center" vertical="center"/>
    </xf>
    <xf numFmtId="0" fontId="1" fillId="7" borderId="5" xfId="4" applyFont="1" applyFill="1" applyBorder="1" applyAlignment="1">
      <alignment horizontal="center" vertical="center"/>
    </xf>
    <xf numFmtId="0" fontId="29" fillId="0" borderId="0" xfId="6" applyFont="1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33" fillId="0" borderId="0" xfId="6" applyFont="1" applyAlignment="1">
      <alignment horizontal="center" vertical="center"/>
    </xf>
    <xf numFmtId="0" fontId="1" fillId="7" borderId="9" xfId="4" applyFont="1" applyFill="1" applyBorder="1" applyAlignment="1">
      <alignment horizontal="center" vertical="center"/>
    </xf>
    <xf numFmtId="0" fontId="1" fillId="7" borderId="14" xfId="4" applyFont="1" applyFill="1" applyBorder="1" applyAlignment="1">
      <alignment horizontal="center" vertical="center"/>
    </xf>
    <xf numFmtId="0" fontId="1" fillId="7" borderId="17" xfId="4" applyFont="1" applyFill="1" applyBorder="1" applyAlignment="1">
      <alignment horizontal="center" vertical="center"/>
    </xf>
    <xf numFmtId="0" fontId="1" fillId="7" borderId="13" xfId="4" applyFont="1" applyFill="1" applyBorder="1" applyAlignment="1">
      <alignment horizontal="center" vertical="center"/>
    </xf>
    <xf numFmtId="0" fontId="1" fillId="7" borderId="11" xfId="4" applyFont="1" applyFill="1" applyBorder="1" applyAlignment="1">
      <alignment horizontal="center" vertical="center"/>
    </xf>
    <xf numFmtId="0" fontId="7" fillId="3" borderId="20" xfId="4" applyFont="1" applyFill="1" applyBorder="1" applyAlignment="1">
      <alignment horizontal="center" vertical="center"/>
    </xf>
    <xf numFmtId="0" fontId="28" fillId="0" borderId="0" xfId="6" applyFont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9" fillId="2" borderId="20" xfId="4" applyFont="1" applyFill="1" applyBorder="1" applyAlignment="1">
      <alignment horizontal="center" vertical="center"/>
    </xf>
    <xf numFmtId="0" fontId="31" fillId="0" borderId="0" xfId="6" applyFont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1" fillId="0" borderId="0" xfId="6" applyFont="1" applyAlignment="1">
      <alignment horizontal="center" vertical="center"/>
    </xf>
    <xf numFmtId="0" fontId="30" fillId="0" borderId="0" xfId="6" applyFont="1" applyAlignment="1">
      <alignment horizontal="center" vertical="center"/>
    </xf>
  </cellXfs>
  <cellStyles count="8">
    <cellStyle name="標準" xfId="0" builtinId="0"/>
    <cellStyle name="標準 2" xfId="2" xr:uid="{00000000-0005-0000-0000-000001000000}"/>
    <cellStyle name="標準 3" xfId="1" xr:uid="{00000000-0005-0000-0000-000002000000}"/>
    <cellStyle name="標準 3 2" xfId="5" xr:uid="{00000000-0005-0000-0000-000003000000}"/>
    <cellStyle name="標準 4" xfId="3" xr:uid="{00000000-0005-0000-0000-000004000000}"/>
    <cellStyle name="標準 5" xfId="6" xr:uid="{00000000-0005-0000-0000-000005000000}"/>
    <cellStyle name="標準 6" xfId="7" xr:uid="{00000000-0005-0000-0000-000006000000}"/>
    <cellStyle name="標準_longskd(No.303)" xfId="4" xr:uid="{00000000-0005-0000-0000-000007000000}"/>
  </cellStyles>
  <dxfs count="0"/>
  <tableStyles count="0" defaultTableStyle="TableStyleMedium2" defaultPivotStyle="PivotStyleLight16"/>
  <colors>
    <mruColors>
      <color rgb="FFCCFFFF"/>
      <color rgb="FF3333FF"/>
      <color rgb="FFCCFFCC"/>
      <color rgb="FFFFCCFF"/>
      <color rgb="FFBDD7EE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326118</xdr:colOff>
      <xdr:row>4</xdr:row>
      <xdr:rowOff>12700</xdr:rowOff>
    </xdr:to>
    <xdr:sp macro="" textlink="">
      <xdr:nvSpPr>
        <xdr:cNvPr id="1025" name="Object 1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0" y="200025"/>
          <a:ext cx="1016000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53" name="Oval 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54" name="Oval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55" name="Oval 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56" name="Oval 4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57" name="Oval 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58" name="Oval 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59" name="Oval 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0" name="Oval 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1" name="Oval 1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2" name="Oval 1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3" name="Oval 1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4" name="Oval 1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5" name="Oval 1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6" name="Oval 1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7" name="Oval 1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8" name="Oval 1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9" name="Oval 1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0" name="Oval 1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1" name="Oval 2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2" name="Oval 2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3" name="Oval 23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4" name="Oval 24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5" name="Oval 25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6" name="Oval 26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7" name="Oval 27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8" name="Oval 28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9" name="Oval 29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0" name="Oval 30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1" name="Oval 3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2" name="Oval 3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3" name="Oval 33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4" name="Oval 34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5" name="Oval 3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6" name="Oval 3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7" name="Oval 3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8" name="Oval 40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9" name="Oval 4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0" name="Oval 4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1" name="Oval 4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2" name="Oval 4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3" name="Oval 4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4" name="Oval 4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5" name="Oval 47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6" name="Oval 4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7" name="Oval 4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8" name="Oval 5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9" name="Oval 5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0" name="Oval 5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1" name="Oval 5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2" name="Oval 5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3" name="Oval 5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4" name="Oval 5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5" name="Oval 5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6" name="Oval 5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7" name="Oval 5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8" name="Oval 60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9" name="Oval 6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0" name="Oval 6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1" name="Oval 6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2" name="Oval 6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3" name="Oval 6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4" name="Oval 6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5" name="Oval 67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6" name="Oval 68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7" name="Oval 69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8" name="Oval 70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9" name="Oval 7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0" name="Oval 7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1" name="Oval 7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2" name="Oval 7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3" name="Oval 7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4" name="Oval 7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5" name="Oval 7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6" name="Oval 7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7" name="Oval 7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8" name="Oval 8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9" name="Oval 8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0" name="Oval 8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1" name="Oval 8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2" name="Oval 8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3" name="Oval 8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4" name="Oval 86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5" name="Oval 87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6" name="Oval 88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7" name="Oval 89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8" name="Oval 90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9" name="Oval 91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0" name="Oval 9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1" name="Oval 9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2" name="Oval 9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3" name="Oval 9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4" name="Oval 96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5" name="Oval 97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6" name="Oval 9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7" name="Oval 99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8" name="Oval 100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9" name="Oval 10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0" name="Oval 10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1" name="Oval 10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2" name="Oval 10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3" name="Oval 10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4" name="Oval 106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5" name="Oval 10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6" name="Oval 10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7" name="Oval 109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8" name="Oval 110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9" name="Oval 11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0" name="Oval 11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1" name="Oval 11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2" name="Oval 11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3" name="Oval 119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4" name="Oval 120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5" name="Oval 121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6" name="Oval 12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7" name="Oval 123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8" name="Oval 124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9" name="Oval 125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0" name="Oval 126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1" name="Oval 127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2" name="Oval 128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3" name="Oval 129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4" name="Oval 130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5" name="Oval 131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6" name="Oval 13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7" name="Oval 13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8" name="Oval 134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9" name="Oval 135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0" name="Oval 136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1" name="Oval 137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2" name="Oval 138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3" name="Oval 139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4" name="Oval 140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5" name="Oval 141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6" name="Oval 14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7" name="Oval 143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8" name="Oval 144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9" name="Oval 145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0" name="Oval 146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1" name="Oval 147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2" name="Oval 148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3" name="Oval 149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4" name="Oval 150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5" name="Oval 15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6" name="Oval 15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7" name="Oval 153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8" name="Oval 154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9" name="Oval 155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0" name="Oval 156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1" name="Oval 157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2" name="Oval 158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3" name="Oval 159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4" name="Oval 160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5" name="Oval 16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6" name="Oval 16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7" name="Oval 163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8" name="Oval 164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9" name="Oval 165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0" name="Oval 166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1" name="Oval 167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2" name="Oval 168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3" name="Oval 169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4" name="Oval 170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5" name="Oval 17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6" name="Oval 17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7" name="Oval 173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8" name="Oval 174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9" name="Oval 175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0" name="Oval 176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1" name="Oval 177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2" name="Oval 178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3" name="Oval 179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4" name="Oval 180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5" name="Oval 181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6" name="Oval 18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7" name="Oval 183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8" name="Oval 184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9" name="Oval 185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0" name="Oval 186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1" name="Oval 187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2" name="Oval 188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3" name="Oval 189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4" name="Oval 190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5" name="Oval 191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6" name="Oval 19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7" name="Oval 19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8" name="Oval 194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9" name="Oval 195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0" name="Oval 196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1" name="Oval 197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2" name="Oval 198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3" name="Oval 199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4" name="Oval 200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5" name="Oval 20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6" name="Oval 20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7" name="Oval 20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8" name="Oval 204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9" name="Oval 205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0" name="Oval 206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1" name="Oval 207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2" name="Oval 208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3" name="Oval 209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4" name="Oval 210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5" name="Oval 21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6" name="Oval 21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7" name="Oval 21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8" name="Oval 214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9" name="Oval 215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0" name="Oval 216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1" name="Oval 217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2" name="Oval 218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3" name="Oval 219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4" name="Oval 220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5" name="Oval 221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6" name="Oval 22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7" name="Oval 22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8" name="Oval 224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9" name="Oval 225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0" name="Oval 226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1" name="Oval 227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2" name="Oval 228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3" name="Oval 229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4" name="Oval 230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5" name="Oval 23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6" name="Oval 23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7" name="Oval 23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8" name="Oval 234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9" name="Oval 235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0" name="Oval 236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1" name="Oval 237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2" name="Oval 238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3" name="Oval 239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4" name="Oval 240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5" name="Oval 24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6" name="Oval 24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7" name="Oval 24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8" name="Oval 244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9" name="Oval 245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0" name="Oval 246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1" name="Oval 247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2" name="Oval 248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3" name="Oval 249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4" name="Oval 250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5" name="Oval 25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6" name="Oval 25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7" name="Oval 25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8" name="Oval 254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9" name="Oval 255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0" name="Oval 256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1" name="Oval 257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2" name="Oval 258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3" name="Oval 926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4" name="Oval 927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5" name="Oval 928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6" name="Oval 929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7" name="Oval 930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8" name="Oval 931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9" name="Oval 93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0" name="Oval 933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1" name="Oval 934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2" name="Oval 935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3" name="Oval 936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4" name="Oval 937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5" name="Oval 938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6" name="Oval 939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7" name="Oval 940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8" name="Oval 941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9" name="Oval 94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0" name="Oval 943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1" name="Oval 944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2" name="Oval 945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3" name="Oval 946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4" name="Oval 947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6" name="Oval 948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7" name="Oval 94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8" name="Oval 95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9" name="Oval 95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0" name="Oval 95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1" name="Oval 95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2" name="Oval 954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3" name="Oval 955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4" name="Oval 956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5" name="Oval 957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6" name="Oval 958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7" name="Oval 959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8" name="Oval 960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9" name="Oval 96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0" name="Oval 96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1" name="Oval 96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2" name="Oval 964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3" name="Oval 96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4" name="Oval 966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5" name="Oval 967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6" name="Oval 968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7" name="Oval 969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8" name="Oval 970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9" name="Oval 971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0" name="Oval 97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1" name="Oval 97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2" name="Oval 974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3" name="Oval 97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4" name="Oval 976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5" name="Oval 977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6" name="Oval 978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7" name="Oval 979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8" name="Oval 980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9" name="Oval 98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0" name="Oval 98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1" name="Oval 98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2" name="Oval 984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3" name="Oval 985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4" name="Oval 98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5" name="Oval 987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6" name="Oval 988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7" name="Oval 989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8" name="Oval 990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9" name="Oval 99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0" name="Oval 99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1" name="Oval 993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2" name="Oval 994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3" name="Oval 995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4" name="Oval 996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5" name="Oval 997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6" name="Oval 998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7" name="Oval 999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8" name="Oval 1000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9" name="Oval 100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0" name="Oval 100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1" name="Oval 1003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2" name="Oval 1004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3" name="Oval 1005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4" name="Oval 1006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5" name="Oval 1007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6" name="Oval 1008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7" name="Oval 1009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8" name="Oval 1010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9" name="Oval 101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0" name="Oval 101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1" name="Oval 101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2" name="Oval 1014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3" name="Oval 1015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4" name="Oval 1016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5" name="Oval 1017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6" name="Oval 1018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7" name="Oval 1019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8" name="Oval 1020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9" name="Oval 102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0" name="Oval 102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1" name="Oval 102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2" name="Oval 1024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3" name="Oval 1025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4" name="Oval 1026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5" name="Oval 1027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6" name="Oval 1028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7" name="Oval 1029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8" name="Oval 1030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9" name="Oval 103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0" name="Oval 103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1" name="Oval 103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2" name="Oval 1034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3" name="Oval 1035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4" name="Oval 1036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5" name="Oval 1037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6" name="Oval 1038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7" name="Oval 1039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8" name="Oval 1040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9" name="Oval 1041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0" name="Oval 104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1" name="Oval 104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2" name="Oval 1044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3" name="Oval 1045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4" name="Oval 1046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5" name="Oval 1047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6" name="Oval 1048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7" name="Oval 1049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8" name="Oval 1050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9" name="Oval 105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0" name="Oval 105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1" name="Oval 105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2" name="Oval 1054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3" name="Oval 1055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4" name="Oval 1056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5" name="Oval 1057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6" name="Oval 1058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7" name="Oval 1059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8" name="Oval 1060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9" name="Oval 106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0" name="Oval 106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1" name="Oval 106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2" name="Oval 1064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3" name="Oval 1065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4" name="Oval 1066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5" name="Oval 1067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6" name="Oval 1068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7" name="Oval 1069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8" name="Oval 1070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9" name="Oval 107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0" name="Oval 107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1" name="Oval 107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2" name="Oval 1074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3" name="Oval 1075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4" name="Oval 1076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5" name="Oval 1077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6" name="Oval 1078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7" name="Oval 1079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8" name="Oval 1080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9" name="Oval 108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0" name="Oval 108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1" name="Oval 1083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2" name="Oval 1084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3" name="Oval 1085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4" name="Oval 1086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5" name="Oval 1087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6" name="Oval 108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7" name="Oval 1089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8" name="Oval 1090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9" name="Oval 109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0" name="Oval 109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1" name="Oval 109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2" name="Oval 1094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3" name="Oval 1095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4" name="Oval 1096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5" name="Oval 1097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6" name="Oval 1098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7" name="Oval 1099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8" name="Oval 1100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9" name="Oval 110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0" name="Oval 110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1" name="Oval 1103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2" name="Oval 1104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3" name="Oval 1105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4" name="Oval 1106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5" name="Oval 1107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6" name="Oval 1108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7" name="Oval 1109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8" name="Oval 1110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9" name="Oval 1111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0" name="Oval 111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1" name="Oval 1113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2" name="Oval 1114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3" name="Oval 1115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4" name="Oval 1116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5" name="Oval 1117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6" name="Oval 1118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7" name="Oval 1119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8" name="Oval 1120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9" name="Oval 1121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0" name="Oval 112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1" name="Oval 1123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2" name="Oval 1124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3" name="Oval 1125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4" name="Oval 1126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5" name="Oval 1127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6" name="Oval 1128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7" name="Oval 1129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8" name="Oval 1130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9" name="Oval 113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0" name="Oval 113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1" name="Oval 113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2" name="Oval 1134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3" name="Oval 1135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4" name="Oval 1136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5" name="Oval 1137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6" name="Oval 1138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7" name="Oval 1139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8" name="Oval 1140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9" name="Oval 1141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0" name="Oval 114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1" name="Oval 114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2" name="Oval 1144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3" name="Oval 1145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4" name="Oval 1146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5" name="Oval 1147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6" name="Oval 1148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7" name="Oval 1149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8" name="Oval 1150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9" name="Oval 1151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0" name="Oval 115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1" name="Oval 115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2" name="Oval 1154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3" name="Oval 1155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4" name="Oval 1156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5" name="Oval 1157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6" name="Oval 1158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7" name="Oval 1159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8" name="Oval 1160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9" name="Oval 116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0" name="Oval 116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1" name="Oval 116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2" name="Oval 1164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3" name="Oval 1165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4" name="Oval 1166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5" name="Oval 1167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6" name="Oval 1168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7" name="Oval 1169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8" name="Oval 1170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9" name="Oval 117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0" name="Oval 117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1" name="Oval 117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2" name="Oval 1174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3" name="Oval 1175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4" name="Oval 1497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5" name="Oval 1498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6" name="Oval 1499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7" name="Oval 1500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8" name="Oval 150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9" name="Oval 150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0" name="Oval 150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1" name="Oval 1504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2" name="Oval 1505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3" name="Oval 1506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4" name="Oval 1507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5" name="Oval 1508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6" name="Oval 1509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7" name="Oval 1510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8" name="Oval 151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9" name="Oval 151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0" name="Oval 151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1" name="Oval 1514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2" name="Oval 151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3" name="Oval 1516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4" name="Oval 1517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5" name="Oval 1518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6" name="Oval 1519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7" name="Oval 1520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8" name="Oval 152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9" name="Oval 152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0" name="Oval 152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1" name="Oval 152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2" name="Oval 1525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3" name="Oval 1526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4" name="Oval 1527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5" name="Oval 152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6" name="Oval 1529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7" name="Oval 1530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8" name="Oval 153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9" name="Oval 153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0" name="Oval 153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1" name="Oval 153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2" name="Oval 1535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3" name="Oval 1536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4" name="Oval 1537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5" name="Oval 1538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6" name="Oval 153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7" name="Oval 1540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8" name="Oval 154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9" name="Oval 154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0" name="Oval 154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1" name="Oval 1544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2" name="Oval 1545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3" name="Oval 1546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4" name="Oval 1547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5" name="Oval 1548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6" name="Oval 1549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7" name="Oval 1550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8" name="Oval 155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9" name="Oval 1552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0" name="Oval 155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1" name="Oval 1554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2" name="Oval 1555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3" name="Oval 1556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4" name="Oval 1557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5" name="Oval 1558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6" name="Oval 1559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7" name="Oval 1560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8" name="Oval 156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9" name="Oval 1562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0" name="Oval 156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1" name="Oval 1564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2" name="Oval 1565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3" name="Oval 1566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4" name="Oval 1567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5" name="Oval 1568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6" name="Oval 1569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7" name="Oval 1570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8" name="Oval 157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9" name="Oval 1572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0" name="Oval 157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1" name="Oval 1574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2" name="Oval 1575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3" name="Oval 1576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4" name="Oval 1577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5" name="Oval 157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6" name="Oval 1579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7" name="Oval 1580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8" name="Oval 158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9" name="Oval 1582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0" name="Oval 158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1" name="Oval 1584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2" name="Oval 1585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3" name="Oval 1586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4" name="Oval 1587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5" name="Oval 1588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6" name="Oval 1589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7" name="Oval 1590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8" name="Oval 159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9" name="Oval 1592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0" name="Oval 159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1" name="Oval 1594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2" name="Oval 1595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3" name="Oval 1596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4" name="Oval 1597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5" name="Oval 1598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6" name="Oval 1599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7" name="Oval 1600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8" name="Oval 160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9" name="Oval 1602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0" name="Oval 1603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1" name="Oval 1604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2" name="Oval 1605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3" name="Oval 1606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4" name="Oval 1607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5" name="Oval 1608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6" name="Oval 1609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7" name="Oval 1610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8" name="Oval 161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9" name="Oval 1612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0" name="Oval 1613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1" name="Oval 1614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2" name="Oval 1615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3" name="Oval 1616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4" name="Oval 1617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5" name="Oval 1618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6" name="Oval 1619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7" name="Oval 1620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8" name="Oval 162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9" name="Oval 1622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0" name="Oval 162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1" name="Oval 1624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2" name="Oval 1625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3" name="Oval 1626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4" name="Oval 1627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5" name="Oval 1628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6" name="Oval 1629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7" name="Oval 1630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8" name="Oval 163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9" name="Oval 1632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0" name="Oval 163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1" name="Oval 1634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2" name="Oval 1635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3" name="Oval 1636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4" name="Oval 1637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5" name="Oval 16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6" name="Oval 1639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7" name="Oval 1640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8" name="Oval 164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9" name="Oval 1642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0" name="Oval 1643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1" name="Oval 1644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2" name="Oval 1645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3" name="Oval 1646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4" name="Oval 1647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5" name="Oval 1648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6" name="Oval 1649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7" name="Oval 1650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8" name="Oval 165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9" name="Oval 1652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0" name="Oval 1653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1" name="Oval 1654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2" name="Oval 1655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3" name="Oval 1656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4" name="Oval 1657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5" name="Oval 1658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6" name="Oval 1659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7" name="Oval 1660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8" name="Oval 166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9" name="Oval 166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0" name="Oval 1663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1" name="Oval 1664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2" name="Oval 1665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3" name="Oval 1666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4" name="Oval 1667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5" name="Oval 1668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6" name="Oval 1669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7" name="Oval 1670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8" name="Oval 167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9" name="Oval 1672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0" name="Oval 1673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1" name="Oval 1674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2" name="Oval 1675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3" name="Oval 1676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4" name="Oval 1677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5" name="Oval 1678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6" name="Oval 1679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7" name="Oval 1680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8" name="Oval 168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9" name="Oval 1682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0" name="Oval 1683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1" name="Oval 1684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2" name="Oval 1685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3" name="Oval 1686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4" name="Oval 1687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5" name="Oval 1688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6" name="Oval 1689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7" name="Oval 1690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8" name="Oval 169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9" name="Oval 169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0" name="Oval 1693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1" name="Oval 1694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2" name="Oval 1695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3" name="Oval 1696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4" name="Oval 1697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5" name="Oval 1698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6" name="Oval 1699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7" name="Oval 1700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8" name="Oval 170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9" name="Oval 1702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0" name="Oval 170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1" name="Oval 1704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2" name="Oval 170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3" name="Oval 1706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4" name="Oval 1707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5" name="Oval 1708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6" name="Oval 1709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7" name="Oval 1710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8" name="Oval 171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9" name="Oval 1712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0" name="Oval 1713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1" name="Oval 1714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2" name="Oval 1715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3" name="Oval 1716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4" name="Oval 1717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5" name="Oval 1718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6" name="Oval 1719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7" name="Oval 1720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8" name="Oval 172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9" name="Oval 1722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0" name="Oval 1723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1" name="Oval 1724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2" name="Oval 1725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3" name="Oval 1726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4" name="Oval 1727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5" name="Oval 1728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6" name="Oval 1729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7" name="Oval 1730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8" name="Oval 173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9" name="Oval 1732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0" name="Oval 1733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1" name="Oval 1734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2" name="Oval 1735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3" name="Oval 1736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4" name="Oval 1737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5" name="Oval 1738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6" name="Oval 1739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7" name="Oval 1740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8" name="Oval 174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9" name="Oval 1742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500" name="Oval 1743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501" name="Oval 1744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502" name="Oval 1745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503" name="Oval 1746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1042035</xdr:colOff>
      <xdr:row>0</xdr:row>
      <xdr:rowOff>77925</xdr:rowOff>
    </xdr:from>
    <xdr:to>
      <xdr:col>4</xdr:col>
      <xdr:colOff>277731</xdr:colOff>
      <xdr:row>4</xdr:row>
      <xdr:rowOff>132535</xdr:rowOff>
    </xdr:to>
    <xdr:pic>
      <xdr:nvPicPr>
        <xdr:cNvPr id="1504" name="图片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406" y="77925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20</xdr:col>
      <xdr:colOff>174171</xdr:colOff>
      <xdr:row>61</xdr:row>
      <xdr:rowOff>155370</xdr:rowOff>
    </xdr:from>
    <xdr:to>
      <xdr:col>22</xdr:col>
      <xdr:colOff>881744</xdr:colOff>
      <xdr:row>72</xdr:row>
      <xdr:rowOff>65316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230600" y="9168741"/>
          <a:ext cx="2862944" cy="167343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9VLP4</a:t>
          </a:r>
        </a:p>
        <a:p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K-PACIFIC(KP):V2HY8</a:t>
          </a:r>
          <a:endParaRPr kumimoji="1" lang="en-US" altLang="ja-JP" sz="13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852715</xdr:colOff>
      <xdr:row>37</xdr:row>
      <xdr:rowOff>108857</xdr:rowOff>
    </xdr:from>
    <xdr:to>
      <xdr:col>13</xdr:col>
      <xdr:colOff>181428</xdr:colOff>
      <xdr:row>43</xdr:row>
      <xdr:rowOff>18143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3F44A8FF-3903-B7DC-1F60-D8A1801F30A0}"/>
            </a:ext>
          </a:extLst>
        </xdr:cNvPr>
        <xdr:cNvSpPr/>
      </xdr:nvSpPr>
      <xdr:spPr>
        <a:xfrm>
          <a:off x="9815286" y="7202714"/>
          <a:ext cx="417285" cy="1052286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81643</xdr:colOff>
      <xdr:row>34</xdr:row>
      <xdr:rowOff>99786</xdr:rowOff>
    </xdr:from>
    <xdr:to>
      <xdr:col>14</xdr:col>
      <xdr:colOff>45357</xdr:colOff>
      <xdr:row>37</xdr:row>
      <xdr:rowOff>90714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C85ED80-0D80-E1ED-DB36-FED4E27E33FD}"/>
            </a:ext>
          </a:extLst>
        </xdr:cNvPr>
        <xdr:cNvSpPr txBox="1"/>
      </xdr:nvSpPr>
      <xdr:spPr>
        <a:xfrm>
          <a:off x="9044214" y="6622143"/>
          <a:ext cx="2140857" cy="562428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/>
            <a:t>REFLECTION</a:t>
          </a:r>
          <a:r>
            <a:rPr kumimoji="1" lang="en-US" altLang="ja-JP" sz="1400" b="1" baseline="0"/>
            <a:t> 2539E</a:t>
          </a:r>
        </a:p>
        <a:p>
          <a:r>
            <a:rPr kumimoji="1" lang="en-US" altLang="ja-JP" sz="1400" b="1"/>
            <a:t>DISHARGE</a:t>
          </a:r>
          <a:r>
            <a:rPr kumimoji="1" lang="en-US" altLang="ja-JP" sz="1400" b="1" baseline="0"/>
            <a:t> ONLY</a:t>
          </a:r>
          <a:endParaRPr kumimoji="1" lang="ja-JP" altLang="en-US" sz="1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957489" cy="600528"/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167640"/>
          <a:ext cx="957489" cy="6005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oneCellAnchor>
  <xdr:oneCellAnchor>
    <xdr:from>
      <xdr:col>0</xdr:col>
      <xdr:colOff>73206</xdr:colOff>
      <xdr:row>0</xdr:row>
      <xdr:rowOff>67038</xdr:rowOff>
    </xdr:from>
    <xdr:ext cx="1421493" cy="838381"/>
    <xdr:pic>
      <xdr:nvPicPr>
        <xdr:cNvPr id="1503" name="图片 1502">
          <a:extLst>
            <a:ext uri="{FF2B5EF4-FFF2-40B4-BE49-F238E27FC236}">
              <a16:creationId xmlns:a16="http://schemas.microsoft.com/office/drawing/2014/main" id="{00000000-0008-0000-01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06" y="67038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11</xdr:col>
      <xdr:colOff>32657</xdr:colOff>
      <xdr:row>16</xdr:row>
      <xdr:rowOff>10886</xdr:rowOff>
    </xdr:from>
    <xdr:to>
      <xdr:col>13</xdr:col>
      <xdr:colOff>740230</xdr:colOff>
      <xdr:row>20</xdr:row>
      <xdr:rowOff>163286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588828" y="3145972"/>
          <a:ext cx="2862945" cy="93617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HAI MEN (HM): BPOH4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7</xdr:col>
      <xdr:colOff>351154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2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2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2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2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2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2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2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2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2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2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2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2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2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2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2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2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2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2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2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2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2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2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2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2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2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2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2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2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2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2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2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2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2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2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2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2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2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2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2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2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2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2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2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2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2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2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2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2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2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2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2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2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2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2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2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2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2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2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2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2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2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2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2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2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2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2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2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2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2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2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2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2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2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2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2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2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2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2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2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2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2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2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2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2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2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2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2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2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2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2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2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2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2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2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2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2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2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2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2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2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2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2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2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2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1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2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934358</xdr:colOff>
      <xdr:row>38</xdr:row>
      <xdr:rowOff>145143</xdr:rowOff>
    </xdr:from>
    <xdr:to>
      <xdr:col>26</xdr:col>
      <xdr:colOff>743858</xdr:colOff>
      <xdr:row>47</xdr:row>
      <xdr:rowOff>82303</xdr:rowOff>
    </xdr:to>
    <xdr:sp macro="" textlink="">
      <xdr:nvSpPr>
        <xdr:cNvPr id="756" name="テキスト ボックス 755">
          <a:extLst>
            <a:ext uri="{FF2B5EF4-FFF2-40B4-BE49-F238E27FC236}">
              <a16:creationId xmlns:a16="http://schemas.microsoft.com/office/drawing/2014/main" id="{A381A815-DA8B-44F7-B680-865BB53F49C3}"/>
            </a:ext>
          </a:extLst>
        </xdr:cNvPr>
        <xdr:cNvSpPr txBox="1"/>
      </xdr:nvSpPr>
      <xdr:spPr>
        <a:xfrm>
          <a:off x="12074072" y="7429500"/>
          <a:ext cx="2884715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9VLP4</a:t>
          </a:r>
        </a:p>
        <a:p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K-PACIFIC(KP):V2HY8</a:t>
          </a:r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351155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648200" y="198120"/>
          <a:ext cx="953134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300-0000D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300-0000D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300-0000D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300-0000D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300-0000D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300-0000D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300-0000D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300-0000D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300-0000D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300-0000D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300-0000D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300-0000E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300-0000E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300-0000E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300-0000E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300-0000E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300-0000E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300-0000E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300-0000E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300-0000E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300-0000E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300-0000E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300-0000E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300-0000E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300-0000E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300-0000E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300-0000E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300-0000F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280036</xdr:colOff>
      <xdr:row>0</xdr:row>
      <xdr:rowOff>65313</xdr:rowOff>
    </xdr:from>
    <xdr:to>
      <xdr:col>1</xdr:col>
      <xdr:colOff>1102815</xdr:colOff>
      <xdr:row>4</xdr:row>
      <xdr:rowOff>119923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3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36" y="65313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24</xdr:col>
      <xdr:colOff>90715</xdr:colOff>
      <xdr:row>38</xdr:row>
      <xdr:rowOff>172357</xdr:rowOff>
    </xdr:from>
    <xdr:to>
      <xdr:col>26</xdr:col>
      <xdr:colOff>743858</xdr:colOff>
      <xdr:row>47</xdr:row>
      <xdr:rowOff>109517</xdr:rowOff>
    </xdr:to>
    <xdr:sp macro="" textlink="">
      <xdr:nvSpPr>
        <xdr:cNvPr id="756" name="テキスト ボックス 755">
          <a:extLst>
            <a:ext uri="{FF2B5EF4-FFF2-40B4-BE49-F238E27FC236}">
              <a16:creationId xmlns:a16="http://schemas.microsoft.com/office/drawing/2014/main" id="{7C2B790D-3EA7-4891-B4C0-EB509BAF842B}"/>
            </a:ext>
          </a:extLst>
        </xdr:cNvPr>
        <xdr:cNvSpPr txBox="1"/>
      </xdr:nvSpPr>
      <xdr:spPr>
        <a:xfrm>
          <a:off x="11783786" y="7456714"/>
          <a:ext cx="2884715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9VLP4</a:t>
          </a:r>
        </a:p>
        <a:p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K-PACIFIC(KP):V2HY8</a:t>
          </a:r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4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4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4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4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4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4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4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4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4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4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4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4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4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4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4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4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4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4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4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4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4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4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4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4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4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4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4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4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4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4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4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4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4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4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4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4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4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4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4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4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4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4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4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4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4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4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4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4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4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4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4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4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4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4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4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4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4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4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4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4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4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4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4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4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4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4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4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4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4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4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4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4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4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4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4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4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4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4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4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4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4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4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4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4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4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4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4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4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4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4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4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4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4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4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4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4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4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4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4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4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4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4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4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4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4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4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4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4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4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4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4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4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4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4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4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4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4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4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4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4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4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4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4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4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4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4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4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4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4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4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4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4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4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4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4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4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4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4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4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4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4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4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4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4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4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4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4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4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4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4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4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4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4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4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4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4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4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4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4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4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4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4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4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4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4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4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4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4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4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4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4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4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4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4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4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4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4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4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4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4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4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4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4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4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4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4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4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4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4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4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4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4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4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4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4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4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4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4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4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4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4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4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4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4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4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4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4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4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4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4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4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4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4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4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4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4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4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4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4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4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4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4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4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4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4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4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4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4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4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4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4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4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4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4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4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4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4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4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4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4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4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4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4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4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4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4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4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4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4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4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4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4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4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4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4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4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4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4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4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4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4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4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4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4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4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4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4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4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4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4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4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4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4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4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4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4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4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4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4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4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4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4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4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4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4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4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4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4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4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4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4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4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4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4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4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4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4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4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4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4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4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4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4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4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4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4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4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4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4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4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4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4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4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4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4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4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4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4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4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4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4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4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4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4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4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4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4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4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4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4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4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4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4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4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4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4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4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4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4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4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4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4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4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4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4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4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4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4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4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4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4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4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4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4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4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4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4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4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4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4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4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4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4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4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4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4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4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4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4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4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4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4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23</xdr:col>
      <xdr:colOff>108858</xdr:colOff>
      <xdr:row>38</xdr:row>
      <xdr:rowOff>145143</xdr:rowOff>
    </xdr:from>
    <xdr:to>
      <xdr:col>30</xdr:col>
      <xdr:colOff>644073</xdr:colOff>
      <xdr:row>47</xdr:row>
      <xdr:rowOff>82303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23D71C91-3848-4975-9AEB-9B44BF4305BC}"/>
            </a:ext>
          </a:extLst>
        </xdr:cNvPr>
        <xdr:cNvSpPr txBox="1"/>
      </xdr:nvSpPr>
      <xdr:spPr>
        <a:xfrm>
          <a:off x="12690929" y="7429500"/>
          <a:ext cx="2884715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9VLP4</a:t>
          </a:r>
        </a:p>
        <a:p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K-PACIFIC(KP):V2HY8</a:t>
          </a:r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5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5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5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5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5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5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5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5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5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5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5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5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5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5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5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5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5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5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5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5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5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5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5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5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5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5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5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5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5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5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5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5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5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5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5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5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5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5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5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5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5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5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5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5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5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5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5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5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5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5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5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5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5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5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5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5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5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5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5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5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5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5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5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5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5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5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5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5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5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5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5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5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5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5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5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5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5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5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5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5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5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5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5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5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5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5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5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5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5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5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5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5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5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5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5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5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5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5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5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5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5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5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5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5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5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5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5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5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5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5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5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5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5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5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5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5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5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5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5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5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5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5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5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5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5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5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5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5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5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5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5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5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5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5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5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5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5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5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5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5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5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5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5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5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5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5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5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5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5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5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5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5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5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5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5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5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5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5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5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5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5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5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5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5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5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5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5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5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5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5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5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5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5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5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5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5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5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5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5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5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5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5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5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5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5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5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5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5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5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5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5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5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5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5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5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5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5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5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5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5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5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5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5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5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5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5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5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5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5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5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5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5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5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5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5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5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5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5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5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5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5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5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5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5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5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5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5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5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5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5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5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5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5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5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5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5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5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5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5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5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5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5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5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5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5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5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5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5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5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5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5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5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5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5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5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5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5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5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5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5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5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5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5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5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5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5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5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5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5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5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5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5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5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5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5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5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5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5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5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5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5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5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5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5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5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5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5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5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5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5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5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5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5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5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5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5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5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5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5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5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5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5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5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5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5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5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5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5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5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5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5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5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5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5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5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5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5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5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5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5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5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5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5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5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5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5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5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5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5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5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5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5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5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5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5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5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5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5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5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5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5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5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5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5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5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5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5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5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5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5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5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5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5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5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5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5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5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5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5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5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5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5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5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5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5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5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5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5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5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5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5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5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5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5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5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5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5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5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5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5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5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5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5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5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5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5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5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5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5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5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5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5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5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5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5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5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5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5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5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5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5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5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5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5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5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5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5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5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5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5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5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5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5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5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5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5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5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5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5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5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5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5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5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5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5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5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5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5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5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5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5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25</xdr:col>
      <xdr:colOff>117928</xdr:colOff>
      <xdr:row>39</xdr:row>
      <xdr:rowOff>0</xdr:rowOff>
    </xdr:from>
    <xdr:to>
      <xdr:col>30</xdr:col>
      <xdr:colOff>798286</xdr:colOff>
      <xdr:row>47</xdr:row>
      <xdr:rowOff>127660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6F38D1A3-FF5D-4E77-929D-42E9864E692E}"/>
            </a:ext>
          </a:extLst>
        </xdr:cNvPr>
        <xdr:cNvSpPr txBox="1"/>
      </xdr:nvSpPr>
      <xdr:spPr>
        <a:xfrm>
          <a:off x="12845142" y="7474857"/>
          <a:ext cx="2884715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9VLP4</a:t>
          </a:r>
        </a:p>
        <a:p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K-PACIFIC(KP):V2HY8</a:t>
          </a:r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326119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C3748EE3-9362-41AE-A35E-3A60E56AC15E}"/>
            </a:ext>
          </a:extLst>
        </xdr:cNvPr>
        <xdr:cNvSpPr/>
      </xdr:nvSpPr>
      <xdr:spPr>
        <a:xfrm>
          <a:off x="2752725" y="200025"/>
          <a:ext cx="1021444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2BA10940-7063-4179-A587-233713AC1AF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8C3F7F12-E473-4386-927D-63A211C432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DB681ED8-D42A-4F1F-A722-34C88F5E4B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F462FDEA-9695-458F-AA63-E541B0FDEE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19C151F-F7F6-41CF-8216-6F4C133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89D5B749-A8A0-4C29-B8F9-EB0D64D289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348B711-2205-4371-A98C-C059192F681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74DC95E0-4036-4143-A6FA-3A9BD3F31A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78862B3F-6C49-418C-B824-34A56453A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BDC56E36-2DBC-4628-A384-E9DDB82E3E5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9E05CEC2-6015-4541-8EC5-FA5F05DFCB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344CEFB1-D1A5-4434-B61C-FA42F8E926F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73841342-2C5C-42F8-81A5-F0A9B43B00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F0811494-3B23-4613-AAEE-8896C53274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F1F86EB4-27C2-42AE-A46D-AC3E9DD4DA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1AF067D-BD96-4D66-B390-A837C4F398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9010DBD7-969F-43AB-BBB3-87D8B529C3C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FCD1DBC7-06DA-445F-A88C-3CDCF0DCEA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A8D940C4-02D2-4D61-BF72-FA3424B5B8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A466ACD3-64A9-4CB2-AA0D-BF9FFD3B24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38A87B5A-A9BA-48CD-B03C-8964B31C58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3E8E60C5-277D-45CC-AD74-531430190D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E6FF98EF-C9A1-4956-878B-B9D02E606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B0586305-2556-4B8B-80BC-E770D6C0CF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7785349A-ED61-483F-B09E-44BC79540F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F92B6AEE-71E8-4FFF-AFD0-53E756B9C6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34BCD0BC-5300-4800-BFAA-42BE9F51559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D6F79CD9-4793-4CFE-8E97-B9ACAFF4B7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C48C57B4-4A86-43A6-9586-0009E54C95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4CB0F0B7-FC17-428E-9E7C-C80400EDAD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95901C63-A57E-4B87-83DF-D13146027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F9664A12-1194-48E1-B43A-B1C99180364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41A0BFDE-57BD-4FEC-AD11-67CE119640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65073297-D36C-45B8-94A4-7355144D94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2C82FF86-D495-4CAE-93DB-EC910AD2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8D941D3A-DB03-4A2C-B941-454C880CBC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BE54A9B0-2C3F-4314-BBEA-9F509B3242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8951F009-F93F-4352-9E30-3B4E21B46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661F8101-ED3E-45AD-B169-A46C5CBD96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6218596-65E9-4725-9563-42C0DC47B2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BB8A8770-6212-4060-9D14-7881C11861E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414A3027-A703-4038-B2C5-B8EC3F8458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B845DD48-97D5-48A7-98D4-D87CAF37C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59DAC5A6-02AD-4B40-8FEB-2D354B5D02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1D48366B-8891-4AD2-9551-961DCF124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99796B22-9844-4F38-8612-066D822FE49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F88C6A05-3815-4B30-9C64-DFE1972D13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1063C483-CC07-43ED-A125-D34D1E572F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5F57C229-3AEB-4C40-A6A4-AFC6A5EDC1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A45C9B63-66F4-4093-BF3C-42C666F5B0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A9A19A42-4324-449C-981B-4014E2A5DD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B0844A23-7C6A-4AED-B79F-AC37A30DA3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D56C32E2-B31D-4A2D-B7DF-2FC67D34CA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45B30F01-C868-49A2-B465-D888F898C6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7A669AAB-116F-43A8-870F-4CE8B4F3B9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58FD9222-A2D1-4307-BB05-FC2E5B6650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135750D4-9273-4605-B73E-978BDDB158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BD7D7799-B4B7-4CD6-84E0-2C81F25BC4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9462AE76-107D-41E6-A325-BFD267E10F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D067B6E5-7146-4517-869B-85C6BCC006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B81C039B-9F64-4B9D-9256-6C43BCEC05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83476723-B5EB-4E80-9CF1-002C040E42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2C73828F-B8D3-40A8-9D49-AB19DC86CB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9D164B2E-7A0A-4A7F-9CC7-9EC6EF348CC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B15D6A0E-ADF0-4476-93ED-A540A799E2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1A81806E-C40B-4844-BEF5-A77D5FEE58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2CE10A89-6436-469A-9425-69B2F6321E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679DAC5-5A0F-4AAC-81DB-BA036B46C3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FC617BE1-F77B-4A05-8649-C450CDEC2A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8DB74102-155A-42A1-96F5-769F18A7A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7E832194-0D50-4D80-8FEC-55297DBD1A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1E34EEDA-FD18-455F-A2A9-0DA6644BB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8836903E-CB0E-4DA9-AD95-B19820777D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BA188CF7-E21E-4441-83CD-8D6E9022C3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91FE82FA-3C47-4F79-A6E8-F4F7397DD6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9DC0C0B7-AED9-41EF-8FCA-5A374AD940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FB72B254-4750-4394-BE1F-C1008AB380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C6962990-8725-4744-8032-CA40FF4AB9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995A6FE7-0BB5-4684-8D05-9E154FCAD3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8925FAB-7A26-4878-9089-11B69F63C0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2B081012-19B4-48E3-8924-5237A11193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1E5CCC2-E63C-418A-894D-810D53523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80C11D5F-33A3-499B-A6A8-1C678AB855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3E25A9BC-9DAB-4E17-BCFC-7A18E487C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C7E2DFE6-136F-4F10-8E54-F48EE30A0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D0D6D8F9-A90B-4ED9-9F68-6825834860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5B1B4F18-35B4-40F8-89EF-33AAD6C439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C8F639B-E1C7-4F25-942C-E519E4CC30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F0904351-E5AC-4F6D-AE7D-6A66FE7A5A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9F09AB6F-7556-4DE3-ABC1-86CAB48E21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8C7267D9-F348-452E-8EBF-080EACE526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C36BC579-6E7C-4285-A899-EB7FD25B2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C7A5D3B5-1923-4DA1-B855-D1BD738D81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75F920C7-FA75-4A17-B917-7F11C924A0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D3847E34-F7EC-4A44-99CD-114FC10A59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4FAFF07B-71C4-44C6-9E74-6DCA1C15B4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E7ABD1B1-C57A-4BCC-8E1F-039620B108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7C6623CA-A1BB-4C90-B754-88FBF52344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10BE1DAC-7A1F-4365-9D5E-C33486C012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614799B8-0A5C-4762-BB48-F54DC835DE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3AE18F88-8E3C-4799-9B9F-BA6F7372A7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E28BE49E-FF98-4D88-961B-34D4C208DB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6CA8DFF8-E903-4215-B6A1-29CF663E45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4C5316DD-7D6E-48FD-9FAC-8104C5CC55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E49F61E2-0A95-44A7-989E-F68B8B2852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BEFAA290-EF5B-4F58-9505-9020C1CBBE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790D7909-6464-4E98-AAAB-E6EEBBD3CBF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B63256C5-5467-4578-BE57-443974CE9E6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F145DFDD-A2A5-4A48-85DF-10065A305D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49540E65-7329-4BD1-9D17-F910482648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AF0BE434-C47B-49AD-B927-E57377BEC1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15915E59-60CD-4AC0-AA68-BD28850A01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47727EF0-A565-4E53-89AD-1B176F8195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2E5D1575-8258-42E3-9339-F6D72CFFC2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FE370293-F958-448D-85D9-5F78141BEF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9B62529A-3272-4A68-9C1A-2B8295FE8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92803E81-4055-4D7B-B4AD-0C8E87B8D7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773F4BA3-F7EF-467C-82F4-6A0BD9E07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4634FA4C-56F9-4821-8F5A-F3E89B7C9D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4EA88279-8AC5-4238-9C4A-1700B5C8E5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64040EAD-6D60-40E6-A729-2D9EB2A213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E2A0B5C7-D1A8-4DE0-9478-58AF814C90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1A4E175F-3623-43F5-9C57-87099F2BDE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C4B84355-81FC-4779-A5E3-6CADBB6BE0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CDABABB9-1E32-48D3-B031-116B73C6D3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82E4E378-C8C3-488D-8217-D70012A9F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CDA472F2-5668-43B5-9B91-CA5AC77F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71F2965-2055-4595-BC7E-4176DB4FBE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75CF781E-0CC0-4682-8F5E-BC30C15862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F28D94AB-5866-4212-A2EB-C673E69BF9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9F7425B5-FE40-478C-BC3F-258A9E1E5C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4B91D742-8124-4E57-9EBE-870E3505EC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37FD7780-8CCB-482E-A130-423449E06C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608E1761-9222-4BEE-99AE-C37A400C2E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81E2977C-44DC-4198-A65A-0BC449AC0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2F4D814-9858-4509-B9B4-354108F148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7A45A01-7771-4D01-897B-1D348B96B6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E270F561-B580-4193-A0A5-3A98C1766E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47779457-9F70-4473-B779-34B3A2281E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C4393EC4-B2CF-423F-81DE-26D39A55B1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B65E145E-7625-4318-B625-D62610D468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7D8F2B95-6A6E-4DFF-A067-952AE48260E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1F193B9C-988E-4329-B25F-39AE9BBB30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BC4F53E4-810A-4834-9660-F6413C2871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19147354-167C-4786-B4D9-07A6D955684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774A4970-BD77-46A9-A0B3-C6FABB8E5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D7D41D7F-749E-4CA3-A39B-C6D0AB83A9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8B0A9A95-2C62-4084-A1D2-343281ED94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4A9F9ECA-E9B6-4127-AEC7-23ACF5D4F3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9BD458E5-B2E0-470E-800B-5BDA9AB7C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27442C25-E57F-4572-977F-B2A09296AD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59CA67EA-D063-4E0B-87A6-36A5CCF1A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43DE4B3F-7B4B-4B0E-86B6-F0DC7EBF99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8D92625F-9726-4E12-A8CA-7DDD76617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24F0E108-CAA7-42BB-82D6-B05B1E3747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1786ABD1-6182-4D46-A1D6-9BEF1250F2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2661C72C-0676-4DFC-90D1-7345E20837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8E0A4A4A-CB97-4B9B-B020-5022F28E5F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70543C47-602E-4B3E-9103-D8930EC0C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F4B35BAB-42DE-4BEA-B8D3-C8E44CD44E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E97BE42F-C7BC-4142-86C7-F1E2BBA580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7C053FFF-C7E7-4771-A7A4-FC8F1067FC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1992C159-DE7E-4F87-9044-FB3074FD7F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C7D77DA3-A72A-444E-B24E-C7D7E0F3B1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7A9D5815-21AB-420D-BF71-513F754708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9CF96409-6F4D-4227-9796-7E02D412A7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32AAFEC3-7F40-494B-9E38-2E30FDBCFA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E997CE75-2AF4-4DA8-915C-403EA7DD6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187D7ADC-81F9-484A-902A-DF0421FE99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1C91285A-E850-47C9-A75B-CCB14A955B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EA6CB01D-F219-434B-A115-D07EBDE523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A34D8714-6C01-41D8-8D29-EF1F95029D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2174EBEA-EFC6-4C01-8682-A2AA993430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40841068-52AD-4A9A-821A-3AE3F3B04E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E4662E85-DAD8-440A-8F77-7ADF099F0F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25FAFAF9-630C-44EF-A1BF-CE8D7C3DBD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1F6D4EE7-8AE9-4784-96F5-DAA2D8F483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7238284A-2112-4E28-99D5-DF43B2108B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40DB3F52-9B97-4D79-AF16-429FCFAB93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E14E20E-78E1-4837-BC12-5DEE6A7099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7D1EE946-E4DD-4E7F-83F7-0AAE5E75A7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3738D436-4D79-4437-8E10-DDFAC39384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887F5955-B27A-4572-A028-2070BE659B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8C9EC984-E74A-476F-8583-F48C4EEB4A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F437ED4A-9421-43B9-87A6-C041E85A6A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2D790695-3E89-47CE-9B6F-116696DD46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D38D1A3C-ACDC-474A-BA8C-4E56BBB60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760B88E0-7114-4D05-A9BE-52F2C17395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BCEF9570-A896-4D5A-A50A-CA9E3D5B66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2F9B05D-01A8-4759-8CD4-2B8A083D22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3AFDDD43-19A8-4352-AE6F-AFE994E478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51045C16-35A4-40C1-B564-FDF1DFCD73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3FCD212B-C27C-454A-A6A8-DB7AFE7A73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130CE34B-59F2-47DC-BC76-65234107E9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DDCFA8B6-0B6F-46B8-A788-C47A606DB7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387BDD37-CD6D-47CE-8594-2BBB7514B2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A09E42D8-964A-4DCD-8870-6F7FBB351D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26BB0D54-EC1B-4AFB-A379-C6AE64399D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CDD6B09-B782-4015-9003-E31074E46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A19FC137-E773-402F-A3CC-B3B4C5D9CB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1642BD6E-67EF-4960-B175-0DF40CA40C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AABB8C04-4CF8-43D5-AAC5-F11DF82DE3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8201AB6F-7817-4EA6-8915-58870466DC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554CB487-3F84-427C-BFA2-0AD245323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6F351E2D-7678-4189-8821-41CBCAF8C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A7B3C60E-22CE-4446-8E98-8142C2B8D9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5228B994-12CB-47EA-8259-40D1AE07E8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19439604-066B-4A1D-A40E-2BF9046CFB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B845D3D1-800E-4943-A697-D8C105C516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CB01944F-D641-4C13-930B-DA42CC0D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FAF0D600-31B1-4348-AF29-1A030C7AF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86F9C0F2-5F1C-4306-958B-80AECACCE0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AB85FF5E-7541-47CC-8693-EDF1C16C4E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FBF7AF89-B7AE-4A11-887A-232FD4227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6091B17D-1733-4A19-BB9F-B507482D87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1F987DA-78C2-4DF0-A0FA-99137D6B54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F639E2A5-AC87-4C79-B1C5-90A0811316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9B48E234-1B7C-4AF3-8F60-D21F26880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A2D39C8-D011-4FA4-96A4-CEA6D8A093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B1C1CFB1-4DCD-4F7A-BB55-7F5D871AD2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2DA84957-7CA4-47ED-95A7-553672E7E3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CCEA4D65-DAF0-4002-8F83-B30B87040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FE615034-6ED4-4256-A506-8C8930A8DD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4D2976EE-BF6A-4E3A-987D-00954C04FA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7B1071E-7285-4C85-BFC0-F23FBB0238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2B6F510C-06F1-4FE4-A18F-065ED5720F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F81268B-0D12-440D-93B9-7FC4F26C3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4B22EF7D-0D31-4BDE-9ACF-686CC968A4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ADCAAF0D-8DF1-4AAE-82B3-0E3B6DE0C9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919402EB-032E-41E4-AD53-755CE8546A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1440868E-E1E1-40BE-989D-5887BD29DD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168836E1-ACE3-4090-B8EE-03661E6089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DC6D8E53-943A-4577-8C4D-A858AB4352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5BE2AD42-4F34-41F4-AC7E-3E8FBD8D7C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F7A123F9-150E-4C64-9AEF-824FABE9E3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524B8FB3-311F-4811-A0A5-DD82803D94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429DA0B8-E0E4-4EA0-9A9B-C5393603A4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93C07212-9DBB-4D6A-A605-FC4F043CF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235AA267-17B4-4011-AA13-38EC8A07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1C2DE989-8F27-4919-9141-39DB1E5E18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9AFCCA24-4919-49BB-89A3-6B164C2020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5AD9AA64-E871-4074-BC39-20204235FB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A23AF453-B1B6-40AC-B733-D3BB45505F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F8F341F1-12D2-4163-9E38-F588586C36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D4DEB7FB-42CB-4BCE-85ED-871F5697B4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8C289130-8D60-4BC7-9A0B-807F95F846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6DC46699-7F2F-4FE6-AFD9-9D2D2087C6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1955E290-ABB0-4E97-994E-9D4D1956AB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18E0EC91-82E2-4369-B3A4-3B6C67E42C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9C021B6B-2692-4F45-8023-4345C9B7EF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69F69D9E-AD5D-424A-8B83-4C7C031417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C67E0A9F-1540-486B-BCDC-69634E338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A28F0537-F57F-47F1-9681-AB673C781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F3F92276-3C8B-4217-AA63-31E331EF26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E937D903-71CC-481A-859E-6DEBDDB135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6F1EE7FC-7908-43FF-AEAA-3EF8322980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C447D961-E1E4-4AD1-914C-98BD408925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F125BA97-4E7E-486E-A687-CE8ADC536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AD0D7831-CFD1-4A33-8DDE-106DD55EA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4E4B5EC6-8A90-4C29-84C0-227D6E5BCF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F65C18F5-6C56-44D9-8B47-FD9F4D32C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475AFF4D-5B20-4335-B7BF-B47F9F77D8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8760C777-DC85-46F2-801C-BF6DED5627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6BBA247E-85E7-4867-85E7-2BB9974A88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35CB1729-86F0-4E8A-9E32-1903950ED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E9B9A231-D54D-4F64-8E6A-6AF0688BA7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F973DB2D-2667-4670-B425-7887D4F1CC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70613971-FCC8-4A89-AEEF-04C97026B0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3AEFA5C5-F3C9-4A61-B678-40834A2E3A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2345B16C-2472-4FBC-854E-76494FDF27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B296407B-F7A9-421E-A794-BC9F5E1326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CCEB7FDF-7021-42AE-9E60-06801492E8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D3918724-2632-4E63-9E56-EBA70B92FE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9C5AA142-175F-4BA0-8F75-B6B788F536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924A3A-C545-4D22-B382-535CAC2E5E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819EB514-804E-412C-BA74-680F65AD7A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5407CEF7-C561-4D15-872E-9FF64EA1C3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3689A437-01DC-446A-BC8B-8F766CB72D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54D418C9-9C75-4EA0-B86F-C823DA183B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3E4583A6-3562-4F3E-A9BA-057819818A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64894362-0CDC-4AC7-B8AC-F8FFE3423E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2A30628E-2040-4507-A3EA-167DEA3A15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4A477F5-B2E6-4EB1-A2FA-274655060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EC2E1914-B181-41F3-8FEB-0B07B5A88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72E4DC20-4B49-4B30-8CA0-B1823F05D4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3363F71A-5C2F-4116-ACD3-5F8E226A52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6DE046D8-6C20-4926-97E4-2449DC7E83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CD540118-57BB-4244-9600-CE6769451D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9C8D3277-4220-423C-B8F3-AE4979AF44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3B2ED17F-F3BE-4156-BB65-E838ED99CC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8D99B075-EB52-45FE-A46E-DC4E7674A9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85A97667-90A9-4750-820E-EC0D744039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113F9659-EEE4-47EE-B393-754CC81F3C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815AB6B0-DF5E-48D3-AEC1-69810C9A8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9FDE8AAB-4F0F-4C66-96C2-8693CEE09D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42C5BBE7-2F95-4A77-AD58-70A3E4A16E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2553DAC0-3A67-433A-8F9A-86628FFA40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2B237E4B-CB35-4C45-AA2B-1A33B2071D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5139A131-3107-408C-962F-A30350963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62E64F9E-4C34-403A-A365-4CDA0C0FDD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798D677D-DAB8-45D1-8FE0-0E22136FAD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3D0B67B4-71EF-40C4-9E31-1B8B111B3F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15D46ED1-8867-496C-99D3-67AFF2A2C3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CF3BA7C-CDB3-4CF1-BEC0-5B2CFC0A85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7FCFFA74-96DE-4691-AB34-386E3EC46C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C4BBE2D7-9F85-4824-AD4E-C93A34EC0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206F5D8-7C23-424E-B933-B67DC70960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9FDC4AC9-BE10-4B67-B34D-7F392283B2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932ACDF5-B3F6-49A0-8281-697CC7F28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9D1D9327-C022-42B2-A818-16B2CDA648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81507578-CBFB-4229-A329-7F1C3BFC2E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C8861CA7-9B10-4065-883D-FD58056B94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11A551D4-A627-46CF-B7FA-FDF359AA52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8C88E488-8986-4762-A774-FC49DFF812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260816EE-0E7A-445F-B80C-2ED1803858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A0F5BECC-DEA8-4EFC-BACA-94C7F95477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E837B8AF-ECA9-4699-81BF-A486E1283C4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AD20A2C9-9CD9-4FB5-98CE-65CEBAD5FB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17582620-4F66-4B47-9888-DBE10EABB6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4A3594EF-92C4-46C3-BCE7-6B5482176D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DDE5BA3A-FC0E-4C7B-91A2-A9C96CDAE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29DE59DE-77EB-4BD6-8C7A-6150F31A13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B13219AD-EF93-4132-B86C-64A16F8E05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112DFC6E-C149-465F-A614-09AABC04EF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70760AF0-956D-40DA-88C8-A48F18CC02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C85249D5-C693-42D4-8964-EEE21F3700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E88BBB25-8FE3-4BB7-8A32-43406D3AC0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D71AB03B-AE17-4F54-B044-C00BA6D8E1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E8164337-F2F7-4281-A8FB-A56F111ED3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CB538893-798A-459F-ABAE-D6A8B77CC5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BD111510-30B5-4A12-ADF6-BA7A8FC9E0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1AE2F87F-A0DA-43D6-AC8D-00843E1891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BBFA5F80-6642-407E-82CA-D97F19EE8C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9812C6AE-68D3-4FEB-9678-BA29451023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68F9CB72-F486-4158-91C2-4BFA046BD7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3B99F043-F82B-4695-8BBA-03FE04C57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B3B38BBF-6443-4AC4-A527-1F9460D74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9B83E656-3FD6-4C7B-B813-0063653312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529473B1-3FCA-476C-A22C-9B48998919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46F799E7-2D42-4475-8D15-822C03D206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6BF375D1-C07F-4A36-8BC7-2E4479C17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F1774E57-9433-4697-8F2B-E61963A62F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F4A59F79-57D1-4807-B992-03C01BEB9D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5F1E137C-4FB4-43C9-9E43-82DC104F6A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652BC664-5E83-4797-A653-22BBD56FF8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299E36AA-5679-4310-BCB1-2F13E5AF24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4378F59C-E0EA-497F-8E99-7DA5613B74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82315051-7552-4642-9969-C3A0225D31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8EC6830C-F549-4024-B312-75895EC433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2085BDCC-15B4-47EE-89AB-32EE693C1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3FDE9F93-4E0B-424B-B998-67A02ED981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38F99D7A-9164-4DE6-8DCA-347643CAEFA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48A52543-3FB6-4021-B560-2282526470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D59E2E03-628D-48C0-88D1-44FCF7CEB7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DB80CCBE-7B5A-49E8-8B25-315F75807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D96147FB-2CC7-4290-84DE-D9B7FC4B5F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59030493-1A06-4855-A032-5BF9D2CF06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2590F962-1FF2-478B-80C3-28E27D3442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225BC298-4433-4118-9FFD-D2D09888B4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30FE12E8-5A50-4A5A-947E-5C58BEE2CD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91A8CEBD-4AEF-4014-A983-BCC6CFFFA2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8B7EA654-5712-40A5-9DCD-B16B673C92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AC22ED23-0CD4-45A8-AFFD-C52E5C8755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CD027697-628F-432E-AF7D-54DB8BB98B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88B2A41A-7806-4C62-8686-9DECE9A666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769C5D4F-6FC8-47BD-B776-442D7477E4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9E75DC96-D30E-4949-984E-747B6DFD1B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8E684D00-0CA6-41B2-ADCB-70FB034809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F2EE265F-0BBB-4F49-AFFB-DD74E0F241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96B18E87-49EC-46DD-A4BD-162946EDED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17B449A7-F4B6-4BC1-8B4E-C6F1F72F5A7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2D78C1D-3101-4EDE-917D-28A8730B5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ADDA9ADF-6CAC-478A-AF9C-D1AFB8A992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81049657-863F-4ABA-8620-5E83C0B1EF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898FE446-4798-497A-A160-2F8910FCF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F588B006-7F28-4B9F-8BDB-8FCDA505AB1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30747095-28E2-4627-B576-38EBC01A1B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5996CF20-FDC5-4AFA-9DF5-5B67B0FBAA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955A553B-2366-4516-B24A-F65D162C17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43A7C6C4-D48C-45BF-A51E-E7822C3D66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AF401034-F77C-4AC1-9171-571775F160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5941E22E-9BCE-4C67-A3FF-6163DA8B0A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E0A7B047-3089-48E8-B8C4-E068376D14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F7F41E7E-BC4A-46E7-BD86-95041CB72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D8594963-DF54-48AB-823E-9617BDDDC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A14FD87E-BB1E-4707-B348-0F57E2A2A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5DD0A999-C55F-4BBC-AB19-7EFCA77F42F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164B7959-65EA-4F07-B761-B3C859CB87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58E9EBDA-11BE-4504-A8E5-1EAF4EF35B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6F71BA81-B756-48B5-B496-C18F240589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5480B6FC-AFF3-4815-A6BE-559D9DF712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C9421BA8-3C04-4191-97D9-3218C3FBBC8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8655DBC-3DDC-4157-9C93-7D2AE36EF1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AF6B599-EE9A-4A8A-A918-7E51A65D84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C05B0AD7-14A1-4F6E-B133-E8693504F8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327DA58C-77C5-4C69-A389-A384497EFB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84F924E8-53B4-4BD9-B2C2-92ABA76F03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AA08790B-EBF8-47EC-AEC4-46DD72E1D6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A187C102-4478-4416-8E3B-1709D2CB2C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BD10A300-99C8-4972-A3FD-291880054F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355EFBC9-EAB6-4968-B3CE-CE587A01C05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12F5D03A-7AA5-4CE8-A482-EEEB20275F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5256551A-0AA1-4570-A7B2-D2D4029DA2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716EE100-2050-4DF3-A538-2450D3EC3E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516DA4A2-9589-41EB-B593-D3B426076B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E697F352-6C29-4370-B338-1600E3E48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D5B28DB0-CB21-43C1-8D87-E9E3CF2232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CB2D3DA1-F56A-4BE6-B529-CB3ED1F33E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255B4F46-3A43-4D6A-B231-DDF8C35A3C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F0D0A190-3BD3-422F-B2DC-C577C42636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3C5D9926-6BD8-405C-805D-BA07D02C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68F6CC68-40BA-4E50-A699-7E50C6F879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3582D69F-2BAD-461E-99E6-9C8852E4E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7763EB88-1DB4-434A-B893-E15DEE97F7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52668F30-1C23-4773-927B-CB0914E5A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B6CF2F5C-3F4B-4134-AB88-F0043F0AF5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99A033A3-100F-47DC-B03C-17BB9C0239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869F8C8F-1B8A-48EA-B78F-5C33D835CF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B7C23987-1A60-46FF-AFDB-EEA857F1C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C74DB878-F7C5-4AF4-8336-963138DE3D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29D2BEC8-21FE-49A8-9ACD-2745E07F5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5CC4C883-EFE1-4271-B5DB-13A14CBEBB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E2578C62-66C9-4563-AA4A-E9C7C294FB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201823D4-C391-4106-B451-1A7C02B7D7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C3622660-BA84-4A8B-A06B-ABA7AC6CA8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5DDA7FFE-D2C1-49AF-90E6-88674B43C0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3C892DCD-67A4-4FAA-B32F-45894D47C5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89FD0AE7-FEFB-411E-ADB1-ED0510DD34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6FEB8F39-7AE0-4444-8974-19A7F830F3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D4CC72DC-C45C-4472-A2D6-3C6444AD21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4DF082BC-C8C6-46B5-B4E3-2B55948369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BB66CBFC-49DD-40AF-A837-66A955A7C5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78F5E3B6-50AC-4EA3-9878-AD9C211831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20A62B8B-8EBD-4170-BB6A-79583EF0FD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7429BFBD-829B-43DF-8034-1CCAB24D76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9E4FE2EA-739D-4448-8360-159A3D0E7C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B3B0EA0C-2631-490F-9D51-69E56B42E3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FD8211E7-6677-4E0F-9BE8-70790C8364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E024A135-652A-40E9-A5A2-C87A8D3249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7773C090-CDE9-4891-A674-A1C7211791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9FA56FED-6A5A-4315-AE37-B024F7B3F8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7B68CE5-5DBB-4345-B4D9-6C779A53FC3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9951B64B-7320-4999-9BA8-60B985943F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C9D2C59F-125E-487E-AC2C-9B32B74659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4E439893-E1AB-4F83-921F-F2FC1D25D1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748B2CE8-DABA-45D9-A9B5-DDE41B2C47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C50FE093-6C5A-4D9A-B5C2-B4AA94B15A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780B5AA9-FA41-4D00-99AE-BCEECE2116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A8013419-3ACF-4EAE-9BB5-8C18CFF0A5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D35CC0C2-49E1-478A-B630-47F7CA6AFF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9C852616-74D6-48E6-829F-DFC67996E1F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62026751-3340-411B-96D0-31DB332067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B480D06A-3504-48B6-9641-7263042CBF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2C3E07F-434B-4CC1-BC59-867D9F1255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8C8B5CBE-428D-43ED-9D95-14BBD128DF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D4A5F15F-83AF-4C51-AC5B-486D30ED5B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2F70ACCE-51BF-463D-886D-CB5F2B884E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5D06D38-C000-416C-BB44-56DFAFB463A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4AD62D0-658F-40EB-B7D3-972078CBD0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36B3CEF4-ED1A-4079-955F-3EB89E5038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705F213D-CCF0-4488-B24C-9FE3D82D25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33554B90-47B0-45F1-A988-0A047A3618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2A051C51-C942-43AE-B839-2DDD133B84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59009836-F3D1-4461-95E0-E9D106E0C5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9E2BC454-887F-4399-9A7C-6BCF9B112F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78668DA1-0CD3-4E34-AB12-AC030B23A8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E775CD5C-2D0A-496D-99C7-4B580F6823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9792D89E-1574-4334-9A66-FC5C74B607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105459F4-11B0-428C-8973-5BFD8C8C9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49806A9A-40C3-40A7-9347-0B8F52708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C8FC9600-5368-444D-AA5E-2F72E2C559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C543C0C3-5043-4019-8B97-934C8D47DA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4D53C5B5-7578-42F6-98F3-5DBE9A8329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E02B2594-3A06-488B-8F58-BD3059CBDE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4BC385EF-FD42-472C-B3F1-EDF9DA8FE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626D8AA1-A162-432E-BC7E-2595A181A6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6C74D4CF-CC84-45DC-8FD2-1218A1614B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8382003F-D24E-4C35-A140-6A7629CB12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4B14C684-595F-4264-ABA4-023CCE71D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502F7169-EAA9-4594-BF1B-2B94C30BCF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B0C04118-4C91-48FB-B919-33ED8DE5B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564D66DC-A470-4455-BC99-C0F12D9C9A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AB001B92-2C91-49CC-9B05-8A96D8EB79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8D94ED9D-DF11-4066-8E17-91160B13EF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CC114CDB-CC40-4E68-BB09-4910D33FB5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764C218E-B8A1-4847-917F-2FCE0A2481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8FAA6653-E418-45F9-8F5B-61E044B337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376C9F08-A98C-4CDF-8A75-182F5D719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7E161096-F2E5-442C-8402-AC871B88B8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8EC923DF-4907-4C06-A621-FAEF5D9F2C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1C8270DE-0F73-427C-95A7-33900506F0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B64BCB40-F11A-47E0-BDFB-B0BEF73B95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9D3D17F3-1774-4AB7-85BC-5BF90EA8F1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7117A5F1-5BAB-4599-985E-4636D3101E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FE16356E-A1E1-4206-B0DC-D92B545DB5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90593B8B-D277-4C22-809B-AAB4698823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A4611C8D-E57A-47C0-BB6B-DDDB7A4793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ED57736B-7211-450A-885A-EC0698141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8F7CD9B3-ECBB-41F3-A358-D0DDAB1185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AD6A0D0F-C29B-4C66-9B9C-2805C088CE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DE547B72-381F-4403-8C78-6C63984D35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A2725460-BD03-4F8C-8F2F-45393EB81C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FAF8490C-E8C9-48DE-ADC1-90742D942E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4412F624-A343-4FEC-A8C2-1C785A9DC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20F34D2E-23DF-48E8-96F8-8952AC738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7DF4AA68-10BF-4AA5-B0E2-21FC24D25A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1BECD884-9913-4592-AB7A-CD1CFB0AD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C3CE322E-731C-4304-AC9B-062941F06B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1C1842CB-EA86-49B6-B7A7-8FC6A11673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3DFCA327-3021-4CE1-9207-605459E066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4DCA3311-C601-43FB-B9E4-1B964171B9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5349B8CB-E5D7-4B0E-ACEA-7D268A1AD0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43D2CD76-C72D-4564-B008-4FC6A00561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863A8FD9-C4C5-4D5B-A84B-23E4BDA1B7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F3E1B97F-8219-4F4F-914A-BB9FEF212A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2BAE50B-A3BA-46FA-8D73-FE7AA2DB51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7C762323-4403-41E6-83E2-3958CD4D1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34298F5D-E956-4206-A75F-E892BB3C8A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A6542776-9C59-49AA-863A-F768412BCC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6289996B-CDDC-40BA-A256-5EC8F6A8938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D62027E-7E53-4652-B482-765E5384E5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18F7795-0895-4EC4-8692-78CBC209C8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A49E74B-20DE-4EB0-AEDC-557A5C013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FAB6B0BF-ADAE-49DA-85CB-2847FDB55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2B888403-E887-435F-B025-E9603D23C0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2793A64B-7101-40E9-8896-97326697C1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87D418DE-D268-491E-9FE3-C8F10571F8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DBF8EA9A-F4A2-4064-9BC6-94A4DAC89F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474EAAB7-7D77-47E5-9AE9-E247A72357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2690DAB7-7312-4F8C-9B40-E67D843B67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50D8F6A9-87BB-4D38-A6CA-BE8D758FD9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36F4AF16-2A39-4813-84F5-59EEC456ED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106DD594-DE8F-46E8-98EE-5B9BF5DC72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722480CF-5E70-4571-ADCA-1441EDF21A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11CC0E17-0B92-4B6F-A15D-18A448264B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B2E2B637-B5E0-4BA8-92F6-D70E4B355E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B4428BB2-B0D7-4DF7-AB00-E248EE36C8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7736A9D7-DE54-4E1B-8783-3306DF0A30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CE51B876-59AB-49D8-B372-5E8398CB5F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12FA22F0-BCE5-4B9E-99D6-F724C499F6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5B2FAD8-3F08-4CD8-B0B1-4CDE5990C4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980BBFE6-5289-4B7E-A980-2D99D14622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56652E63-5523-47E2-BB8D-6FCD947F48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1E0BAEB4-F67E-4D7F-AFE6-ED03117034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26C43919-4227-4B0C-BC06-D269461FD6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CE7A4BA-F1CB-4B88-8336-7C9DB0C3D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14D942B7-C095-4452-9584-C4FBDCD0BE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6D787925-9D00-4048-8A35-04560FE6A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99F2DB7B-FBD5-404D-BAC6-99A93453D2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70A17480-68AB-406F-ACF4-FB7533D4C2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D1EF6DB7-2B89-4CE3-8A95-C12579698A0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EDC07665-5750-4A39-B59F-69A378F027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E03A08C9-3D99-42DB-9EEE-8E87F0FA8E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27EF79A7-8A49-4538-8082-FE94A5F16D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A9706DE5-D685-4ADF-8E05-6BB4D5D5A9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DC0DE9F4-4553-4AA3-B848-BB389F65DF8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881E2E85-D7DF-4FA5-82BD-2F9D2A47B9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CDBEA0AC-8AED-46E1-AE00-9CB8827326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C31D2575-9D1C-472D-A0AC-7D4774CB97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925928B5-1531-46F8-8835-9708F316F4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59958CD3-8FED-4C62-8DAC-DE02D065C1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1531C64C-3BDD-4E03-8065-18673ECFB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C026919B-ED02-4D2E-B7D7-9A81F1659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6D0BCBA3-C649-4B08-A02C-B34398F963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8B720E7A-0195-49B1-84DD-F19CD5454F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CD1F1FE6-E2A3-4DF7-8DF7-514975FD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41142BC8-F95E-42F0-B2B9-B02EF010CA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C3B4136A-A7F5-4411-9792-E7D3E1A920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68C8FE54-FB69-4F3E-81DE-BC83A55CAE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E4F0EDB5-6673-4641-B397-741A778DD5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73A4F2C7-581A-4127-9DB9-E0524055B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39BCB67B-C607-4B01-967C-FBDD0F2720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1A979088-33E0-4582-9B8E-681A1E205D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69C8D30B-DBBD-4860-854C-78FD1C5895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BECCDFDE-8E2D-48CD-AEAD-59B34BB5EF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2765B53F-5303-4AC1-B51A-62984AD99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AFF6DECC-A15D-4EC8-BFA3-8830B984CA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FB478C42-3FE6-49D4-8B15-0B5FD81D87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DC1055D1-4734-4F5B-AE1F-24056C1A45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D97E6658-7C01-4412-AE8C-AB58C8DE58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FAA002AD-2B83-4961-B0B8-7798A3FB7F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F59D488D-875B-4CF4-AA55-8A71212AE8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E958A176-6FFA-4C85-A447-B4B49D95FD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2765604E-DCA4-45E0-A65D-1C04A7BFE3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BC286F3F-81BD-43CB-A5C4-198FC094A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35F452BC-E9B5-49F5-8DEF-EA98E75A06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69DFC053-E2C9-457C-9041-B459122ED4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2D746D5C-D661-4162-BE98-DA178F3FD6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A515A287-8763-4BB5-AD2F-B57113CB0CB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76AD1875-4D6F-4E77-982E-A6EA9447B6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E85B5D61-01A0-4961-90DC-775EF6A317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4C390340-22B6-4C3A-AA06-51CE87C73B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E4A08171-052C-4D7E-938D-ABEFF0093F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F3B76D54-9B64-4B17-A51E-3BBC198053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81DF9AA2-C77C-4451-A989-70DE911693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DD487006-2A5C-465E-A3CC-446EA9A34E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2F4577B-0984-4BC7-BD93-C1F6F4D975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A443686A-A56B-40BE-85DC-8152563A5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AE6447A8-C2D0-4BBF-AA96-BA3E8A296D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F4CAC261-DA07-493E-BBBA-0FCE467EE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4F586DDA-064E-48D9-A1AB-96DC918EB3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D293F9B8-FB4C-4882-AE7C-DC37AB8D6CF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9F169A65-978E-48F5-B17F-C9AF97FE18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6D5C973B-A3AF-49D7-AB7C-330EE3A2ED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B98D7125-5020-442C-A60F-75C979E63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FBF3F7E4-ECCC-405E-9E3B-1EE0B379C2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9C158AF6-B505-4B7F-A784-CF78F39824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EB937E81-DBDC-41F2-9A77-89F0772889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5E684E08-C26D-401C-A380-95404E7135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9F086FAA-551F-4014-B722-E599CFF9A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851B913C-73E7-4D04-B0A8-52EEF6F94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A6DE9137-9788-43B1-B193-8E2465FD11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47A1A9B8-FD2C-406E-91BA-554117136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1527AD3C-988F-44BA-9359-13DB9ACD1E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41775C90-DEA6-4B2A-9C17-369B8AA001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F6413D1B-324C-49C6-9D31-76F0DBD8E2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CA94C258-680D-496C-A673-6EF5F26BB1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89C9DEAD-2524-416B-A51B-ECFCEEFE6D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DE62CA37-0198-42D5-AA2C-2D786A091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C6336CFC-DC85-4CED-8569-152B1236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453A2476-1101-408E-8002-819F5F38F3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1CAFBEF1-C2D0-4159-8D46-820D116E9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8FDACA10-07FE-4067-B8D7-83C1CF7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651D4A9-EA51-484F-9EE8-6C45D2A6D6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6D505F3C-C89D-44A3-A7B2-951A2C680D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BC7C820A-7159-4208-B7C4-D6FB05319E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74D597E2-0F0D-4C8E-9E8F-54C5F9F94B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A6DF29CB-04DE-4480-A9F6-BE7F7DC400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940E533-3B12-4FDE-A5B9-7CE4E99FD0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AF726FB7-9F10-47C5-8C19-7B1A9A978E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F20F289E-681B-406A-B8E5-C98126715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E354787C-3247-40C7-80F4-B80731723E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39A1D8D5-DE80-4D19-AF4E-CFD6250960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70E63B97-9CF2-4625-9B78-D4FA4873F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BF2B507B-2E8F-489A-8D80-7E89481912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6F53C99B-CB69-448B-B9D9-2CF82E693B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B82AA79D-AFDC-48B2-B495-899AED40E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DC3AB52C-5B3C-486F-B1DB-23E739592B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44D52A36-4BCC-432C-885C-AE5938B2BB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13E3B598-6694-40E5-A684-B2F5460AB1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7F6E4D45-3D2A-442C-BB56-B9D06A5F15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F70D470C-1F54-4179-9680-4B0A186FB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E830B3B0-DF20-414F-8B44-8FD1B9F436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70AC2D52-42EC-4653-997C-A32DB92B0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B8973C0B-B49B-43B6-BFCE-2E83AD15A1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96D82B03-BA5C-4280-B6A9-C481C4C91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3A35254E-4EC2-45BD-8D7C-DD10B6E6DD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811AE5FF-35FA-4928-ACCE-BE3D735FE2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6751EDA2-60AD-4116-A86B-2890623D00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86E4642A-B738-4E2E-ADCF-FB1FD3C178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E96BACC8-2C10-474B-AE66-9CDF8B2A9E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F63AE174-174D-42DD-A628-2DE7070EA0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769940DD-DCCD-40B5-99D2-A7F50EF939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56841997-0C54-4A57-924A-F9B34469C8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3DFC07EA-E93A-4021-9299-4EA3ECEFB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C2C5FC47-5A6A-4B90-89EA-ECA622C49D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63E44518-880A-4D22-8452-925BD00286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19E5F7F3-AF55-48D5-A337-DCFC8702A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918874A2-CF59-4559-AC03-6C8AE5B1A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B8E37E2A-C9C9-434D-B334-6B362FB7896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FBDB8B91-A5AD-4493-803A-ACA7702C97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7AE682E6-6737-41B1-9100-EDCE2A5076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8778C668-B31E-4E15-AA33-A4A8EEEF7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DC6BDAE-4B11-48D7-BA9F-172B36E6C2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1BB80EFC-72FD-4484-A27C-D8D8E2C7A2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696AE905-1B35-4A34-8414-4CDEE18ABC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319EACF2-3D86-45AE-BD12-F44FB6BB263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4E62BD4B-D2FC-421E-9F7E-EAD87B1FF22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66BD0FF7-570B-4D5F-B8D0-4979C1018B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2B74B803-818B-47D3-B7FC-0E44ACAD30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DC460310-F53F-4186-B796-C7DC77F30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3F7EDE44-0B40-43A2-9FCB-28AEE34146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1A70CE57-650B-465A-8B32-F05F2CACE8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FE6C379C-33B8-4425-9542-1C0F7C2453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B8C2024C-F6D7-447E-9EDC-311533EF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3134E916-1EEE-466F-8CDD-D02266AF3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22A3DF8F-70FA-4D0D-BDEB-089BEE48C2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5E95E79A-2EC7-453B-95A2-26252AAD38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B502F859-68F6-47F7-AB69-2FEE1BB1AF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4A699D10-1B65-43A5-91D0-E60B707927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EFF09AE8-5D0F-407B-9166-5356D573C80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407A8BAF-4A99-43B1-AF0E-25E48D7FD7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5D7136D6-6C30-4A33-BC6C-83A6F87368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EDA88EF6-4D71-4295-9638-CD69B0BD4E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1BCD2F78-931F-48DC-99C5-72AECFC0EE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E393C4BB-2F7B-4FF8-AFD7-CB1F8020CA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935A9761-87AD-4766-96DF-74295D094F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5BF153D4-6936-433E-BDAB-323C53EBA9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C93255DB-D4B4-4F59-9541-AE3A161105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9E2DCD70-465F-4ABD-83BB-5533FAC31F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E252E495-E533-4BDC-9C94-A00108DE7A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48AC79F2-301D-4736-9415-D9449569B7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BCFC4FD-0C87-42FE-A9FA-4C720E5BB0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DC5A011B-DD99-48C7-AD51-E2B80101C3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9B001CC9-928D-4419-89B9-826F36E974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2B3DB0CF-286D-4DBD-B6BD-C0396216F6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ED6BB205-BC11-4C8A-88E7-36E53F3886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A4A400DC-B686-4ADF-8590-A73B8C7F54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FBEE4DA2-F051-47BD-B302-3C6278B38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348F60DA-0DFB-4FDF-800C-85B9903A4B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69AB8B47-A0E0-4D6C-AAD9-6A4A5F61F6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75A4A434-7573-40CF-B045-FF98506BEE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5B49C0A3-ADE1-4413-8014-AF3036846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502E8A4-8D80-42CA-9AC0-E3BC99090A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CDA56565-4F72-4721-B839-9080C7B0A1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C84C9C37-1E61-4FF5-A68D-E9390ECEC0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67E15034-5592-4A7A-A714-CFD779304B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36B92F84-2BAA-47A5-BE73-5F969AEA64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6DD1CD81-F997-4F7F-86ED-9B8A9B47D6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18D70595-183A-47D5-BC7C-2BFFA580DD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26DA4A17-D793-4826-BE2B-455DDD9AAB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B6C24EDD-D1BF-477C-B79A-7C1E93ADE94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D6FAB935-CF4E-49DF-B302-81CE973D1A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4418BF38-0701-4FA8-9283-1E7AE8DE09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4A0CC854-157A-40B8-8CAF-443D470D2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CADCE285-7FFE-49F9-80D4-6A983B3CE4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8A6F2CA4-9F06-4FDA-974A-FD4BFEFBFD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51080A06-3761-485F-BC81-60295DBC6E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BC707394-63C5-404C-AFEF-E73CD4BBDF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500CDC82-C06F-43E6-95F1-F41752A5DC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81BBEC0E-6968-44D9-A1C7-965EA853B6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351E7183-E8D7-435E-829E-341CC9640C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ADC7AACA-5894-45FE-8248-90ACB66EDA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4E779AEB-E304-4833-BA3B-2CE2EA8FE6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6D0FDDB1-3AD3-40B5-81AC-C8E606626A7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A4944E00-46F6-4635-8BFF-03F236D327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5C59B482-CC80-4F70-A784-52F978259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FA3F4C68-623C-4F6B-B6A2-2B6ABC9906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F22538BD-F540-4E36-AA4B-9CEB1E4074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9C9ABBD7-76D0-498E-A5E9-0295CA1099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F5CC0371-F8E7-4165-8E26-D904080BA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D5A7366D-4D9A-48C8-B574-2F0D52D87E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C189C3EF-C727-4C1F-9EB8-A845F7179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488E3931-7ADC-4FFF-9B87-0B34C36146C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4971CD5C-F89C-422D-89A1-EDB4816808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3F6A47CF-7ED2-41D5-8C42-8F8DC74BA1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34983CBC-5A66-46A6-B436-D29DD20129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A38B8F9-7326-42FB-9F12-6355894C01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5E35FE6A-8FAC-418D-BCA9-87494DFCCF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32AD0CDF-17F3-46D5-91E2-4937D45FA0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24B4027F-11E7-4B2B-BFB7-380FB0D2E1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88C44996-30C6-498A-BC63-CE697F30CD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197AB626-7D5A-42EA-AEF9-3783B307A2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172FD6C2-3745-453A-A66A-B952E91A28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A0CCE6D7-123D-426F-A5C8-0862616D29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895DB6D1-139F-4414-952D-077DF8B1C9A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A05E594F-4DDB-45C7-8BBF-AD54A2ED86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BB808D80-5923-4C1F-A46D-2DEA0B0C6C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FDEA7FEA-5EF7-41B3-9967-91E532C5C7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F6C6F816-73D1-45A4-A40D-CEB4FDB201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77629</xdr:colOff>
      <xdr:row>0</xdr:row>
      <xdr:rowOff>66019</xdr:rowOff>
    </xdr:from>
    <xdr:to>
      <xdr:col>1</xdr:col>
      <xdr:colOff>527762</xdr:colOff>
      <xdr:row>4</xdr:row>
      <xdr:rowOff>120629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BF87D290-696A-48C1-91C3-D4B1E11BF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29" y="66019"/>
          <a:ext cx="1640758" cy="854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1034142</xdr:colOff>
      <xdr:row>55</xdr:row>
      <xdr:rowOff>127000</xdr:rowOff>
    </xdr:from>
    <xdr:to>
      <xdr:col>15</xdr:col>
      <xdr:colOff>870857</xdr:colOff>
      <xdr:row>64</xdr:row>
      <xdr:rowOff>64160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61A25A64-18D2-438E-939D-2F44B40403E0}"/>
            </a:ext>
          </a:extLst>
        </xdr:cNvPr>
        <xdr:cNvSpPr txBox="1"/>
      </xdr:nvSpPr>
      <xdr:spPr>
        <a:xfrm>
          <a:off x="9352642" y="4172857"/>
          <a:ext cx="2884715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9VLP4</a:t>
          </a:r>
        </a:p>
        <a:p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K-PACIFIC(KP):V2HY8</a:t>
          </a:r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76"/>
  <sheetViews>
    <sheetView tabSelected="1" view="pageBreakPreview" topLeftCell="H1" zoomScale="70" zoomScaleNormal="70" zoomScaleSheetLayoutView="70" workbookViewId="0">
      <selection activeCell="N18" sqref="N18"/>
    </sheetView>
  </sheetViews>
  <sheetFormatPr defaultColWidth="7.6328125" defaultRowHeight="15.75" customHeight="1" outlineLevelCol="1"/>
  <cols>
    <col min="1" max="1" width="9.08984375" style="1" customWidth="1"/>
    <col min="2" max="2" width="20.6328125" style="1" customWidth="1"/>
    <col min="3" max="3" width="6.90625" style="1" customWidth="1"/>
    <col min="4" max="4" width="4.08984375" style="1" customWidth="1"/>
    <col min="5" max="5" width="6.90625" style="1" customWidth="1"/>
    <col min="6" max="6" width="4.08984375" style="1" customWidth="1"/>
    <col min="7" max="9" width="15.6328125" style="1" customWidth="1"/>
    <col min="10" max="10" width="17.6328125" style="1" customWidth="1"/>
    <col min="11" max="11" width="15.6328125" style="1" hidden="1" customWidth="1" outlineLevel="1"/>
    <col min="12" max="12" width="15.6328125" style="1" customWidth="1" collapsed="1"/>
    <col min="13" max="17" width="15.6328125" style="1" customWidth="1"/>
    <col min="18" max="18" width="15.90625" style="1" customWidth="1"/>
    <col min="19" max="19" width="15.90625" style="1" hidden="1" customWidth="1" outlineLevel="1"/>
    <col min="20" max="20" width="4.453125" style="1" customWidth="1" collapsed="1"/>
    <col min="21" max="23" width="15.6328125" style="1" customWidth="1"/>
    <col min="24" max="37" width="13.90625" style="1" customWidth="1"/>
    <col min="38" max="16384" width="7.6328125" style="1"/>
  </cols>
  <sheetData>
    <row r="1" spans="1:25" ht="15.75" customHeight="1">
      <c r="H1" s="2"/>
      <c r="I1" s="77"/>
      <c r="J1" s="77"/>
      <c r="K1" s="77"/>
      <c r="L1" s="77"/>
      <c r="M1" s="77"/>
      <c r="N1" s="77"/>
      <c r="O1" s="41"/>
      <c r="P1" s="41"/>
      <c r="Q1" s="41"/>
      <c r="R1" s="41"/>
      <c r="S1" s="41"/>
      <c r="T1" s="41"/>
    </row>
    <row r="2" spans="1:25" ht="15.75" customHeight="1">
      <c r="C2" s="3"/>
      <c r="D2" s="3"/>
      <c r="E2" s="3"/>
      <c r="F2" s="3"/>
      <c r="G2" s="269" t="s">
        <v>121</v>
      </c>
      <c r="H2" s="270"/>
      <c r="I2" s="270"/>
      <c r="J2" s="270"/>
      <c r="K2" s="77"/>
      <c r="L2" s="77"/>
      <c r="M2" s="269" t="s">
        <v>147</v>
      </c>
      <c r="N2" s="270"/>
      <c r="O2" s="270"/>
      <c r="P2" s="41"/>
      <c r="Q2" s="41"/>
      <c r="R2" s="41"/>
      <c r="S2" s="41"/>
      <c r="T2" s="41"/>
    </row>
    <row r="3" spans="1:25" ht="15.75" customHeight="1">
      <c r="C3" s="3"/>
      <c r="D3" s="3"/>
      <c r="E3" s="3"/>
      <c r="F3" s="3"/>
      <c r="G3" s="270"/>
      <c r="H3" s="270"/>
      <c r="I3" s="270"/>
      <c r="J3" s="270"/>
      <c r="K3" s="77"/>
      <c r="L3" s="77"/>
      <c r="M3" s="270"/>
      <c r="N3" s="270"/>
      <c r="O3" s="270"/>
      <c r="P3" s="78"/>
      <c r="Q3" s="78"/>
      <c r="U3" s="10" t="s">
        <v>3</v>
      </c>
      <c r="V3" s="145">
        <v>46106</v>
      </c>
    </row>
    <row r="4" spans="1:25" ht="15.75" customHeight="1">
      <c r="C4" s="4"/>
      <c r="D4" s="4"/>
      <c r="E4" s="4"/>
      <c r="F4" s="4"/>
      <c r="G4" s="271" t="s">
        <v>122</v>
      </c>
      <c r="H4" s="272"/>
      <c r="I4" s="272"/>
      <c r="J4" s="272"/>
      <c r="K4" s="79"/>
      <c r="L4" s="79"/>
      <c r="M4" s="78" t="s">
        <v>123</v>
      </c>
      <c r="N4" s="4"/>
      <c r="O4" s="78"/>
      <c r="P4" s="78"/>
      <c r="Q4" s="78"/>
      <c r="U4" s="11" t="s">
        <v>5</v>
      </c>
      <c r="V4" s="53" t="s">
        <v>169</v>
      </c>
      <c r="Y4" s="14"/>
    </row>
    <row r="5" spans="1:25" ht="15.75" customHeight="1" thickBot="1">
      <c r="A5" s="62"/>
      <c r="B5" s="62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129" t="s">
        <v>124</v>
      </c>
      <c r="O5" s="64"/>
      <c r="P5" s="64"/>
      <c r="Q5" s="64"/>
      <c r="R5" s="62"/>
      <c r="S5" s="62"/>
      <c r="T5" s="62"/>
      <c r="U5" s="62"/>
      <c r="V5" s="62"/>
      <c r="W5" s="62"/>
      <c r="Y5" s="14"/>
    </row>
    <row r="6" spans="1:25" ht="15" customHeight="1">
      <c r="L6" s="61"/>
    </row>
    <row r="7" spans="1:25" ht="15" customHeight="1">
      <c r="A7" s="125" t="s">
        <v>112</v>
      </c>
      <c r="B7" s="5"/>
      <c r="L7" s="12"/>
    </row>
    <row r="8" spans="1:25" ht="15" customHeight="1">
      <c r="A8" s="297" t="s">
        <v>6</v>
      </c>
      <c r="B8" s="276" t="s">
        <v>7</v>
      </c>
      <c r="C8" s="276" t="s">
        <v>8</v>
      </c>
      <c r="D8" s="282"/>
      <c r="E8" s="282"/>
      <c r="F8" s="283"/>
      <c r="G8" s="42"/>
      <c r="H8" s="33" t="s">
        <v>9</v>
      </c>
      <c r="I8" s="42"/>
      <c r="J8" s="33"/>
      <c r="K8" s="33"/>
      <c r="L8" s="33" t="s">
        <v>10</v>
      </c>
      <c r="M8" s="33" t="s">
        <v>11</v>
      </c>
      <c r="N8" s="33" t="s">
        <v>12</v>
      </c>
      <c r="O8" s="33" t="s">
        <v>61</v>
      </c>
      <c r="P8" s="33" t="s">
        <v>13</v>
      </c>
      <c r="Q8" s="263" t="s">
        <v>167</v>
      </c>
      <c r="R8" s="33"/>
      <c r="S8" s="33"/>
      <c r="T8" s="42"/>
      <c r="U8" s="42"/>
      <c r="V8" s="33" t="s">
        <v>9</v>
      </c>
      <c r="W8" s="42"/>
    </row>
    <row r="9" spans="1:25" ht="15" customHeight="1">
      <c r="A9" s="297"/>
      <c r="B9" s="277"/>
      <c r="C9" s="277" t="s">
        <v>78</v>
      </c>
      <c r="D9" s="284"/>
      <c r="E9" s="285" t="s">
        <v>79</v>
      </c>
      <c r="F9" s="286"/>
      <c r="G9" s="43"/>
      <c r="H9" s="34" t="s">
        <v>14</v>
      </c>
      <c r="I9" s="43"/>
      <c r="J9" s="34"/>
      <c r="K9" s="34"/>
      <c r="L9" s="34" t="s">
        <v>15</v>
      </c>
      <c r="M9" s="34" t="s">
        <v>16</v>
      </c>
      <c r="N9" s="34" t="s">
        <v>16</v>
      </c>
      <c r="O9" s="34" t="s">
        <v>17</v>
      </c>
      <c r="P9" s="34" t="s">
        <v>17</v>
      </c>
      <c r="Q9" s="34"/>
      <c r="R9" s="34"/>
      <c r="S9" s="52"/>
      <c r="T9" s="43"/>
      <c r="U9" s="43"/>
      <c r="V9" s="34" t="s">
        <v>128</v>
      </c>
      <c r="W9" s="43"/>
    </row>
    <row r="10" spans="1:25" s="44" customFormat="1" ht="15" customHeight="1">
      <c r="A10" s="6">
        <v>10</v>
      </c>
      <c r="B10" s="146" t="s">
        <v>145</v>
      </c>
      <c r="C10" s="147">
        <v>600</v>
      </c>
      <c r="D10" s="148" t="s">
        <v>80</v>
      </c>
      <c r="E10" s="149">
        <f>IF(C10="","",C10)</f>
        <v>600</v>
      </c>
      <c r="F10" s="150" t="s">
        <v>86</v>
      </c>
      <c r="G10" s="151"/>
      <c r="H10" s="151">
        <v>46084</v>
      </c>
      <c r="I10" s="151"/>
      <c r="J10" s="151"/>
      <c r="K10" s="151"/>
      <c r="L10" s="152">
        <f>IF(H10="","",H10+2)</f>
        <v>46086</v>
      </c>
      <c r="M10" s="153">
        <f>IF(L10="","",L10+1)</f>
        <v>46087</v>
      </c>
      <c r="N10" s="153">
        <f>IF(M10="","",M10)</f>
        <v>46087</v>
      </c>
      <c r="O10" s="151">
        <f>IF(P10="","",P10)</f>
        <v>46088</v>
      </c>
      <c r="P10" s="153">
        <f>IF(N10="","",N10+1)</f>
        <v>46088</v>
      </c>
      <c r="Q10" s="153"/>
      <c r="R10" s="151"/>
      <c r="S10" s="151"/>
      <c r="T10" s="151"/>
      <c r="U10" s="151"/>
      <c r="V10" s="151">
        <f>IF(H10="","",H10+7)</f>
        <v>46091</v>
      </c>
      <c r="W10" s="151"/>
    </row>
    <row r="11" spans="1:25" s="125" customFormat="1" ht="15" customHeight="1">
      <c r="A11" s="154">
        <f>A10+1</f>
        <v>11</v>
      </c>
      <c r="B11" s="155" t="s">
        <v>145</v>
      </c>
      <c r="C11" s="147">
        <f>IF(C10="","",C10+1)</f>
        <v>601</v>
      </c>
      <c r="D11" s="156" t="s">
        <v>81</v>
      </c>
      <c r="E11" s="149">
        <f t="shared" ref="E11:E15" si="0">IF(C11="","",C11)</f>
        <v>601</v>
      </c>
      <c r="F11" s="157" t="s">
        <v>87</v>
      </c>
      <c r="G11" s="153"/>
      <c r="H11" s="153">
        <f t="shared" ref="H11:H15" si="1">IF(V10="","",V10)</f>
        <v>46091</v>
      </c>
      <c r="I11" s="153"/>
      <c r="J11" s="153"/>
      <c r="K11" s="153"/>
      <c r="L11" s="153">
        <f t="shared" ref="L11:L15" si="2">IF(H11="","",H11+2)</f>
        <v>46093</v>
      </c>
      <c r="M11" s="153">
        <f t="shared" ref="M11:M15" si="3">IF(L11="","",L11+1)</f>
        <v>46094</v>
      </c>
      <c r="N11" s="153">
        <f t="shared" ref="N11:N15" si="4">IF(M11="","",M11)</f>
        <v>46094</v>
      </c>
      <c r="O11" s="153">
        <f t="shared" ref="O11:O15" si="5">IF(P11="","",P11)</f>
        <v>46095</v>
      </c>
      <c r="P11" s="153">
        <f t="shared" ref="P11:P15" si="6">IF(N11="","",N11+1)</f>
        <v>46095</v>
      </c>
      <c r="Q11" s="247">
        <v>46095</v>
      </c>
      <c r="R11" s="153"/>
      <c r="S11" s="153"/>
      <c r="T11" s="153"/>
      <c r="U11" s="153"/>
      <c r="V11" s="153">
        <f t="shared" ref="V11:V21" si="7">IF(H11="","",H11+7)</f>
        <v>46098</v>
      </c>
      <c r="W11" s="153"/>
    </row>
    <row r="12" spans="1:25" s="44" customFormat="1" ht="15" customHeight="1">
      <c r="A12" s="154">
        <f>A11+1</f>
        <v>12</v>
      </c>
      <c r="B12" s="155" t="s">
        <v>145</v>
      </c>
      <c r="C12" s="147">
        <f t="shared" ref="C12:C15" si="8">IF(C11="","",C11+1)</f>
        <v>602</v>
      </c>
      <c r="D12" s="156" t="s">
        <v>80</v>
      </c>
      <c r="E12" s="149">
        <f t="shared" si="0"/>
        <v>602</v>
      </c>
      <c r="F12" s="157" t="s">
        <v>88</v>
      </c>
      <c r="G12" s="153"/>
      <c r="H12" s="153">
        <f t="shared" si="1"/>
        <v>46098</v>
      </c>
      <c r="I12" s="153"/>
      <c r="J12" s="153"/>
      <c r="K12" s="153"/>
      <c r="L12" s="153">
        <f t="shared" si="2"/>
        <v>46100</v>
      </c>
      <c r="M12" s="153">
        <f t="shared" si="3"/>
        <v>46101</v>
      </c>
      <c r="N12" s="153">
        <f t="shared" si="4"/>
        <v>46101</v>
      </c>
      <c r="O12" s="153">
        <f t="shared" si="5"/>
        <v>46102</v>
      </c>
      <c r="P12" s="153">
        <f t="shared" si="6"/>
        <v>46102</v>
      </c>
      <c r="Q12" s="153"/>
      <c r="R12" s="153"/>
      <c r="S12" s="153"/>
      <c r="T12" s="153"/>
      <c r="U12" s="153"/>
      <c r="V12" s="153">
        <f t="shared" si="7"/>
        <v>46105</v>
      </c>
      <c r="W12" s="153"/>
    </row>
    <row r="13" spans="1:25" s="44" customFormat="1" ht="15" customHeight="1">
      <c r="A13" s="6">
        <f>A12+1</f>
        <v>13</v>
      </c>
      <c r="B13" s="155" t="s">
        <v>145</v>
      </c>
      <c r="C13" s="147">
        <f t="shared" si="8"/>
        <v>603</v>
      </c>
      <c r="D13" s="156" t="s">
        <v>82</v>
      </c>
      <c r="E13" s="149">
        <f t="shared" si="0"/>
        <v>603</v>
      </c>
      <c r="F13" s="157" t="s">
        <v>87</v>
      </c>
      <c r="G13" s="153"/>
      <c r="H13" s="153">
        <f t="shared" si="1"/>
        <v>46105</v>
      </c>
      <c r="I13" s="153"/>
      <c r="J13" s="153"/>
      <c r="K13" s="153"/>
      <c r="L13" s="153">
        <f t="shared" si="2"/>
        <v>46107</v>
      </c>
      <c r="M13" s="247" t="s">
        <v>168</v>
      </c>
      <c r="N13" s="237" t="s">
        <v>168</v>
      </c>
      <c r="O13" s="153">
        <f>L13+2</f>
        <v>46109</v>
      </c>
      <c r="P13" s="153">
        <f>O13</f>
        <v>46109</v>
      </c>
      <c r="Q13" s="153"/>
      <c r="R13" s="153"/>
      <c r="S13" s="153"/>
      <c r="T13" s="153"/>
      <c r="U13" s="153"/>
      <c r="V13" s="153">
        <f t="shared" si="7"/>
        <v>46112</v>
      </c>
      <c r="W13" s="153"/>
    </row>
    <row r="14" spans="1:25" s="44" customFormat="1" ht="15" customHeight="1">
      <c r="A14" s="6">
        <f>A13+1</f>
        <v>14</v>
      </c>
      <c r="B14" s="155" t="s">
        <v>145</v>
      </c>
      <c r="C14" s="147">
        <f t="shared" si="8"/>
        <v>604</v>
      </c>
      <c r="D14" s="156" t="s">
        <v>83</v>
      </c>
      <c r="E14" s="149">
        <f t="shared" si="0"/>
        <v>604</v>
      </c>
      <c r="F14" s="157" t="s">
        <v>87</v>
      </c>
      <c r="G14" s="153"/>
      <c r="H14" s="153">
        <f t="shared" si="1"/>
        <v>46112</v>
      </c>
      <c r="I14" s="153"/>
      <c r="J14" s="153"/>
      <c r="K14" s="153"/>
      <c r="L14" s="153">
        <f t="shared" si="2"/>
        <v>46114</v>
      </c>
      <c r="M14" s="153">
        <f t="shared" si="3"/>
        <v>46115</v>
      </c>
      <c r="N14" s="153">
        <f t="shared" si="4"/>
        <v>46115</v>
      </c>
      <c r="O14" s="153">
        <f t="shared" si="5"/>
        <v>46116</v>
      </c>
      <c r="P14" s="153">
        <f t="shared" si="6"/>
        <v>46116</v>
      </c>
      <c r="Q14" s="153"/>
      <c r="R14" s="153"/>
      <c r="S14" s="153"/>
      <c r="T14" s="153"/>
      <c r="U14" s="153"/>
      <c r="V14" s="153">
        <f t="shared" si="7"/>
        <v>46119</v>
      </c>
      <c r="W14" s="153"/>
    </row>
    <row r="15" spans="1:25" s="44" customFormat="1" ht="15" customHeight="1">
      <c r="A15" s="6">
        <f>A14+1</f>
        <v>15</v>
      </c>
      <c r="B15" s="155" t="s">
        <v>145</v>
      </c>
      <c r="C15" s="147">
        <f t="shared" si="8"/>
        <v>605</v>
      </c>
      <c r="D15" s="156" t="s">
        <v>84</v>
      </c>
      <c r="E15" s="149">
        <f t="shared" si="0"/>
        <v>605</v>
      </c>
      <c r="F15" s="157" t="s">
        <v>87</v>
      </c>
      <c r="G15" s="153"/>
      <c r="H15" s="153">
        <f t="shared" si="1"/>
        <v>46119</v>
      </c>
      <c r="I15" s="153"/>
      <c r="J15" s="153"/>
      <c r="K15" s="153"/>
      <c r="L15" s="153">
        <f t="shared" si="2"/>
        <v>46121</v>
      </c>
      <c r="M15" s="153">
        <f t="shared" si="3"/>
        <v>46122</v>
      </c>
      <c r="N15" s="153">
        <f t="shared" si="4"/>
        <v>46122</v>
      </c>
      <c r="O15" s="153">
        <f t="shared" si="5"/>
        <v>46123</v>
      </c>
      <c r="P15" s="153">
        <f t="shared" si="6"/>
        <v>46123</v>
      </c>
      <c r="Q15" s="153"/>
      <c r="R15" s="153"/>
      <c r="S15" s="153"/>
      <c r="T15" s="153"/>
      <c r="U15" s="153"/>
      <c r="V15" s="153">
        <f t="shared" si="7"/>
        <v>46126</v>
      </c>
      <c r="W15" s="153"/>
    </row>
    <row r="16" spans="1:25" s="44" customFormat="1" ht="15" customHeight="1">
      <c r="A16" s="6"/>
      <c r="B16" s="155"/>
      <c r="C16" s="147"/>
      <c r="D16" s="156"/>
      <c r="E16" s="149"/>
      <c r="F16" s="157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 t="str">
        <f t="shared" si="7"/>
        <v/>
      </c>
      <c r="W16" s="153"/>
    </row>
    <row r="17" spans="1:23" s="15" customFormat="1" ht="15" customHeight="1">
      <c r="A17" s="6"/>
      <c r="B17" s="155"/>
      <c r="C17" s="147"/>
      <c r="D17" s="156"/>
      <c r="E17" s="149"/>
      <c r="F17" s="157"/>
      <c r="G17" s="153"/>
      <c r="H17" s="153"/>
      <c r="I17" s="153"/>
      <c r="J17" s="152"/>
      <c r="K17" s="153"/>
      <c r="L17" s="153"/>
      <c r="M17" s="153"/>
      <c r="N17" s="153"/>
      <c r="O17" s="152"/>
      <c r="P17" s="153"/>
      <c r="Q17" s="153"/>
      <c r="R17" s="153"/>
      <c r="S17" s="153"/>
      <c r="T17" s="153"/>
      <c r="U17" s="153"/>
      <c r="V17" s="158" t="str">
        <f t="shared" si="7"/>
        <v/>
      </c>
      <c r="W17" s="153"/>
    </row>
    <row r="18" spans="1:23" s="15" customFormat="1" ht="15" customHeight="1">
      <c r="A18" s="6"/>
      <c r="B18" s="155"/>
      <c r="C18" s="147"/>
      <c r="D18" s="156"/>
      <c r="E18" s="149"/>
      <c r="F18" s="157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8" t="str">
        <f t="shared" si="7"/>
        <v/>
      </c>
      <c r="W18" s="153"/>
    </row>
    <row r="19" spans="1:23" s="15" customFormat="1" ht="15" customHeight="1">
      <c r="A19" s="6"/>
      <c r="B19" s="155"/>
      <c r="C19" s="147"/>
      <c r="D19" s="156"/>
      <c r="E19" s="149"/>
      <c r="F19" s="157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8" t="str">
        <f t="shared" si="7"/>
        <v/>
      </c>
      <c r="W19" s="153"/>
    </row>
    <row r="20" spans="1:23" s="15" customFormat="1" ht="15" customHeight="1">
      <c r="A20" s="6"/>
      <c r="B20" s="155"/>
      <c r="C20" s="147"/>
      <c r="D20" s="156"/>
      <c r="E20" s="149"/>
      <c r="F20" s="157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8" t="str">
        <f t="shared" si="7"/>
        <v/>
      </c>
      <c r="W20" s="153"/>
    </row>
    <row r="21" spans="1:23" s="15" customFormat="1" ht="15" customHeight="1">
      <c r="A21" s="159"/>
      <c r="B21" s="160"/>
      <c r="C21" s="161"/>
      <c r="D21" s="162"/>
      <c r="E21" s="163"/>
      <c r="F21" s="164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6" t="str">
        <f t="shared" si="7"/>
        <v/>
      </c>
      <c r="W21" s="165"/>
    </row>
    <row r="22" spans="1:23" ht="15" customHeight="1">
      <c r="A22" s="15" t="s">
        <v>67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</row>
    <row r="23" spans="1:23" ht="15" customHeight="1">
      <c r="A23" s="4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</row>
    <row r="24" spans="1:23" ht="15" customHeight="1">
      <c r="A24" s="125" t="s">
        <v>113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</row>
    <row r="25" spans="1:23" ht="15" customHeight="1">
      <c r="A25" s="298" t="s">
        <v>6</v>
      </c>
      <c r="B25" s="278" t="s">
        <v>7</v>
      </c>
      <c r="C25" s="278" t="s">
        <v>8</v>
      </c>
      <c r="D25" s="287"/>
      <c r="E25" s="287"/>
      <c r="F25" s="288"/>
      <c r="G25" s="39"/>
      <c r="H25" s="39" t="s">
        <v>9</v>
      </c>
      <c r="I25" s="48"/>
      <c r="J25" s="39"/>
      <c r="K25" s="39"/>
      <c r="L25" s="39" t="s">
        <v>12</v>
      </c>
      <c r="M25" s="49" t="s">
        <v>11</v>
      </c>
      <c r="N25" s="39" t="s">
        <v>18</v>
      </c>
      <c r="O25" s="49" t="s">
        <v>13</v>
      </c>
      <c r="P25" s="39" t="s">
        <v>19</v>
      </c>
      <c r="Q25" s="229"/>
      <c r="R25" s="35"/>
      <c r="S25" s="35"/>
      <c r="T25" s="35"/>
      <c r="U25" s="35"/>
      <c r="V25" s="35" t="s">
        <v>9</v>
      </c>
      <c r="W25" s="35"/>
    </row>
    <row r="26" spans="1:23" ht="15" customHeight="1">
      <c r="A26" s="298"/>
      <c r="B26" s="279"/>
      <c r="C26" s="279" t="s">
        <v>89</v>
      </c>
      <c r="D26" s="291"/>
      <c r="E26" s="289" t="s">
        <v>79</v>
      </c>
      <c r="F26" s="290"/>
      <c r="G26" s="50"/>
      <c r="H26" s="40" t="s">
        <v>17</v>
      </c>
      <c r="I26" s="51"/>
      <c r="J26" s="40"/>
      <c r="K26" s="40"/>
      <c r="L26" s="40" t="s">
        <v>129</v>
      </c>
      <c r="M26" s="51" t="s">
        <v>14</v>
      </c>
      <c r="N26" s="40" t="s">
        <v>14</v>
      </c>
      <c r="O26" s="51" t="s">
        <v>20</v>
      </c>
      <c r="P26" s="40" t="s">
        <v>20</v>
      </c>
      <c r="Q26" s="230"/>
      <c r="R26" s="36"/>
      <c r="S26" s="36"/>
      <c r="T26" s="36"/>
      <c r="U26" s="36"/>
      <c r="V26" s="36" t="s">
        <v>17</v>
      </c>
      <c r="W26" s="36"/>
    </row>
    <row r="27" spans="1:23" s="44" customFormat="1" ht="15" customHeight="1">
      <c r="A27" s="167">
        <v>10</v>
      </c>
      <c r="B27" s="251"/>
      <c r="C27" s="68"/>
      <c r="D27" s="70"/>
      <c r="E27" s="69"/>
      <c r="F27" s="71"/>
      <c r="G27" s="169"/>
      <c r="H27" s="130"/>
      <c r="I27" s="170"/>
      <c r="J27" s="130"/>
      <c r="K27" s="130"/>
      <c r="L27" s="130"/>
      <c r="M27" s="170"/>
      <c r="N27" s="130"/>
      <c r="O27" s="170"/>
      <c r="P27" s="130"/>
      <c r="Q27" s="130"/>
      <c r="R27" s="130"/>
      <c r="S27" s="130"/>
      <c r="T27" s="171"/>
      <c r="U27" s="171"/>
      <c r="V27" s="130"/>
      <c r="W27" s="171"/>
    </row>
    <row r="28" spans="1:23" s="44" customFormat="1" ht="15" customHeight="1">
      <c r="A28" s="54">
        <v>11</v>
      </c>
      <c r="B28" s="252"/>
      <c r="C28" s="68"/>
      <c r="D28" s="70"/>
      <c r="E28" s="69"/>
      <c r="F28" s="71"/>
      <c r="G28" s="131"/>
      <c r="H28" s="131"/>
      <c r="I28" s="55"/>
      <c r="J28" s="131"/>
      <c r="K28" s="131"/>
      <c r="L28" s="131"/>
      <c r="M28" s="56"/>
      <c r="N28" s="131"/>
      <c r="O28" s="57"/>
      <c r="P28" s="131"/>
      <c r="Q28" s="131"/>
      <c r="R28" s="131"/>
      <c r="S28" s="131"/>
      <c r="T28" s="57"/>
      <c r="U28" s="57"/>
      <c r="V28" s="131"/>
      <c r="W28" s="131"/>
    </row>
    <row r="29" spans="1:23" s="144" customFormat="1" ht="15" customHeight="1">
      <c r="A29" s="54">
        <v>12</v>
      </c>
      <c r="B29" s="252"/>
      <c r="C29" s="68"/>
      <c r="D29" s="70"/>
      <c r="E29" s="69"/>
      <c r="F29" s="71"/>
      <c r="G29" s="55"/>
      <c r="H29" s="131"/>
      <c r="I29" s="56"/>
      <c r="J29" s="131"/>
      <c r="K29" s="131"/>
      <c r="L29" s="131"/>
      <c r="M29" s="56"/>
      <c r="N29" s="131"/>
      <c r="O29" s="57"/>
      <c r="P29" s="131"/>
      <c r="Q29" s="131"/>
      <c r="R29" s="131"/>
      <c r="S29" s="131"/>
      <c r="T29" s="131"/>
      <c r="U29" s="131"/>
      <c r="V29" s="131"/>
      <c r="W29" s="131"/>
    </row>
    <row r="30" spans="1:23" s="144" customFormat="1" ht="15" customHeight="1">
      <c r="A30" s="54">
        <v>13</v>
      </c>
      <c r="B30" s="245" t="s">
        <v>161</v>
      </c>
      <c r="C30" s="259">
        <v>2613</v>
      </c>
      <c r="D30" s="260" t="s">
        <v>159</v>
      </c>
      <c r="E30" s="261">
        <v>2613</v>
      </c>
      <c r="F30" s="262" t="s">
        <v>160</v>
      </c>
      <c r="G30" s="55"/>
      <c r="H30" s="131">
        <v>46102</v>
      </c>
      <c r="I30" s="56"/>
      <c r="J30" s="131"/>
      <c r="K30" s="131"/>
      <c r="L30" s="131">
        <f>H30+3</f>
        <v>46105</v>
      </c>
      <c r="M30" s="56">
        <f t="shared" ref="M30:N32" si="9">L30</f>
        <v>46105</v>
      </c>
      <c r="N30" s="131">
        <f t="shared" si="9"/>
        <v>46105</v>
      </c>
      <c r="O30" s="56">
        <f>N30+1</f>
        <v>46106</v>
      </c>
      <c r="P30" s="131">
        <f>O30</f>
        <v>46106</v>
      </c>
      <c r="Q30" s="131"/>
      <c r="R30" s="131"/>
      <c r="S30" s="131"/>
      <c r="T30" s="57"/>
      <c r="U30" s="57"/>
      <c r="V30" s="131">
        <f>IF(H30="","",H30+7)</f>
        <v>46109</v>
      </c>
      <c r="W30" s="57"/>
    </row>
    <row r="31" spans="1:23" s="44" customFormat="1" ht="15" customHeight="1">
      <c r="A31" s="54">
        <v>14</v>
      </c>
      <c r="B31" s="245" t="s">
        <v>161</v>
      </c>
      <c r="C31" s="259">
        <v>2614</v>
      </c>
      <c r="D31" s="260" t="s">
        <v>159</v>
      </c>
      <c r="E31" s="261">
        <v>2614</v>
      </c>
      <c r="F31" s="262" t="s">
        <v>160</v>
      </c>
      <c r="G31" s="131"/>
      <c r="H31" s="131">
        <v>46109</v>
      </c>
      <c r="I31" s="55"/>
      <c r="J31" s="131"/>
      <c r="K31" s="131"/>
      <c r="L31" s="131">
        <f>H31+3</f>
        <v>46112</v>
      </c>
      <c r="M31" s="56">
        <f t="shared" si="9"/>
        <v>46112</v>
      </c>
      <c r="N31" s="131">
        <f t="shared" si="9"/>
        <v>46112</v>
      </c>
      <c r="O31" s="57">
        <f>N31+1</f>
        <v>46113</v>
      </c>
      <c r="P31" s="131">
        <f>O31</f>
        <v>46113</v>
      </c>
      <c r="Q31" s="131"/>
      <c r="R31" s="131"/>
      <c r="S31" s="131"/>
      <c r="T31" s="57"/>
      <c r="U31" s="57"/>
      <c r="V31" s="131">
        <f t="shared" ref="V31:V32" si="10">IF(H31="","",H31+7)</f>
        <v>46116</v>
      </c>
      <c r="W31" s="131"/>
    </row>
    <row r="32" spans="1:23" s="144" customFormat="1" ht="15" customHeight="1">
      <c r="A32" s="54">
        <v>15</v>
      </c>
      <c r="B32" s="245" t="s">
        <v>158</v>
      </c>
      <c r="C32" s="68"/>
      <c r="D32" s="70" t="s">
        <v>159</v>
      </c>
      <c r="E32" s="69"/>
      <c r="F32" s="71" t="s">
        <v>160</v>
      </c>
      <c r="G32" s="55"/>
      <c r="H32" s="131">
        <v>46116</v>
      </c>
      <c r="I32" s="56"/>
      <c r="J32" s="131"/>
      <c r="K32" s="131"/>
      <c r="L32" s="131">
        <f>H32+3</f>
        <v>46119</v>
      </c>
      <c r="M32" s="56">
        <f t="shared" si="9"/>
        <v>46119</v>
      </c>
      <c r="N32" s="131">
        <f t="shared" si="9"/>
        <v>46119</v>
      </c>
      <c r="O32" s="57">
        <f>N32+1</f>
        <v>46120</v>
      </c>
      <c r="P32" s="131">
        <f>O32</f>
        <v>46120</v>
      </c>
      <c r="Q32" s="131"/>
      <c r="R32" s="131"/>
      <c r="S32" s="131"/>
      <c r="T32" s="131"/>
      <c r="U32" s="131"/>
      <c r="V32" s="131">
        <f t="shared" si="10"/>
        <v>46123</v>
      </c>
      <c r="W32" s="131"/>
    </row>
    <row r="33" spans="1:24" s="44" customFormat="1" ht="15" customHeight="1">
      <c r="A33" s="54"/>
      <c r="B33" s="72"/>
      <c r="C33" s="68"/>
      <c r="D33" s="70"/>
      <c r="E33" s="69"/>
      <c r="F33" s="71"/>
      <c r="G33" s="55"/>
      <c r="H33" s="131"/>
      <c r="I33" s="59"/>
      <c r="J33" s="60"/>
      <c r="K33" s="60"/>
      <c r="L33" s="131"/>
      <c r="M33" s="56"/>
      <c r="N33" s="131"/>
      <c r="O33" s="56"/>
      <c r="P33" s="131"/>
      <c r="Q33" s="131"/>
      <c r="R33" s="131"/>
      <c r="S33" s="131"/>
      <c r="T33" s="57"/>
      <c r="U33" s="57"/>
      <c r="V33" s="57" t="str">
        <f t="shared" ref="V33:V38" si="11">IF(H33="","",H33+7)</f>
        <v/>
      </c>
      <c r="W33" s="57"/>
    </row>
    <row r="34" spans="1:24" s="76" customFormat="1" ht="15" customHeight="1">
      <c r="A34" s="54"/>
      <c r="B34" s="72"/>
      <c r="C34" s="68"/>
      <c r="D34" s="70"/>
      <c r="E34" s="69"/>
      <c r="F34" s="71"/>
      <c r="G34" s="55"/>
      <c r="H34" s="131"/>
      <c r="I34" s="59"/>
      <c r="J34" s="60"/>
      <c r="K34" s="131"/>
      <c r="L34" s="131"/>
      <c r="M34" s="56"/>
      <c r="N34" s="131"/>
      <c r="O34" s="56"/>
      <c r="P34" s="131"/>
      <c r="Q34" s="131"/>
      <c r="R34" s="131"/>
      <c r="S34" s="131"/>
      <c r="T34" s="131"/>
      <c r="U34" s="131"/>
      <c r="V34" s="131" t="str">
        <f t="shared" si="11"/>
        <v/>
      </c>
      <c r="W34" s="131"/>
    </row>
    <row r="35" spans="1:24" s="15" customFormat="1" ht="15" customHeight="1">
      <c r="A35" s="58"/>
      <c r="B35" s="72"/>
      <c r="C35" s="68"/>
      <c r="D35" s="70"/>
      <c r="E35" s="69"/>
      <c r="F35" s="71"/>
      <c r="G35" s="55"/>
      <c r="H35" s="131"/>
      <c r="I35" s="59"/>
      <c r="J35" s="60"/>
      <c r="K35" s="131"/>
      <c r="L35" s="131"/>
      <c r="M35" s="56"/>
      <c r="N35" s="131"/>
      <c r="O35" s="56"/>
      <c r="P35" s="131"/>
      <c r="Q35" s="131"/>
      <c r="R35" s="131"/>
      <c r="S35" s="131"/>
      <c r="T35" s="57"/>
      <c r="U35" s="57"/>
      <c r="V35" s="57" t="str">
        <f t="shared" si="11"/>
        <v/>
      </c>
      <c r="W35" s="57"/>
    </row>
    <row r="36" spans="1:24" s="15" customFormat="1" ht="15" customHeight="1">
      <c r="A36" s="54"/>
      <c r="B36" s="72"/>
      <c r="C36" s="68"/>
      <c r="D36" s="70"/>
      <c r="E36" s="69"/>
      <c r="F36" s="71"/>
      <c r="G36" s="55"/>
      <c r="H36" s="131"/>
      <c r="I36" s="59"/>
      <c r="J36" s="60"/>
      <c r="K36" s="131"/>
      <c r="L36" s="131"/>
      <c r="M36" s="56"/>
      <c r="N36" s="131"/>
      <c r="O36" s="56"/>
      <c r="P36" s="131"/>
      <c r="Q36" s="131"/>
      <c r="R36" s="131"/>
      <c r="S36" s="131"/>
      <c r="T36" s="131"/>
      <c r="U36" s="131"/>
      <c r="V36" s="131" t="str">
        <f t="shared" si="11"/>
        <v/>
      </c>
      <c r="W36" s="131"/>
    </row>
    <row r="37" spans="1:24" s="15" customFormat="1" ht="15" customHeight="1">
      <c r="A37" s="54"/>
      <c r="B37" s="72"/>
      <c r="C37" s="68"/>
      <c r="D37" s="70"/>
      <c r="E37" s="69"/>
      <c r="F37" s="71"/>
      <c r="G37" s="55"/>
      <c r="H37" s="131"/>
      <c r="I37" s="59"/>
      <c r="J37" s="60"/>
      <c r="K37" s="131"/>
      <c r="L37" s="131"/>
      <c r="M37" s="56"/>
      <c r="N37" s="131"/>
      <c r="O37" s="56"/>
      <c r="P37" s="131"/>
      <c r="Q37" s="131"/>
      <c r="R37" s="131"/>
      <c r="S37" s="131"/>
      <c r="T37" s="131"/>
      <c r="U37" s="131"/>
      <c r="V37" s="131" t="str">
        <f t="shared" si="11"/>
        <v/>
      </c>
      <c r="W37" s="131"/>
    </row>
    <row r="38" spans="1:24" s="15" customFormat="1" ht="15" customHeight="1">
      <c r="A38" s="111"/>
      <c r="B38" s="98"/>
      <c r="C38" s="99"/>
      <c r="D38" s="104"/>
      <c r="E38" s="105"/>
      <c r="F38" s="102"/>
      <c r="G38" s="107"/>
      <c r="H38" s="97"/>
      <c r="I38" s="108"/>
      <c r="J38" s="109"/>
      <c r="K38" s="97"/>
      <c r="L38" s="97"/>
      <c r="M38" s="110"/>
      <c r="N38" s="97"/>
      <c r="O38" s="110"/>
      <c r="P38" s="97"/>
      <c r="Q38" s="97"/>
      <c r="R38" s="97"/>
      <c r="S38" s="97"/>
      <c r="T38" s="97"/>
      <c r="U38" s="97"/>
      <c r="V38" s="97" t="str">
        <f t="shared" si="11"/>
        <v/>
      </c>
      <c r="W38" s="97"/>
    </row>
    <row r="39" spans="1:24" ht="15" customHeight="1">
      <c r="A39" s="15" t="s">
        <v>67</v>
      </c>
      <c r="B39" s="65"/>
      <c r="C39" s="66"/>
      <c r="D39" s="66"/>
      <c r="E39" s="66"/>
      <c r="F39" s="66"/>
      <c r="G39" s="67"/>
      <c r="H39" s="8"/>
      <c r="I39" s="7"/>
      <c r="J39" s="7"/>
      <c r="K39" s="7"/>
      <c r="L39" s="7"/>
      <c r="M39" s="7"/>
      <c r="N39" s="8"/>
      <c r="O39" s="7"/>
    </row>
    <row r="40" spans="1:24" ht="15" customHeight="1">
      <c r="A40" s="44"/>
      <c r="B40" s="44"/>
      <c r="C40" s="44"/>
      <c r="D40" s="44"/>
      <c r="E40" s="44"/>
      <c r="F40" s="44"/>
      <c r="G40" s="16"/>
      <c r="H40" s="15"/>
      <c r="I40" s="15"/>
      <c r="J40" s="15"/>
      <c r="K40" s="15"/>
      <c r="L40" s="20"/>
      <c r="M40" s="20"/>
      <c r="N40" s="20"/>
      <c r="O40" s="20"/>
      <c r="P40" s="15"/>
      <c r="Q40" s="15"/>
      <c r="R40" s="15"/>
      <c r="S40" s="15"/>
      <c r="T40" s="15"/>
      <c r="U40" s="20"/>
      <c r="V40" s="20"/>
      <c r="W40" s="45" t="s">
        <v>21</v>
      </c>
    </row>
    <row r="41" spans="1:24" ht="15" customHeight="1">
      <c r="A41" s="126" t="s">
        <v>151</v>
      </c>
      <c r="B41" s="5"/>
      <c r="G41" s="16"/>
      <c r="H41" s="15"/>
      <c r="I41" s="15"/>
      <c r="J41" s="15"/>
      <c r="K41" s="15"/>
      <c r="L41" s="16"/>
      <c r="M41" s="20"/>
      <c r="N41" s="20"/>
      <c r="O41" s="20"/>
      <c r="P41" s="15"/>
      <c r="Q41" s="15"/>
      <c r="R41" s="15"/>
      <c r="S41" s="15"/>
      <c r="T41" s="15"/>
      <c r="U41" s="20"/>
      <c r="V41" s="20"/>
      <c r="W41" s="16" t="s">
        <v>22</v>
      </c>
    </row>
    <row r="42" spans="1:24" ht="15" customHeight="1">
      <c r="A42" s="275" t="s">
        <v>6</v>
      </c>
      <c r="B42" s="280" t="s">
        <v>7</v>
      </c>
      <c r="C42" s="280" t="s">
        <v>8</v>
      </c>
      <c r="D42" s="292"/>
      <c r="E42" s="292"/>
      <c r="F42" s="293"/>
      <c r="G42" s="17" t="s">
        <v>23</v>
      </c>
      <c r="H42" s="17" t="s">
        <v>24</v>
      </c>
      <c r="I42" s="17" t="s">
        <v>25</v>
      </c>
      <c r="J42" s="46" t="s">
        <v>150</v>
      </c>
      <c r="K42" s="46"/>
      <c r="L42" s="17" t="s">
        <v>26</v>
      </c>
      <c r="M42" s="17" t="s">
        <v>12</v>
      </c>
      <c r="N42" s="17" t="s">
        <v>11</v>
      </c>
      <c r="O42" s="17" t="s">
        <v>18</v>
      </c>
      <c r="P42" s="46" t="s">
        <v>13</v>
      </c>
      <c r="Q42" s="243" t="s">
        <v>19</v>
      </c>
      <c r="R42" s="17" t="s">
        <v>10</v>
      </c>
      <c r="S42" s="17"/>
      <c r="T42" s="46"/>
      <c r="U42" s="46" t="s">
        <v>23</v>
      </c>
      <c r="V42" s="46" t="s">
        <v>24</v>
      </c>
      <c r="W42" s="17" t="s">
        <v>25</v>
      </c>
      <c r="X42" s="233" t="s">
        <v>150</v>
      </c>
    </row>
    <row r="43" spans="1:24" ht="15" customHeight="1">
      <c r="A43" s="275"/>
      <c r="B43" s="281"/>
      <c r="C43" s="281" t="s">
        <v>78</v>
      </c>
      <c r="D43" s="296"/>
      <c r="E43" s="294" t="s">
        <v>90</v>
      </c>
      <c r="F43" s="295"/>
      <c r="G43" s="32" t="s">
        <v>58</v>
      </c>
      <c r="H43" s="47" t="s">
        <v>15</v>
      </c>
      <c r="I43" s="47" t="s">
        <v>17</v>
      </c>
      <c r="J43" s="47" t="s">
        <v>17</v>
      </c>
      <c r="K43" s="32"/>
      <c r="L43" s="47" t="s">
        <v>27</v>
      </c>
      <c r="M43" s="47" t="s">
        <v>28</v>
      </c>
      <c r="N43" s="47" t="s">
        <v>14</v>
      </c>
      <c r="O43" s="47" t="s">
        <v>14</v>
      </c>
      <c r="P43" s="32" t="s">
        <v>20</v>
      </c>
      <c r="Q43" s="244" t="s">
        <v>20</v>
      </c>
      <c r="R43" s="47" t="s">
        <v>15</v>
      </c>
      <c r="S43" s="47"/>
      <c r="T43" s="32"/>
      <c r="U43" s="32" t="s">
        <v>129</v>
      </c>
      <c r="V43" s="32" t="s">
        <v>59</v>
      </c>
      <c r="W43" s="47" t="s">
        <v>17</v>
      </c>
      <c r="X43" s="234" t="s">
        <v>17</v>
      </c>
    </row>
    <row r="44" spans="1:24" s="44" customFormat="1" ht="15" customHeight="1">
      <c r="A44" s="214">
        <f>10</f>
        <v>10</v>
      </c>
      <c r="B44" s="146" t="s">
        <v>146</v>
      </c>
      <c r="C44" s="239">
        <v>2539</v>
      </c>
      <c r="D44" s="240" t="s">
        <v>77</v>
      </c>
      <c r="E44" s="241">
        <f t="shared" ref="E44:E49" si="12">IF(C44="","",C44)</f>
        <v>2539</v>
      </c>
      <c r="F44" s="242" t="s">
        <v>93</v>
      </c>
      <c r="G44" s="236" t="s">
        <v>149</v>
      </c>
      <c r="H44" s="130">
        <v>46079</v>
      </c>
      <c r="I44" s="130">
        <f>IF(H44="","",H44+2)</f>
        <v>46081</v>
      </c>
      <c r="J44" s="236" t="s">
        <v>149</v>
      </c>
      <c r="K44" s="130"/>
      <c r="L44" s="250">
        <f>IF(I44="","",I44+1)</f>
        <v>46082</v>
      </c>
      <c r="M44" s="250">
        <f>IF(L44="","",L44+1)</f>
        <v>46083</v>
      </c>
      <c r="N44" s="250">
        <f>IF(M44="","",M44+1)</f>
        <v>46084</v>
      </c>
      <c r="O44" s="250">
        <f>IF(N44="","",N44)</f>
        <v>46084</v>
      </c>
      <c r="P44" s="250">
        <f>IF(O44="","",O44+1)</f>
        <v>46085</v>
      </c>
      <c r="Q44" s="236" t="s">
        <v>156</v>
      </c>
      <c r="R44" s="236" t="s">
        <v>149</v>
      </c>
      <c r="S44" s="130"/>
      <c r="T44" s="130"/>
      <c r="U44" s="236" t="s">
        <v>149</v>
      </c>
      <c r="V44" s="236" t="s">
        <v>149</v>
      </c>
      <c r="W44" s="236" t="s">
        <v>149</v>
      </c>
      <c r="X44" s="249" t="str">
        <f>W44</f>
        <v>SKIP</v>
      </c>
    </row>
    <row r="45" spans="1:24" s="44" customFormat="1" ht="15" customHeight="1">
      <c r="A45" s="58">
        <f>A44+1</f>
        <v>11</v>
      </c>
      <c r="B45" s="72" t="s">
        <v>148</v>
      </c>
      <c r="C45" s="68">
        <v>2607</v>
      </c>
      <c r="D45" s="70" t="s">
        <v>77</v>
      </c>
      <c r="E45" s="69">
        <f t="shared" si="12"/>
        <v>2607</v>
      </c>
      <c r="F45" s="71" t="s">
        <v>93</v>
      </c>
      <c r="G45" s="131">
        <v>46084</v>
      </c>
      <c r="H45" s="131">
        <f t="shared" ref="H45:I45" si="13">IF(G45="","",G45+2)</f>
        <v>46086</v>
      </c>
      <c r="I45" s="131">
        <f t="shared" si="13"/>
        <v>46088</v>
      </c>
      <c r="J45" s="131">
        <f>I45</f>
        <v>46088</v>
      </c>
      <c r="K45" s="131"/>
      <c r="L45" s="131">
        <f t="shared" ref="L45:L50" si="14">IF(I45="","",I45+1)</f>
        <v>46089</v>
      </c>
      <c r="M45" s="131">
        <f t="shared" ref="M45:N45" si="15">IF(L45="","",L45+1)</f>
        <v>46090</v>
      </c>
      <c r="N45" s="131">
        <f t="shared" si="15"/>
        <v>46091</v>
      </c>
      <c r="O45" s="131">
        <f t="shared" ref="O45:O50" si="16">IF(N45="","",N45)</f>
        <v>46091</v>
      </c>
      <c r="P45" s="131">
        <f t="shared" ref="P45" si="17">IF(O45="","",O45+1)</f>
        <v>46092</v>
      </c>
      <c r="Q45" s="237" t="s">
        <v>156</v>
      </c>
      <c r="R45" s="131">
        <f>IF(P45="","",P45+1)</f>
        <v>46093</v>
      </c>
      <c r="S45" s="131"/>
      <c r="T45" s="131"/>
      <c r="U45" s="131">
        <f t="shared" ref="U45:U50" si="18">IF(V45="","",V45-1)</f>
        <v>46098</v>
      </c>
      <c r="V45" s="131">
        <f>IF(P45="","",P45+7)</f>
        <v>46099</v>
      </c>
      <c r="W45" s="131">
        <f t="shared" ref="W45:W49" si="19">IF(V45="","",V45+3)</f>
        <v>46102</v>
      </c>
      <c r="X45" s="238" t="s">
        <v>157</v>
      </c>
    </row>
    <row r="46" spans="1:24" s="44" customFormat="1" ht="15" customHeight="1">
      <c r="A46" s="58">
        <f t="shared" ref="A46:A50" si="20">A45+1</f>
        <v>12</v>
      </c>
      <c r="B46" s="245" t="s">
        <v>161</v>
      </c>
      <c r="C46" s="259">
        <v>2612</v>
      </c>
      <c r="D46" s="260" t="s">
        <v>159</v>
      </c>
      <c r="E46" s="261">
        <v>2612</v>
      </c>
      <c r="F46" s="262" t="s">
        <v>160</v>
      </c>
      <c r="G46" s="131" t="s">
        <v>156</v>
      </c>
      <c r="H46" s="131" t="s">
        <v>156</v>
      </c>
      <c r="I46" s="131">
        <v>46095</v>
      </c>
      <c r="J46" s="131">
        <f>I46</f>
        <v>46095</v>
      </c>
      <c r="K46" s="131"/>
      <c r="L46" s="131">
        <v>46097</v>
      </c>
      <c r="M46" s="131">
        <f t="shared" ref="M46" si="21">IF(L46="","",L46+1)</f>
        <v>46098</v>
      </c>
      <c r="N46" s="131">
        <f>M46</f>
        <v>46098</v>
      </c>
      <c r="O46" s="131">
        <f t="shared" si="16"/>
        <v>46098</v>
      </c>
      <c r="P46" s="131">
        <f t="shared" ref="P46" si="22">IF(O46="","",O46+1)</f>
        <v>46099</v>
      </c>
      <c r="Q46" s="237">
        <f>P46</f>
        <v>46099</v>
      </c>
      <c r="R46" s="237" t="s">
        <v>156</v>
      </c>
      <c r="S46" s="131"/>
      <c r="T46" s="131"/>
      <c r="U46" s="247" t="s">
        <v>149</v>
      </c>
      <c r="V46" s="247" t="s">
        <v>149</v>
      </c>
      <c r="W46" s="247" t="s">
        <v>149</v>
      </c>
      <c r="X46" s="246">
        <v>46102</v>
      </c>
    </row>
    <row r="47" spans="1:24" s="44" customFormat="1" ht="15" customHeight="1">
      <c r="A47" s="58">
        <f t="shared" si="20"/>
        <v>13</v>
      </c>
      <c r="B47" s="72" t="s">
        <v>148</v>
      </c>
      <c r="C47" s="68">
        <f>IF(C45="","",C45+1)</f>
        <v>2608</v>
      </c>
      <c r="D47" s="70" t="s">
        <v>91</v>
      </c>
      <c r="E47" s="69">
        <f t="shared" si="12"/>
        <v>2608</v>
      </c>
      <c r="F47" s="71" t="s">
        <v>93</v>
      </c>
      <c r="G47" s="131">
        <f>IF(U45="","",U45)</f>
        <v>46098</v>
      </c>
      <c r="H47" s="131">
        <f t="shared" ref="H47:I47" si="23">IF(G47="","",G47+2)</f>
        <v>46100</v>
      </c>
      <c r="I47" s="131">
        <f t="shared" si="23"/>
        <v>46102</v>
      </c>
      <c r="J47" s="237" t="s">
        <v>149</v>
      </c>
      <c r="K47" s="131"/>
      <c r="L47" s="131">
        <f t="shared" si="14"/>
        <v>46103</v>
      </c>
      <c r="M47" s="131">
        <f t="shared" ref="M47:N47" si="24">IF(L47="","",L47+1)</f>
        <v>46104</v>
      </c>
      <c r="N47" s="131">
        <f t="shared" si="24"/>
        <v>46105</v>
      </c>
      <c r="O47" s="131">
        <f t="shared" si="16"/>
        <v>46105</v>
      </c>
      <c r="P47" s="131">
        <f t="shared" ref="P47" si="25">IF(O47="","",O47+1)</f>
        <v>46106</v>
      </c>
      <c r="Q47" s="237" t="s">
        <v>149</v>
      </c>
      <c r="R47" s="131">
        <f>IF(P47="","",P47+1)</f>
        <v>46107</v>
      </c>
      <c r="S47" s="131"/>
      <c r="T47" s="131"/>
      <c r="U47" s="131">
        <f t="shared" si="18"/>
        <v>46112</v>
      </c>
      <c r="V47" s="131">
        <f>IF(P47="","",P47+7)</f>
        <v>46113</v>
      </c>
      <c r="W47" s="131">
        <f t="shared" si="19"/>
        <v>46116</v>
      </c>
      <c r="X47" s="238" t="s">
        <v>157</v>
      </c>
    </row>
    <row r="48" spans="1:24" s="44" customFormat="1" ht="15" customHeight="1">
      <c r="A48" s="54">
        <f t="shared" si="20"/>
        <v>14</v>
      </c>
      <c r="B48" s="72" t="s">
        <v>155</v>
      </c>
      <c r="C48" s="259">
        <v>2614</v>
      </c>
      <c r="D48" s="260" t="s">
        <v>92</v>
      </c>
      <c r="E48" s="261">
        <f t="shared" si="12"/>
        <v>2614</v>
      </c>
      <c r="F48" s="262" t="s">
        <v>93</v>
      </c>
      <c r="G48" s="131">
        <v>46105</v>
      </c>
      <c r="H48" s="131">
        <f t="shared" ref="H48:I48" si="26">IF(G48="","",G48+2)</f>
        <v>46107</v>
      </c>
      <c r="I48" s="131">
        <f t="shared" si="26"/>
        <v>46109</v>
      </c>
      <c r="J48" s="237" t="s">
        <v>149</v>
      </c>
      <c r="K48" s="131"/>
      <c r="L48" s="131">
        <f>IF(I48="","",I48+1)</f>
        <v>46110</v>
      </c>
      <c r="M48" s="131">
        <f t="shared" ref="M48:N48" si="27">IF(L48="","",L48+1)</f>
        <v>46111</v>
      </c>
      <c r="N48" s="131">
        <f t="shared" si="27"/>
        <v>46112</v>
      </c>
      <c r="O48" s="131">
        <f t="shared" si="16"/>
        <v>46112</v>
      </c>
      <c r="P48" s="131">
        <f t="shared" ref="P48" si="28">IF(O48="","",O48+1)</f>
        <v>46113</v>
      </c>
      <c r="Q48" s="237" t="s">
        <v>149</v>
      </c>
      <c r="R48" s="131">
        <f>IF(P48="","",P48+1)</f>
        <v>46114</v>
      </c>
      <c r="S48" s="131"/>
      <c r="T48" s="131"/>
      <c r="U48" s="131">
        <f t="shared" ref="U48" si="29">IF(V48="","",V48-1)</f>
        <v>46119</v>
      </c>
      <c r="V48" s="131">
        <f>IF(P48="","",P48+7)</f>
        <v>46120</v>
      </c>
      <c r="W48" s="131">
        <f t="shared" ref="W48" si="30">IF(V48="","",V48+3)</f>
        <v>46123</v>
      </c>
      <c r="X48" s="238" t="s">
        <v>157</v>
      </c>
    </row>
    <row r="49" spans="1:24" s="44" customFormat="1" ht="15" customHeight="1">
      <c r="A49" s="54">
        <f t="shared" si="20"/>
        <v>15</v>
      </c>
      <c r="B49" s="72" t="s">
        <v>148</v>
      </c>
      <c r="C49" s="68">
        <v>2609</v>
      </c>
      <c r="D49" s="70" t="s">
        <v>77</v>
      </c>
      <c r="E49" s="69">
        <f t="shared" si="12"/>
        <v>2609</v>
      </c>
      <c r="F49" s="71" t="s">
        <v>93</v>
      </c>
      <c r="G49" s="131">
        <v>46112</v>
      </c>
      <c r="H49" s="131">
        <f t="shared" ref="H49" si="31">IF(G49="","",G49+2)</f>
        <v>46114</v>
      </c>
      <c r="I49" s="131">
        <f t="shared" ref="I49" si="32">IF(H49="","",H49+2)</f>
        <v>46116</v>
      </c>
      <c r="J49" s="237" t="s">
        <v>149</v>
      </c>
      <c r="K49" s="131"/>
      <c r="L49" s="131">
        <f>IF(I49="","",I49+1)</f>
        <v>46117</v>
      </c>
      <c r="M49" s="131">
        <f t="shared" ref="M49" si="33">IF(L49="","",L49+1)</f>
        <v>46118</v>
      </c>
      <c r="N49" s="131">
        <f t="shared" ref="N49" si="34">IF(M49="","",M49+1)</f>
        <v>46119</v>
      </c>
      <c r="O49" s="131">
        <f t="shared" ref="O49" si="35">IF(N49="","",N49)</f>
        <v>46119</v>
      </c>
      <c r="P49" s="131">
        <f t="shared" ref="P49" si="36">IF(O49="","",O49+1)</f>
        <v>46120</v>
      </c>
      <c r="Q49" s="237" t="s">
        <v>149</v>
      </c>
      <c r="R49" s="131">
        <f>IF(P49="","",P49+1)</f>
        <v>46121</v>
      </c>
      <c r="S49" s="131"/>
      <c r="T49" s="131"/>
      <c r="U49" s="131">
        <f t="shared" si="18"/>
        <v>46126</v>
      </c>
      <c r="V49" s="131">
        <f>IF(P49="","",P49+7)</f>
        <v>46127</v>
      </c>
      <c r="W49" s="131">
        <f t="shared" si="19"/>
        <v>46130</v>
      </c>
      <c r="X49" s="238" t="s">
        <v>157</v>
      </c>
    </row>
    <row r="50" spans="1:24" s="44" customFormat="1" ht="15" customHeight="1">
      <c r="A50" s="54">
        <f t="shared" si="20"/>
        <v>16</v>
      </c>
      <c r="B50" s="72" t="s">
        <v>155</v>
      </c>
      <c r="C50" s="259">
        <v>2615</v>
      </c>
      <c r="D50" s="260" t="s">
        <v>84</v>
      </c>
      <c r="E50" s="261">
        <f>IF(C50="","",C50)</f>
        <v>2615</v>
      </c>
      <c r="F50" s="71" t="s">
        <v>87</v>
      </c>
      <c r="G50" s="131">
        <v>46119</v>
      </c>
      <c r="H50" s="131">
        <f t="shared" ref="H50:I50" si="37">IF(G50="","",G50+2)</f>
        <v>46121</v>
      </c>
      <c r="I50" s="131">
        <f t="shared" si="37"/>
        <v>46123</v>
      </c>
      <c r="J50" s="237" t="s">
        <v>149</v>
      </c>
      <c r="K50" s="131"/>
      <c r="L50" s="131">
        <f t="shared" si="14"/>
        <v>46124</v>
      </c>
      <c r="M50" s="131">
        <f t="shared" ref="M50:N50" si="38">IF(L50="","",L50+1)</f>
        <v>46125</v>
      </c>
      <c r="N50" s="131">
        <f t="shared" si="38"/>
        <v>46126</v>
      </c>
      <c r="O50" s="131">
        <f t="shared" si="16"/>
        <v>46126</v>
      </c>
      <c r="P50" s="131">
        <f t="shared" ref="P50" si="39">IF(O50="","",O50+1)</f>
        <v>46127</v>
      </c>
      <c r="Q50" s="237" t="s">
        <v>149</v>
      </c>
      <c r="R50" s="131">
        <f>IF(P50="","",P50+1)</f>
        <v>46128</v>
      </c>
      <c r="S50" s="131"/>
      <c r="T50" s="131"/>
      <c r="U50" s="131">
        <f t="shared" si="18"/>
        <v>46133</v>
      </c>
      <c r="V50" s="131">
        <f>IF(P50="","",P50+7)</f>
        <v>46134</v>
      </c>
      <c r="W50" s="131">
        <f>IF(V50="","",V50+3)</f>
        <v>46137</v>
      </c>
      <c r="X50" s="238" t="s">
        <v>157</v>
      </c>
    </row>
    <row r="51" spans="1:24" s="15" customFormat="1" ht="15" customHeight="1">
      <c r="A51" s="58"/>
      <c r="B51" s="72"/>
      <c r="C51" s="68"/>
      <c r="D51" s="70"/>
      <c r="E51" s="69"/>
      <c r="F51" s="71"/>
      <c r="G51" s="131"/>
      <c r="H51" s="131"/>
      <c r="I51" s="131"/>
      <c r="J51" s="248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235"/>
    </row>
    <row r="52" spans="1:24" s="15" customFormat="1" ht="15" customHeight="1">
      <c r="A52" s="58"/>
      <c r="B52" s="72"/>
      <c r="C52" s="68"/>
      <c r="D52" s="70"/>
      <c r="E52" s="69"/>
      <c r="F52" s="7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231"/>
    </row>
    <row r="53" spans="1:24" s="15" customFormat="1" ht="15" customHeight="1">
      <c r="A53" s="58"/>
      <c r="B53" s="72"/>
      <c r="C53" s="68"/>
      <c r="D53" s="70"/>
      <c r="E53" s="69"/>
      <c r="F53" s="7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231"/>
    </row>
    <row r="54" spans="1:24" s="15" customFormat="1" ht="15" customHeight="1">
      <c r="A54" s="58"/>
      <c r="B54" s="72"/>
      <c r="C54" s="68"/>
      <c r="D54" s="70"/>
      <c r="E54" s="69"/>
      <c r="F54" s="7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231"/>
    </row>
    <row r="55" spans="1:24" s="15" customFormat="1" ht="15" customHeight="1">
      <c r="A55" s="103"/>
      <c r="B55" s="98"/>
      <c r="C55" s="99"/>
      <c r="D55" s="104"/>
      <c r="E55" s="105"/>
      <c r="F55" s="102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232"/>
    </row>
    <row r="56" spans="1:24" ht="15" customHeight="1">
      <c r="A56" s="15" t="s">
        <v>66</v>
      </c>
    </row>
    <row r="57" spans="1:24" ht="15" customHeight="1">
      <c r="A57" s="37"/>
    </row>
    <row r="58" spans="1:24" ht="15" customHeight="1">
      <c r="A58" s="37"/>
    </row>
    <row r="59" spans="1:24" ht="15" customHeight="1">
      <c r="A59" s="12" t="s">
        <v>29</v>
      </c>
      <c r="B59" s="5" t="s">
        <v>30</v>
      </c>
      <c r="C59" s="5" t="s">
        <v>31</v>
      </c>
      <c r="D59" s="5"/>
      <c r="E59" s="5"/>
      <c r="F59" s="5"/>
    </row>
    <row r="60" spans="1:24" ht="15" customHeight="1">
      <c r="B60" s="1" t="s">
        <v>32</v>
      </c>
      <c r="C60" s="5" t="s">
        <v>74</v>
      </c>
      <c r="D60" s="5"/>
      <c r="E60" s="5"/>
      <c r="F60" s="5"/>
    </row>
    <row r="61" spans="1:24" ht="15" customHeight="1">
      <c r="B61" s="1" t="s">
        <v>33</v>
      </c>
      <c r="C61" s="44" t="s">
        <v>72</v>
      </c>
      <c r="D61" s="44"/>
      <c r="E61" s="44"/>
      <c r="F61" s="44"/>
    </row>
    <row r="62" spans="1:24" ht="15" customHeight="1">
      <c r="B62" s="1" t="s">
        <v>64</v>
      </c>
      <c r="C62" s="18"/>
      <c r="D62" s="18"/>
      <c r="E62" s="18"/>
      <c r="F62" s="18"/>
    </row>
    <row r="63" spans="1:24" ht="15" customHeight="1">
      <c r="B63" s="5" t="s">
        <v>34</v>
      </c>
      <c r="C63" s="19" t="s">
        <v>35</v>
      </c>
      <c r="D63" s="19"/>
      <c r="E63" s="19"/>
      <c r="F63" s="19"/>
    </row>
    <row r="64" spans="1:24" ht="15" customHeight="1">
      <c r="B64" s="5" t="s">
        <v>36</v>
      </c>
      <c r="C64" s="15" t="s">
        <v>75</v>
      </c>
      <c r="D64" s="15"/>
      <c r="E64" s="15"/>
      <c r="F64" s="15"/>
    </row>
    <row r="65" spans="2:22" ht="15" customHeight="1">
      <c r="B65" s="5" t="s">
        <v>37</v>
      </c>
      <c r="C65" s="5" t="s">
        <v>38</v>
      </c>
      <c r="D65" s="5"/>
      <c r="E65" s="5"/>
      <c r="F65" s="5"/>
    </row>
    <row r="66" spans="2:22" ht="15" customHeight="1">
      <c r="B66" s="9"/>
    </row>
    <row r="67" spans="2:22" ht="15" customHeight="1"/>
    <row r="68" spans="2:22" ht="15.75" customHeight="1">
      <c r="B68" s="273" t="s">
        <v>40</v>
      </c>
      <c r="C68" s="273"/>
      <c r="D68" s="273" t="s">
        <v>39</v>
      </c>
      <c r="E68" s="273"/>
      <c r="F68" s="273"/>
      <c r="G68" s="273"/>
      <c r="H68" s="303" t="s">
        <v>164</v>
      </c>
      <c r="I68" s="303"/>
      <c r="J68" s="123"/>
      <c r="K68" s="123"/>
      <c r="L68" s="301" t="s">
        <v>70</v>
      </c>
      <c r="M68" s="273"/>
      <c r="N68" s="273" t="s">
        <v>41</v>
      </c>
      <c r="O68" s="273"/>
      <c r="P68" s="273" t="s">
        <v>12</v>
      </c>
      <c r="Q68" s="273"/>
      <c r="R68" s="273"/>
      <c r="U68" s="13"/>
    </row>
    <row r="69" spans="2:22" ht="15.75" customHeight="1">
      <c r="B69" s="267" t="s">
        <v>0</v>
      </c>
      <c r="C69" s="267"/>
      <c r="D69" s="267" t="s">
        <v>2</v>
      </c>
      <c r="E69" s="267"/>
      <c r="F69" s="267"/>
      <c r="G69" s="267"/>
      <c r="H69" s="302" t="s">
        <v>68</v>
      </c>
      <c r="I69" s="302"/>
      <c r="J69" s="274"/>
      <c r="K69" s="274"/>
      <c r="L69" s="274" t="s">
        <v>68</v>
      </c>
      <c r="M69" s="267"/>
      <c r="N69" s="305" t="s">
        <v>42</v>
      </c>
      <c r="O69" s="305"/>
      <c r="P69" s="267" t="s">
        <v>65</v>
      </c>
      <c r="Q69" s="267"/>
      <c r="R69" s="267"/>
      <c r="U69" s="13"/>
    </row>
    <row r="70" spans="2:22" ht="15.75" customHeight="1">
      <c r="B70" s="300" t="s">
        <v>43</v>
      </c>
      <c r="C70" s="300"/>
      <c r="D70" s="268" t="s">
        <v>60</v>
      </c>
      <c r="E70" s="268"/>
      <c r="F70" s="268"/>
      <c r="G70" s="268"/>
      <c r="H70" s="266" t="s">
        <v>163</v>
      </c>
      <c r="I70" s="266"/>
      <c r="J70" s="121"/>
      <c r="K70" s="121"/>
      <c r="L70" s="300" t="s">
        <v>73</v>
      </c>
      <c r="M70" s="300"/>
      <c r="N70" s="300" t="s">
        <v>69</v>
      </c>
      <c r="O70" s="300"/>
      <c r="P70" s="300" t="s">
        <v>44</v>
      </c>
      <c r="Q70" s="300"/>
      <c r="R70" s="300"/>
      <c r="U70" s="13"/>
    </row>
    <row r="71" spans="2:22" ht="15.75" customHeight="1">
      <c r="B71" s="13"/>
      <c r="C71" s="13"/>
      <c r="D71" s="142"/>
      <c r="E71" s="142"/>
      <c r="F71" s="142"/>
      <c r="G71" s="142"/>
      <c r="H71" s="264" t="s">
        <v>166</v>
      </c>
      <c r="I71" s="264"/>
      <c r="J71" s="13"/>
      <c r="K71" s="13"/>
      <c r="L71" s="13"/>
      <c r="M71" s="13"/>
      <c r="N71" s="13"/>
      <c r="O71" s="13"/>
      <c r="P71" s="13"/>
      <c r="Q71" s="13"/>
      <c r="R71" s="13"/>
      <c r="U71" s="13"/>
    </row>
    <row r="72" spans="2:22" ht="15.75" customHeight="1">
      <c r="B72" s="13"/>
      <c r="C72" s="13"/>
      <c r="D72" s="142"/>
      <c r="E72" s="142"/>
      <c r="F72" s="142"/>
      <c r="G72" s="142"/>
      <c r="H72" s="265" t="s">
        <v>68</v>
      </c>
      <c r="I72" s="265"/>
      <c r="J72" s="13"/>
      <c r="K72" s="13"/>
      <c r="L72" s="13"/>
      <c r="M72" s="13"/>
      <c r="N72" s="13"/>
      <c r="O72" s="13"/>
      <c r="P72" s="13"/>
      <c r="Q72" s="13"/>
      <c r="R72" s="13"/>
      <c r="U72" s="13"/>
    </row>
    <row r="73" spans="2:22" ht="15.75" customHeight="1">
      <c r="H73" s="266" t="s">
        <v>165</v>
      </c>
      <c r="I73" s="266"/>
    </row>
    <row r="74" spans="2:22" ht="15.75" customHeight="1">
      <c r="B74" s="299" t="s">
        <v>11</v>
      </c>
      <c r="C74" s="299"/>
      <c r="D74" s="273" t="s">
        <v>18</v>
      </c>
      <c r="E74" s="273"/>
      <c r="F74" s="273"/>
      <c r="G74" s="273"/>
      <c r="H74" s="273" t="s">
        <v>19</v>
      </c>
      <c r="I74" s="273"/>
      <c r="J74" s="123"/>
      <c r="K74" s="123"/>
      <c r="L74" s="273" t="s">
        <v>26</v>
      </c>
      <c r="M74" s="273"/>
      <c r="N74" s="273" t="s">
        <v>45</v>
      </c>
      <c r="O74" s="273"/>
      <c r="P74" s="299" t="s">
        <v>61</v>
      </c>
      <c r="Q74" s="299"/>
      <c r="R74" s="299"/>
      <c r="S74" s="13"/>
      <c r="T74" s="13"/>
      <c r="U74" s="306"/>
      <c r="V74" s="306"/>
    </row>
    <row r="75" spans="2:22" ht="15.75" customHeight="1">
      <c r="B75" s="304" t="s">
        <v>49</v>
      </c>
      <c r="C75" s="304"/>
      <c r="D75" s="267" t="s">
        <v>46</v>
      </c>
      <c r="E75" s="267"/>
      <c r="F75" s="267"/>
      <c r="G75" s="267"/>
      <c r="H75" s="267" t="s">
        <v>47</v>
      </c>
      <c r="I75" s="267"/>
      <c r="J75" s="122"/>
      <c r="K75" s="122"/>
      <c r="L75" s="267" t="s">
        <v>48</v>
      </c>
      <c r="M75" s="267"/>
      <c r="N75" s="267" t="s">
        <v>46</v>
      </c>
      <c r="O75" s="267"/>
      <c r="P75" s="306" t="s">
        <v>62</v>
      </c>
      <c r="Q75" s="306"/>
      <c r="R75" s="306"/>
      <c r="S75" s="13"/>
      <c r="T75" s="13"/>
      <c r="U75" s="306"/>
      <c r="V75" s="306"/>
    </row>
    <row r="76" spans="2:22" ht="15.75" customHeight="1">
      <c r="B76" s="300" t="s">
        <v>53</v>
      </c>
      <c r="C76" s="300"/>
      <c r="D76" s="300" t="s">
        <v>71</v>
      </c>
      <c r="E76" s="300"/>
      <c r="F76" s="300"/>
      <c r="G76" s="300"/>
      <c r="H76" s="300" t="s">
        <v>50</v>
      </c>
      <c r="I76" s="300"/>
      <c r="J76" s="121"/>
      <c r="K76" s="121"/>
      <c r="L76" s="300" t="s">
        <v>51</v>
      </c>
      <c r="M76" s="300"/>
      <c r="N76" s="300" t="s">
        <v>52</v>
      </c>
      <c r="O76" s="300"/>
      <c r="P76" s="300" t="s">
        <v>63</v>
      </c>
      <c r="Q76" s="300"/>
      <c r="R76" s="300"/>
      <c r="S76" s="13"/>
      <c r="T76" s="13"/>
      <c r="U76" s="306"/>
      <c r="V76" s="306"/>
    </row>
  </sheetData>
  <mergeCells count="61">
    <mergeCell ref="U76:V76"/>
    <mergeCell ref="U75:V75"/>
    <mergeCell ref="U74:V74"/>
    <mergeCell ref="N76:O76"/>
    <mergeCell ref="N75:O75"/>
    <mergeCell ref="N74:O74"/>
    <mergeCell ref="P76:R76"/>
    <mergeCell ref="P75:R75"/>
    <mergeCell ref="P69:R69"/>
    <mergeCell ref="N70:O70"/>
    <mergeCell ref="L76:M76"/>
    <mergeCell ref="L75:M75"/>
    <mergeCell ref="L74:M74"/>
    <mergeCell ref="N69:O69"/>
    <mergeCell ref="L70:M70"/>
    <mergeCell ref="L69:M69"/>
    <mergeCell ref="P74:R74"/>
    <mergeCell ref="P70:R70"/>
    <mergeCell ref="B74:C74"/>
    <mergeCell ref="B76:C76"/>
    <mergeCell ref="P68:R68"/>
    <mergeCell ref="N68:O68"/>
    <mergeCell ref="L68:M68"/>
    <mergeCell ref="H76:I76"/>
    <mergeCell ref="H75:I75"/>
    <mergeCell ref="H74:I74"/>
    <mergeCell ref="H70:I70"/>
    <mergeCell ref="H69:I69"/>
    <mergeCell ref="H68:I68"/>
    <mergeCell ref="D76:G76"/>
    <mergeCell ref="D75:G75"/>
    <mergeCell ref="D74:G74"/>
    <mergeCell ref="B75:C75"/>
    <mergeCell ref="B70:C70"/>
    <mergeCell ref="J69:K69"/>
    <mergeCell ref="A42:A43"/>
    <mergeCell ref="B8:B9"/>
    <mergeCell ref="B25:B26"/>
    <mergeCell ref="B42:B43"/>
    <mergeCell ref="C8:F8"/>
    <mergeCell ref="C9:D9"/>
    <mergeCell ref="E9:F9"/>
    <mergeCell ref="C25:F25"/>
    <mergeCell ref="E26:F26"/>
    <mergeCell ref="C26:D26"/>
    <mergeCell ref="C42:F42"/>
    <mergeCell ref="E43:F43"/>
    <mergeCell ref="C43:D43"/>
    <mergeCell ref="A8:A9"/>
    <mergeCell ref="A25:A26"/>
    <mergeCell ref="G2:J3"/>
    <mergeCell ref="M2:O3"/>
    <mergeCell ref="G4:J4"/>
    <mergeCell ref="B68:C68"/>
    <mergeCell ref="D68:G68"/>
    <mergeCell ref="H71:I71"/>
    <mergeCell ref="H72:I72"/>
    <mergeCell ref="H73:I73"/>
    <mergeCell ref="B69:C69"/>
    <mergeCell ref="D69:G69"/>
    <mergeCell ref="D70:G70"/>
  </mergeCells>
  <phoneticPr fontId="17"/>
  <printOptions horizontalCentered="1"/>
  <pageMargins left="0.39370078740157483" right="0.39370078740157483" top="0.39370078740157483" bottom="0.39370078740157483" header="0" footer="0"/>
  <pageSetup paperSize="8" scale="70" orientation="landscape" cellComments="asDisplayed" horizontalDpi="300" verticalDpi="300" r:id="rId1"/>
  <headerFooter>
    <oddFooter>&amp;C&amp;"Yu Mincho,太字"&amp;20&amp;A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3"/>
  <sheetViews>
    <sheetView view="pageBreakPreview" topLeftCell="A16" zoomScale="70" zoomScaleNormal="70" zoomScaleSheetLayoutView="70" workbookViewId="0">
      <selection activeCell="Q13" sqref="Q13"/>
    </sheetView>
  </sheetViews>
  <sheetFormatPr defaultColWidth="13.90625" defaultRowHeight="15.75" customHeight="1"/>
  <cols>
    <col min="1" max="1" width="7.6328125" style="21" customWidth="1"/>
    <col min="2" max="2" width="20.6328125" style="21" customWidth="1"/>
    <col min="3" max="3" width="3" style="21" bestFit="1" customWidth="1"/>
    <col min="4" max="4" width="5.6328125" style="21" bestFit="1" customWidth="1"/>
    <col min="5" max="5" width="3.453125" style="21" bestFit="1" customWidth="1"/>
    <col min="6" max="6" width="5.6328125" style="21" bestFit="1" customWidth="1"/>
    <col min="7" max="16" width="15.6328125" style="21" customWidth="1"/>
    <col min="17" max="17" width="15.90625" style="21" customWidth="1"/>
    <col min="18" max="20" width="15.6328125" style="21" customWidth="1"/>
    <col min="21" max="16384" width="13.90625" style="21"/>
  </cols>
  <sheetData>
    <row r="1" spans="1:23" ht="15.75" customHeight="1">
      <c r="H1" s="30"/>
      <c r="I1" s="141"/>
      <c r="J1" s="141"/>
      <c r="K1" s="141"/>
      <c r="L1" s="141"/>
      <c r="M1" s="30"/>
      <c r="N1" s="82"/>
      <c r="O1" s="82"/>
      <c r="P1" s="82"/>
      <c r="Q1" s="82"/>
      <c r="R1" s="82"/>
    </row>
    <row r="2" spans="1:23" ht="15.75" customHeight="1">
      <c r="C2" s="310" t="str">
        <f>'1) 日本 - 中国'!G2</f>
        <v>上海民生輪船有限公司</v>
      </c>
      <c r="D2" s="310"/>
      <c r="E2" s="310"/>
      <c r="F2" s="310"/>
      <c r="G2" s="310"/>
      <c r="H2" s="310"/>
      <c r="I2" s="141"/>
      <c r="J2" s="312" t="str">
        <f>'1) 日本 - 中国'!M2</f>
        <v>2026年3月スケジュール</v>
      </c>
      <c r="K2" s="312"/>
      <c r="L2" s="312"/>
      <c r="M2" s="29"/>
      <c r="N2" s="82"/>
      <c r="O2" s="82"/>
      <c r="P2" s="82"/>
      <c r="Q2" s="82"/>
      <c r="R2" s="82"/>
    </row>
    <row r="3" spans="1:23" ht="15.75" customHeight="1">
      <c r="C3" s="310"/>
      <c r="D3" s="310"/>
      <c r="E3" s="310"/>
      <c r="F3" s="310"/>
      <c r="G3" s="310"/>
      <c r="H3" s="310"/>
      <c r="I3" s="141"/>
      <c r="J3" s="312"/>
      <c r="K3" s="312"/>
      <c r="L3" s="312"/>
      <c r="M3" s="27" t="s">
        <v>3</v>
      </c>
      <c r="N3" s="140">
        <f>'1) 日本 - 中国'!V3</f>
        <v>46106</v>
      </c>
      <c r="O3" s="74"/>
      <c r="P3" s="74"/>
      <c r="S3" s="27"/>
    </row>
    <row r="4" spans="1:23" ht="15.75" customHeight="1">
      <c r="C4" s="26"/>
      <c r="D4" s="311" t="str">
        <f>'1) 日本 - 中国'!G4</f>
        <v>SHANGHAI MINSHENG SHIPPING CO.,LTD.</v>
      </c>
      <c r="E4" s="311"/>
      <c r="F4" s="311"/>
      <c r="G4" s="311"/>
      <c r="H4" s="311"/>
      <c r="I4" s="311"/>
      <c r="J4" s="29" t="s">
        <v>139</v>
      </c>
      <c r="K4" s="75"/>
      <c r="L4" s="75"/>
      <c r="M4" s="139" t="s">
        <v>5</v>
      </c>
      <c r="N4" s="93" t="str">
        <f>'1) 日本 - 中国'!V4</f>
        <v>No.579-5</v>
      </c>
      <c r="O4" s="74"/>
      <c r="P4" s="74"/>
      <c r="S4" s="139"/>
      <c r="W4" s="25"/>
    </row>
    <row r="5" spans="1:23" ht="15.75" customHeight="1" thickBot="1">
      <c r="C5" s="26"/>
      <c r="D5" s="26"/>
      <c r="E5" s="26"/>
      <c r="F5" s="26"/>
      <c r="G5" s="26"/>
      <c r="H5" s="26"/>
      <c r="I5" s="26"/>
      <c r="J5" s="29" t="s">
        <v>140</v>
      </c>
      <c r="K5" s="26"/>
      <c r="L5" s="26"/>
      <c r="M5" s="26"/>
      <c r="N5" s="26"/>
      <c r="O5" s="26"/>
      <c r="W5" s="25"/>
    </row>
    <row r="6" spans="1:23" ht="1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138"/>
      <c r="M6" s="24"/>
      <c r="N6" s="24"/>
    </row>
    <row r="7" spans="1:23" ht="15" customHeight="1">
      <c r="A7" s="93" t="s">
        <v>137</v>
      </c>
      <c r="B7" s="93" t="s">
        <v>136</v>
      </c>
    </row>
    <row r="8" spans="1:23" ht="15" customHeight="1">
      <c r="A8" s="307" t="s">
        <v>6</v>
      </c>
      <c r="B8" s="308" t="s">
        <v>7</v>
      </c>
      <c r="C8" s="308" t="s">
        <v>8</v>
      </c>
      <c r="D8" s="313"/>
      <c r="E8" s="313"/>
      <c r="F8" s="314"/>
      <c r="G8" s="137" t="s">
        <v>9</v>
      </c>
      <c r="H8" s="137"/>
      <c r="I8" s="137" t="s">
        <v>57</v>
      </c>
      <c r="J8" s="137" t="s">
        <v>56</v>
      </c>
      <c r="K8" s="137" t="s">
        <v>55</v>
      </c>
      <c r="L8" s="137"/>
      <c r="M8" s="137" t="s">
        <v>9</v>
      </c>
    </row>
    <row r="9" spans="1:23" ht="15" customHeight="1">
      <c r="A9" s="307"/>
      <c r="B9" s="309"/>
      <c r="C9" s="309" t="s">
        <v>78</v>
      </c>
      <c r="D9" s="317"/>
      <c r="E9" s="315" t="s">
        <v>79</v>
      </c>
      <c r="F9" s="316"/>
      <c r="G9" s="135" t="s">
        <v>15</v>
      </c>
      <c r="H9" s="136"/>
      <c r="I9" s="135" t="s">
        <v>17</v>
      </c>
      <c r="J9" s="135" t="s">
        <v>54</v>
      </c>
      <c r="K9" s="135" t="s">
        <v>28</v>
      </c>
      <c r="L9" s="135"/>
      <c r="M9" s="135" t="s">
        <v>15</v>
      </c>
    </row>
    <row r="10" spans="1:23" s="31" customFormat="1" ht="15" customHeight="1">
      <c r="A10" s="214">
        <v>10</v>
      </c>
      <c r="B10" s="215" t="s">
        <v>135</v>
      </c>
      <c r="C10" s="216" t="s">
        <v>132</v>
      </c>
      <c r="D10" s="217">
        <f>701</f>
        <v>701</v>
      </c>
      <c r="E10" s="218" t="s">
        <v>131</v>
      </c>
      <c r="F10" s="219">
        <f>IF(D10="","",D10)</f>
        <v>701</v>
      </c>
      <c r="G10" s="130">
        <v>46079</v>
      </c>
      <c r="H10" s="220"/>
      <c r="I10" s="130">
        <f>IF(G10="","",G10+2)</f>
        <v>46081</v>
      </c>
      <c r="J10" s="130">
        <f>IF(I10="","",I10+1)</f>
        <v>46082</v>
      </c>
      <c r="K10" s="130">
        <f>IF(J10="","",J10+1)</f>
        <v>46083</v>
      </c>
      <c r="L10" s="130"/>
      <c r="M10" s="130">
        <f>IF(K10="","",K10+3)</f>
        <v>46086</v>
      </c>
    </row>
    <row r="11" spans="1:23" s="31" customFormat="1" ht="15" customHeight="1">
      <c r="A11" s="6">
        <f>A10+1</f>
        <v>11</v>
      </c>
      <c r="B11" s="221" t="s">
        <v>134</v>
      </c>
      <c r="C11" s="216" t="s">
        <v>132</v>
      </c>
      <c r="D11" s="222">
        <f>IF(D10="","",D10+1)</f>
        <v>702</v>
      </c>
      <c r="E11" s="218" t="s">
        <v>131</v>
      </c>
      <c r="F11" s="223">
        <f t="shared" ref="F11:F15" si="0">IF(D11="","",D11)</f>
        <v>702</v>
      </c>
      <c r="G11" s="131">
        <f>IF(M10="","",M10)</f>
        <v>46086</v>
      </c>
      <c r="H11" s="131"/>
      <c r="I11" s="131">
        <f t="shared" ref="I11:I15" si="1">IF(G11="","",G11+2)</f>
        <v>46088</v>
      </c>
      <c r="J11" s="131">
        <f t="shared" ref="J11:K11" si="2">IF(I11="","",I11+1)</f>
        <v>46089</v>
      </c>
      <c r="K11" s="131">
        <f t="shared" si="2"/>
        <v>46090</v>
      </c>
      <c r="L11" s="131"/>
      <c r="M11" s="131">
        <f t="shared" ref="M11:M15" si="3">IF(K11="","",K11+3)</f>
        <v>46093</v>
      </c>
      <c r="R11" s="7" t="str">
        <f>IF(Z10="","",Z10)</f>
        <v/>
      </c>
    </row>
    <row r="12" spans="1:23" s="31" customFormat="1" ht="15" customHeight="1">
      <c r="A12" s="6">
        <f>A11+1</f>
        <v>12</v>
      </c>
      <c r="B12" s="221" t="s">
        <v>133</v>
      </c>
      <c r="C12" s="216" t="s">
        <v>132</v>
      </c>
      <c r="D12" s="222">
        <f t="shared" ref="D12:D15" si="4">IF(D11="","",D11+1)</f>
        <v>703</v>
      </c>
      <c r="E12" s="218" t="s">
        <v>131</v>
      </c>
      <c r="F12" s="223">
        <f t="shared" si="0"/>
        <v>703</v>
      </c>
      <c r="G12" s="131">
        <f>IF(M11="","",M11)</f>
        <v>46093</v>
      </c>
      <c r="H12" s="131"/>
      <c r="I12" s="131">
        <f t="shared" si="1"/>
        <v>46095</v>
      </c>
      <c r="J12" s="131">
        <f t="shared" ref="J12:K12" si="5">IF(I12="","",I12+1)</f>
        <v>46096</v>
      </c>
      <c r="K12" s="131">
        <f t="shared" si="5"/>
        <v>46097</v>
      </c>
      <c r="L12" s="131"/>
      <c r="M12" s="131">
        <f t="shared" si="3"/>
        <v>46100</v>
      </c>
    </row>
    <row r="13" spans="1:23" s="31" customFormat="1" ht="15" customHeight="1">
      <c r="A13" s="6">
        <f>A12+1</f>
        <v>13</v>
      </c>
      <c r="B13" s="221" t="s">
        <v>133</v>
      </c>
      <c r="C13" s="216" t="s">
        <v>132</v>
      </c>
      <c r="D13" s="222">
        <f t="shared" si="4"/>
        <v>704</v>
      </c>
      <c r="E13" s="218" t="s">
        <v>131</v>
      </c>
      <c r="F13" s="223">
        <f t="shared" si="0"/>
        <v>704</v>
      </c>
      <c r="G13" s="131">
        <f>IF(M12="","",M12)</f>
        <v>46100</v>
      </c>
      <c r="H13" s="131"/>
      <c r="I13" s="131">
        <f t="shared" si="1"/>
        <v>46102</v>
      </c>
      <c r="J13" s="131">
        <f t="shared" ref="J13:K13" si="6">IF(I13="","",I13+1)</f>
        <v>46103</v>
      </c>
      <c r="K13" s="131">
        <f t="shared" si="6"/>
        <v>46104</v>
      </c>
      <c r="L13" s="131"/>
      <c r="M13" s="131">
        <f t="shared" si="3"/>
        <v>46107</v>
      </c>
    </row>
    <row r="14" spans="1:23" s="133" customFormat="1" ht="15" customHeight="1">
      <c r="A14" s="6">
        <f>A13+1</f>
        <v>14</v>
      </c>
      <c r="B14" s="221" t="s">
        <v>133</v>
      </c>
      <c r="C14" s="216" t="s">
        <v>132</v>
      </c>
      <c r="D14" s="222">
        <f t="shared" si="4"/>
        <v>705</v>
      </c>
      <c r="E14" s="218" t="s">
        <v>131</v>
      </c>
      <c r="F14" s="223">
        <f t="shared" si="0"/>
        <v>705</v>
      </c>
      <c r="G14" s="131">
        <f>IF(M13="","",M13)</f>
        <v>46107</v>
      </c>
      <c r="H14" s="131"/>
      <c r="I14" s="131">
        <f t="shared" si="1"/>
        <v>46109</v>
      </c>
      <c r="J14" s="131">
        <f t="shared" ref="J14:K14" si="7">IF(I14="","",I14+1)</f>
        <v>46110</v>
      </c>
      <c r="K14" s="131">
        <f t="shared" si="7"/>
        <v>46111</v>
      </c>
      <c r="L14" s="131"/>
      <c r="M14" s="131">
        <f t="shared" si="3"/>
        <v>46114</v>
      </c>
    </row>
    <row r="15" spans="1:23" s="133" customFormat="1" ht="15" customHeight="1">
      <c r="A15" s="159">
        <f>A14+1</f>
        <v>15</v>
      </c>
      <c r="B15" s="224" t="s">
        <v>133</v>
      </c>
      <c r="C15" s="225" t="s">
        <v>132</v>
      </c>
      <c r="D15" s="226">
        <f t="shared" si="4"/>
        <v>706</v>
      </c>
      <c r="E15" s="227" t="s">
        <v>131</v>
      </c>
      <c r="F15" s="228">
        <f t="shared" si="0"/>
        <v>706</v>
      </c>
      <c r="G15" s="97">
        <f>IF(M14="","",M14)</f>
        <v>46114</v>
      </c>
      <c r="H15" s="97"/>
      <c r="I15" s="97">
        <f t="shared" si="1"/>
        <v>46116</v>
      </c>
      <c r="J15" s="97">
        <f t="shared" ref="J15:K15" si="8">IF(I15="","",I15+1)</f>
        <v>46117</v>
      </c>
      <c r="K15" s="97">
        <f t="shared" si="8"/>
        <v>46118</v>
      </c>
      <c r="L15" s="97"/>
      <c r="M15" s="97">
        <f t="shared" si="3"/>
        <v>46121</v>
      </c>
    </row>
    <row r="16" spans="1:23" ht="15" customHeight="1">
      <c r="A16" s="15" t="s">
        <v>67</v>
      </c>
      <c r="B16" s="38"/>
      <c r="C16" s="134"/>
      <c r="D16" s="134"/>
      <c r="E16" s="134"/>
      <c r="F16" s="134"/>
      <c r="G16" s="7"/>
      <c r="H16" s="8"/>
      <c r="I16" s="7"/>
      <c r="J16" s="7"/>
      <c r="K16" s="7"/>
      <c r="L16" s="7"/>
      <c r="M16" s="7"/>
      <c r="N16" s="8"/>
      <c r="O16" s="7"/>
    </row>
    <row r="17" s="132" customFormat="1" ht="15" customHeight="1"/>
    <row r="18" s="132" customFormat="1" ht="15" customHeight="1"/>
    <row r="19" s="132" customFormat="1" ht="15" customHeight="1"/>
    <row r="20" s="132" customFormat="1" ht="15" customHeight="1"/>
    <row r="21" s="132" customFormat="1" ht="15" customHeight="1"/>
    <row r="22" s="132" customFormat="1" ht="15" customHeight="1"/>
    <row r="23" s="132" customFormat="1" ht="15" customHeight="1"/>
    <row r="24" s="132" customFormat="1" ht="15" customHeight="1"/>
    <row r="25" s="132" customFormat="1" ht="15" customHeight="1"/>
    <row r="26" s="132" customFormat="1" ht="15" customHeight="1"/>
    <row r="27" s="132" customFormat="1" ht="15" customHeight="1"/>
    <row r="28" s="132" customFormat="1" ht="15" customHeight="1"/>
    <row r="29" s="132" customFormat="1" ht="15" customHeight="1"/>
    <row r="30" s="132" customFormat="1" ht="15" customHeight="1"/>
    <row r="31" s="132" customFormat="1" ht="15" customHeight="1"/>
    <row r="32" s="132" customFormat="1" ht="15" customHeight="1"/>
    <row r="33" spans="2:19" s="132" customFormat="1" ht="15" customHeight="1"/>
    <row r="34" spans="2:19" ht="15.75" customHeight="1">
      <c r="B34" s="133"/>
      <c r="Q34" s="132"/>
      <c r="R34" s="132"/>
    </row>
    <row r="35" spans="2:19" ht="15.75" customHeight="1">
      <c r="Q35" s="132"/>
      <c r="R35" s="132"/>
    </row>
    <row r="36" spans="2:19" ht="15.75" customHeight="1">
      <c r="B36" s="12"/>
      <c r="C36" s="12"/>
      <c r="D36" s="12"/>
      <c r="E36" s="12"/>
      <c r="F36" s="12"/>
      <c r="G36" s="12"/>
      <c r="H36" s="13"/>
      <c r="I36" s="143"/>
      <c r="J36" s="12"/>
      <c r="K36" s="12"/>
      <c r="L36" s="143"/>
      <c r="M36" s="12"/>
      <c r="N36" s="12"/>
      <c r="O36" s="12"/>
      <c r="P36" s="12"/>
      <c r="Q36" s="12"/>
      <c r="R36" s="132"/>
      <c r="S36" s="22"/>
    </row>
    <row r="37" spans="2:19" ht="15.75" customHeight="1">
      <c r="B37" s="12"/>
      <c r="C37" s="12"/>
      <c r="D37" s="12"/>
      <c r="E37" s="12"/>
      <c r="F37" s="12"/>
      <c r="G37" s="12"/>
      <c r="H37" s="13"/>
      <c r="I37" s="143"/>
      <c r="J37" s="12"/>
      <c r="K37" s="12"/>
      <c r="L37" s="143"/>
      <c r="M37" s="12"/>
      <c r="N37" s="12"/>
      <c r="O37" s="12"/>
      <c r="P37" s="12"/>
      <c r="Q37" s="12"/>
      <c r="R37" s="132"/>
      <c r="S37" s="22"/>
    </row>
    <row r="38" spans="2:19" ht="15.75" customHeight="1">
      <c r="B38" s="13"/>
      <c r="C38" s="13"/>
      <c r="D38" s="13"/>
      <c r="E38" s="13"/>
      <c r="F38" s="13"/>
      <c r="G38" s="142"/>
      <c r="H38" s="142"/>
      <c r="I38" s="13"/>
      <c r="J38" s="13"/>
      <c r="K38" s="13"/>
      <c r="L38" s="13"/>
      <c r="M38" s="13"/>
      <c r="N38" s="13"/>
      <c r="O38" s="13"/>
      <c r="P38" s="13"/>
      <c r="Q38" s="13"/>
      <c r="R38" s="132"/>
      <c r="S38" s="22"/>
    </row>
    <row r="39" spans="2:1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32"/>
    </row>
    <row r="40" spans="2:19" ht="15.75" customHeight="1">
      <c r="B40" s="13"/>
      <c r="C40" s="13"/>
      <c r="D40" s="13"/>
      <c r="E40" s="13"/>
      <c r="F40" s="13"/>
      <c r="G40" s="12"/>
      <c r="H40" s="13"/>
      <c r="I40" s="12"/>
      <c r="J40" s="12"/>
      <c r="K40" s="12"/>
      <c r="L40" s="12"/>
      <c r="M40" s="12"/>
      <c r="N40" s="12"/>
      <c r="O40" s="12"/>
      <c r="P40" s="13"/>
      <c r="Q40" s="13"/>
      <c r="R40" s="13"/>
      <c r="S40" s="13"/>
    </row>
    <row r="41" spans="2:19" ht="15.75" customHeight="1">
      <c r="B41" s="13"/>
      <c r="C41" s="13"/>
      <c r="D41" s="13"/>
      <c r="E41" s="13"/>
      <c r="F41" s="13"/>
      <c r="G41" s="12"/>
      <c r="H41" s="13"/>
      <c r="I41" s="12"/>
      <c r="J41" s="12"/>
      <c r="K41" s="12"/>
      <c r="L41" s="12"/>
      <c r="M41" s="12"/>
      <c r="N41" s="12"/>
      <c r="O41" s="12"/>
      <c r="P41" s="13"/>
      <c r="Q41" s="13"/>
      <c r="R41" s="13"/>
      <c r="S41" s="13"/>
    </row>
    <row r="42" spans="2:19" ht="15.75" customHeight="1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2:19" ht="15.75" customHeight="1">
      <c r="Q43" s="132"/>
      <c r="R43" s="132"/>
    </row>
  </sheetData>
  <mergeCells count="8">
    <mergeCell ref="A8:A9"/>
    <mergeCell ref="B8:B9"/>
    <mergeCell ref="C2:H3"/>
    <mergeCell ref="D4:I4"/>
    <mergeCell ref="J2:L3"/>
    <mergeCell ref="C8:F8"/>
    <mergeCell ref="E9:F9"/>
    <mergeCell ref="C9:D9"/>
  </mergeCells>
  <phoneticPr fontId="32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r:id="rId1"/>
  <headerFooter>
    <oddFooter>&amp;C&amp;"Yu Mincho,太字"&amp;20&amp;A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75"/>
  <sheetViews>
    <sheetView view="pageBreakPreview" topLeftCell="A24" zoomScale="70" zoomScaleNormal="70" zoomScaleSheetLayoutView="70" workbookViewId="0">
      <selection activeCell="J36" sqref="J36:J38"/>
    </sheetView>
  </sheetViews>
  <sheetFormatPr defaultColWidth="7.6328125" defaultRowHeight="15.75" customHeight="1" outlineLevelCol="1"/>
  <cols>
    <col min="1" max="3" width="15.90625" style="21" customWidth="1"/>
    <col min="4" max="4" width="2.36328125" style="21" customWidth="1"/>
    <col min="5" max="5" width="15.90625" style="21" customWidth="1"/>
    <col min="6" max="6" width="2.36328125" style="21" customWidth="1"/>
    <col min="7" max="7" width="8.90625" style="21" customWidth="1"/>
    <col min="8" max="8" width="17.453125" style="21" bestFit="1" customWidth="1"/>
    <col min="9" max="9" width="6.90625" style="21" customWidth="1"/>
    <col min="10" max="10" width="3.36328125" style="21" customWidth="1"/>
    <col min="11" max="11" width="6.90625" style="21" customWidth="1"/>
    <col min="12" max="12" width="3.36328125" style="21" customWidth="1"/>
    <col min="13" max="13" width="13.90625" style="21" hidden="1" customWidth="1" outlineLevel="1"/>
    <col min="14" max="14" width="13.90625" style="21" customWidth="1" collapsed="1"/>
    <col min="15" max="15" width="13.90625" style="21" hidden="1" customWidth="1" outlineLevel="1"/>
    <col min="16" max="16" width="2.36328125" style="21" customWidth="1" collapsed="1"/>
    <col min="17" max="17" width="13.90625" style="21" hidden="1" customWidth="1" outlineLevel="1"/>
    <col min="18" max="18" width="13.90625" style="21" customWidth="1" collapsed="1"/>
    <col min="19" max="22" width="13.90625" style="21" customWidth="1"/>
    <col min="23" max="24" width="13.90625" style="21" hidden="1" customWidth="1" outlineLevel="1"/>
    <col min="25" max="25" width="2.36328125" style="21" customWidth="1" collapsed="1"/>
    <col min="26" max="26" width="13.90625" style="21" hidden="1" customWidth="1" outlineLevel="1"/>
    <col min="27" max="27" width="13.90625" style="21" customWidth="1" collapsed="1"/>
    <col min="28" max="38" width="13.90625" style="21" customWidth="1"/>
    <col min="39" max="16384" width="7.6328125" style="21"/>
  </cols>
  <sheetData>
    <row r="1" spans="1:27" ht="15.75" customHeight="1">
      <c r="C1" s="80"/>
      <c r="D1" s="80"/>
      <c r="E1" s="80"/>
      <c r="F1" s="80"/>
      <c r="G1" s="319" t="s">
        <v>94</v>
      </c>
      <c r="H1" s="319"/>
      <c r="I1" s="319"/>
      <c r="J1" s="319"/>
      <c r="K1" s="319"/>
      <c r="L1" s="319"/>
      <c r="M1" s="319"/>
      <c r="N1" s="30"/>
      <c r="O1" s="81"/>
      <c r="P1" s="81"/>
      <c r="Q1" s="82"/>
      <c r="R1" s="320" t="str">
        <f>'1) 日本 - 中国'!M2</f>
        <v>2026年3月スケジュール</v>
      </c>
      <c r="S1" s="320"/>
      <c r="T1" s="320"/>
      <c r="U1" s="82"/>
      <c r="V1" s="82"/>
      <c r="W1" s="82"/>
      <c r="X1" s="82"/>
      <c r="Y1" s="82"/>
      <c r="AA1" s="84"/>
    </row>
    <row r="2" spans="1:27" ht="15.75" customHeight="1">
      <c r="C2" s="80"/>
      <c r="D2" s="80"/>
      <c r="E2" s="80"/>
      <c r="F2" s="80"/>
      <c r="G2" s="319"/>
      <c r="H2" s="319"/>
      <c r="I2" s="319"/>
      <c r="J2" s="319"/>
      <c r="K2" s="319"/>
      <c r="L2" s="319"/>
      <c r="M2" s="319"/>
      <c r="N2" s="28"/>
      <c r="O2" s="81"/>
      <c r="P2" s="81"/>
      <c r="Q2" s="82"/>
      <c r="R2" s="320"/>
      <c r="S2" s="320"/>
      <c r="T2" s="320"/>
      <c r="U2" s="82"/>
      <c r="V2" s="82"/>
      <c r="W2" s="82"/>
      <c r="X2" s="82"/>
      <c r="Y2" s="82"/>
      <c r="AA2" s="84"/>
    </row>
    <row r="3" spans="1:27" ht="15.75" customHeight="1">
      <c r="C3" s="80"/>
      <c r="D3" s="80"/>
      <c r="E3" s="80"/>
      <c r="F3" s="80"/>
      <c r="G3" s="319"/>
      <c r="H3" s="319"/>
      <c r="I3" s="319"/>
      <c r="J3" s="319"/>
      <c r="K3" s="319"/>
      <c r="L3" s="319"/>
      <c r="M3" s="319"/>
      <c r="N3" s="28"/>
      <c r="O3" s="81"/>
      <c r="P3" s="81"/>
      <c r="Q3" s="81"/>
      <c r="R3" s="29"/>
      <c r="S3" s="73" t="s">
        <v>1</v>
      </c>
      <c r="T3" s="74" t="s">
        <v>2</v>
      </c>
      <c r="U3" s="74"/>
      <c r="V3" s="27" t="str">
        <f>'1) 日本 - 中国'!U3</f>
        <v>Update：</v>
      </c>
      <c r="Z3" s="27"/>
      <c r="AA3" s="124">
        <f>'1) 日本 - 中国'!V3</f>
        <v>46106</v>
      </c>
    </row>
    <row r="4" spans="1:27" ht="15.75" customHeight="1">
      <c r="C4" s="85"/>
      <c r="D4" s="85"/>
      <c r="E4" s="85"/>
      <c r="F4" s="85"/>
      <c r="G4" s="321" t="s">
        <v>95</v>
      </c>
      <c r="H4" s="321"/>
      <c r="I4" s="321"/>
      <c r="J4" s="321"/>
      <c r="K4" s="321"/>
      <c r="L4" s="321"/>
      <c r="M4" s="321"/>
      <c r="N4" s="321"/>
      <c r="O4" s="75"/>
      <c r="P4" s="75"/>
      <c r="Q4" s="75"/>
      <c r="R4" s="75"/>
      <c r="S4" s="75"/>
      <c r="T4" s="74" t="s">
        <v>4</v>
      </c>
      <c r="U4" s="74"/>
      <c r="V4" s="86" t="str">
        <f>'1) 日本 - 中国'!U4</f>
        <v>Version：</v>
      </c>
      <c r="Z4" s="86"/>
      <c r="AA4" s="87" t="str">
        <f>'1) 日本 - 中国'!V4</f>
        <v>No.579-5</v>
      </c>
    </row>
    <row r="5" spans="1:27" ht="15.75" customHeight="1" thickBot="1">
      <c r="A5" s="88"/>
      <c r="B5" s="88"/>
      <c r="C5" s="88"/>
      <c r="D5" s="88"/>
      <c r="E5" s="88"/>
      <c r="F5" s="88"/>
      <c r="G5" s="88"/>
      <c r="H5" s="88"/>
      <c r="I5" s="89"/>
      <c r="J5" s="89"/>
      <c r="K5" s="89"/>
      <c r="L5" s="89"/>
      <c r="M5" s="88"/>
      <c r="N5" s="89"/>
      <c r="O5" s="89"/>
      <c r="P5" s="89"/>
      <c r="Q5" s="89"/>
      <c r="R5" s="89"/>
      <c r="S5" s="89"/>
      <c r="T5" s="89"/>
      <c r="U5" s="90"/>
      <c r="V5" s="90"/>
      <c r="W5" s="88"/>
      <c r="X5" s="88"/>
      <c r="Y5" s="88"/>
      <c r="Z5" s="88"/>
      <c r="AA5" s="88"/>
    </row>
    <row r="6" spans="1:27" ht="15" customHeight="1">
      <c r="M6" s="26"/>
      <c r="R6" s="92"/>
    </row>
    <row r="7" spans="1:27" ht="15" customHeight="1">
      <c r="A7" s="127" t="s">
        <v>119</v>
      </c>
      <c r="G7" s="127" t="s">
        <v>115</v>
      </c>
      <c r="H7" s="93"/>
      <c r="R7" s="23"/>
    </row>
    <row r="8" spans="1:27" ht="15" customHeight="1">
      <c r="A8" s="33" t="s">
        <v>57</v>
      </c>
      <c r="B8" s="33" t="s">
        <v>56</v>
      </c>
      <c r="C8" s="33" t="s">
        <v>55</v>
      </c>
      <c r="D8" s="33"/>
      <c r="E8" s="33" t="s">
        <v>9</v>
      </c>
      <c r="F8" s="33"/>
      <c r="G8" s="297" t="s">
        <v>6</v>
      </c>
      <c r="H8" s="276" t="s">
        <v>7</v>
      </c>
      <c r="I8" s="276" t="s">
        <v>8</v>
      </c>
      <c r="J8" s="282"/>
      <c r="K8" s="282"/>
      <c r="L8" s="283"/>
      <c r="M8" s="42"/>
      <c r="N8" s="33" t="str">
        <f>'1) 日本 - 中国'!H8</f>
        <v>上海</v>
      </c>
      <c r="O8" s="42"/>
      <c r="P8" s="33"/>
      <c r="Q8" s="33"/>
      <c r="R8" s="33" t="str">
        <f>'1) 日本 - 中国'!L8</f>
        <v>中関</v>
      </c>
      <c r="S8" s="33" t="str">
        <f>'1) 日本 - 中国'!M8</f>
        <v>水島</v>
      </c>
      <c r="T8" s="33" t="str">
        <f>'1) 日本 - 中国'!N8</f>
        <v>福山</v>
      </c>
      <c r="U8" s="33" t="str">
        <f>'1) 日本 - 中国'!O8</f>
        <v>伊予三島</v>
      </c>
      <c r="V8" s="33" t="str">
        <f>'1) 日本 - 中国'!P8</f>
        <v>広島（出島）</v>
      </c>
      <c r="W8" s="33"/>
      <c r="X8" s="33"/>
      <c r="Y8" s="42"/>
      <c r="Z8" s="42"/>
      <c r="AA8" s="33" t="str">
        <f>'1) 日本 - 中国'!V8</f>
        <v>上海</v>
      </c>
    </row>
    <row r="9" spans="1:27" ht="15" customHeight="1">
      <c r="A9" s="34" t="s">
        <v>17</v>
      </c>
      <c r="B9" s="34" t="s">
        <v>54</v>
      </c>
      <c r="C9" s="34" t="s">
        <v>111</v>
      </c>
      <c r="D9" s="34"/>
      <c r="E9" s="34" t="s">
        <v>125</v>
      </c>
      <c r="F9" s="34"/>
      <c r="G9" s="297"/>
      <c r="H9" s="277"/>
      <c r="I9" s="277" t="s">
        <v>78</v>
      </c>
      <c r="J9" s="322"/>
      <c r="K9" s="284" t="s">
        <v>79</v>
      </c>
      <c r="L9" s="286"/>
      <c r="M9" s="43"/>
      <c r="N9" s="34" t="s">
        <v>127</v>
      </c>
      <c r="O9" s="43"/>
      <c r="P9" s="34"/>
      <c r="Q9" s="34"/>
      <c r="R9" s="34" t="str">
        <f>'1) 日本 - 中国'!L9</f>
        <v>木/THU</v>
      </c>
      <c r="S9" s="34" t="str">
        <f>'1) 日本 - 中国'!M9</f>
        <v>金/FRI</v>
      </c>
      <c r="T9" s="34" t="str">
        <f>'1) 日本 - 中国'!N9</f>
        <v>金/FRI</v>
      </c>
      <c r="U9" s="34" t="str">
        <f>'1) 日本 - 中国'!O9</f>
        <v>土/SAT</v>
      </c>
      <c r="V9" s="34" t="str">
        <f>'1) 日本 - 中国'!P9</f>
        <v>土/SAT</v>
      </c>
      <c r="W9" s="34"/>
      <c r="X9" s="52"/>
      <c r="Y9" s="43"/>
      <c r="Z9" s="43"/>
      <c r="AA9" s="34" t="str">
        <f>'1) 日本 - 中国'!V9</f>
        <v>翌週火/TEU</v>
      </c>
    </row>
    <row r="10" spans="1:27" s="31" customFormat="1" ht="15" customHeight="1">
      <c r="A10" s="130">
        <f>IF(B10="","",B10-1)</f>
        <v>46074</v>
      </c>
      <c r="B10" s="130">
        <f t="shared" ref="B10" si="0">IF(C10="","",C10-1)</f>
        <v>46075</v>
      </c>
      <c r="C10" s="130">
        <f t="shared" ref="C10:C16" si="1">IF(E10="","",E10-3)</f>
        <v>46076</v>
      </c>
      <c r="D10" s="130"/>
      <c r="E10" s="130">
        <f t="shared" ref="E10:E16" si="2">IF(N10="","",N10-5)</f>
        <v>46079</v>
      </c>
      <c r="F10" s="130"/>
      <c r="G10" s="58">
        <f>IF('1) 日本 - 中国'!A10="","", '1) 日本 - 中国'!A10)</f>
        <v>10</v>
      </c>
      <c r="H10" s="168" t="str">
        <f>IF('1) 日本 - 中国'!B10="","", '1) 日本 - 中国'!B10)</f>
        <v>JI HANG</v>
      </c>
      <c r="I10" s="68">
        <f>IF('1) 日本 - 中国'!C10="","", '1) 日本 - 中国'!C10)</f>
        <v>600</v>
      </c>
      <c r="J10" s="94" t="s">
        <v>77</v>
      </c>
      <c r="K10" s="172">
        <f>IF('1) 日本 - 中国'!E10="","", '1) 日本 - 中国'!E10)</f>
        <v>600</v>
      </c>
      <c r="L10" s="157" t="s">
        <v>85</v>
      </c>
      <c r="M10" s="151" t="str">
        <f>IF('1) 日本 - 中国'!G10="","", '1) 日本 - 中国'!G10)</f>
        <v/>
      </c>
      <c r="N10" s="151">
        <f>IF('1) 日本 - 中国'!H10="","", '1) 日本 - 中国'!H10)</f>
        <v>46084</v>
      </c>
      <c r="O10" s="151" t="str">
        <f>IF('1) 日本 - 中国'!I10="","", '1) 日本 - 中国'!I10)</f>
        <v/>
      </c>
      <c r="P10" s="151" t="str">
        <f>IF('1) 日本 - 中国'!J10="","", '1) 日本 - 中国'!J10)</f>
        <v/>
      </c>
      <c r="Q10" s="151" t="str">
        <f>IF('1) 日本 - 中国'!K10="","", '1) 日本 - 中国'!K10)</f>
        <v/>
      </c>
      <c r="R10" s="152">
        <f>IF('1) 日本 - 中国'!L10="","", '1) 日本 - 中国'!L10)</f>
        <v>46086</v>
      </c>
      <c r="S10" s="153">
        <f>IF('1) 日本 - 中国'!M10="","", '1) 日本 - 中国'!M10)</f>
        <v>46087</v>
      </c>
      <c r="T10" s="153">
        <f>IF('1) 日本 - 中国'!N10="","", '1) 日本 - 中国'!N10)</f>
        <v>46087</v>
      </c>
      <c r="U10" s="151">
        <f>IF('1) 日本 - 中国'!O10="","", '1) 日本 - 中国'!O10)</f>
        <v>46088</v>
      </c>
      <c r="V10" s="153">
        <f>IF('1) 日本 - 中国'!P10="","", '1) 日本 - 中国'!P10)</f>
        <v>46088</v>
      </c>
      <c r="W10" s="151" t="str">
        <f>IF('1) 日本 - 中国'!R10="","", '1) 日本 - 中国'!R10)</f>
        <v/>
      </c>
      <c r="X10" s="151" t="str">
        <f>IF('1) 日本 - 中国'!S10="","", '1) 日本 - 中国'!S10)</f>
        <v/>
      </c>
      <c r="Y10" s="151" t="str">
        <f>IF('1) 日本 - 中国'!T10="","", '1) 日本 - 中国'!T10)</f>
        <v/>
      </c>
      <c r="Z10" s="151" t="str">
        <f>IF('1) 日本 - 中国'!U10="","", '1) 日本 - 中国'!U10)</f>
        <v/>
      </c>
      <c r="AA10" s="151">
        <f>IF('1) 日本 - 中国'!V10="","", '1) 日本 - 中国'!V10)</f>
        <v>46091</v>
      </c>
    </row>
    <row r="11" spans="1:27" s="31" customFormat="1" ht="15" customHeight="1">
      <c r="A11" s="153">
        <f>IF(B11="","",B11-1)</f>
        <v>46081</v>
      </c>
      <c r="B11" s="153">
        <f t="shared" ref="B11" si="3">IF(C11="","",C11-1)</f>
        <v>46082</v>
      </c>
      <c r="C11" s="153">
        <f t="shared" si="1"/>
        <v>46083</v>
      </c>
      <c r="D11" s="153"/>
      <c r="E11" s="153">
        <f t="shared" si="2"/>
        <v>46086</v>
      </c>
      <c r="F11" s="153"/>
      <c r="G11" s="154">
        <f>IF('1) 日本 - 中国'!A11="","", '1) 日本 - 中国'!A11)</f>
        <v>11</v>
      </c>
      <c r="H11" s="155" t="str">
        <f>IF('1) 日本 - 中国'!B11="","", '1) 日本 - 中国'!B11)</f>
        <v>JI HANG</v>
      </c>
      <c r="I11" s="147">
        <f>IF('1) 日本 - 中国'!C11="","", '1) 日本 - 中国'!C11)</f>
        <v>601</v>
      </c>
      <c r="J11" s="173" t="s">
        <v>77</v>
      </c>
      <c r="K11" s="172">
        <f>IF('1) 日本 - 中国'!E11="","", '1) 日本 - 中国'!E11)</f>
        <v>601</v>
      </c>
      <c r="L11" s="157" t="s">
        <v>85</v>
      </c>
      <c r="M11" s="153" t="str">
        <f>IF('1) 日本 - 中国'!G11="","", '1) 日本 - 中国'!G11)</f>
        <v/>
      </c>
      <c r="N11" s="153">
        <f>IF('1) 日本 - 中国'!H11="","", '1) 日本 - 中国'!H11)</f>
        <v>46091</v>
      </c>
      <c r="O11" s="153" t="str">
        <f>IF('1) 日本 - 中国'!I11="","", '1) 日本 - 中国'!I11)</f>
        <v/>
      </c>
      <c r="P11" s="153" t="str">
        <f>IF('1) 日本 - 中国'!J11="","", '1) 日本 - 中国'!J11)</f>
        <v/>
      </c>
      <c r="Q11" s="153" t="str">
        <f>IF('1) 日本 - 中国'!K11="","", '1) 日本 - 中国'!K11)</f>
        <v/>
      </c>
      <c r="R11" s="153">
        <f>IF('1) 日本 - 中国'!L11="","", '1) 日本 - 中国'!L11)</f>
        <v>46093</v>
      </c>
      <c r="S11" s="153">
        <f>IF('1) 日本 - 中国'!M11="","", '1) 日本 - 中国'!M11)</f>
        <v>46094</v>
      </c>
      <c r="T11" s="153">
        <f>IF('1) 日本 - 中国'!N11="","", '1) 日本 - 中国'!N11)</f>
        <v>46094</v>
      </c>
      <c r="U11" s="153">
        <f>IF('1) 日本 - 中国'!O11="","", '1) 日本 - 中国'!O11)</f>
        <v>46095</v>
      </c>
      <c r="V11" s="153">
        <f>IF('1) 日本 - 中国'!P11="","", '1) 日本 - 中国'!P11)</f>
        <v>46095</v>
      </c>
      <c r="W11" s="153" t="str">
        <f>IF('1) 日本 - 中国'!R11="","", '1) 日本 - 中国'!R11)</f>
        <v/>
      </c>
      <c r="X11" s="153" t="str">
        <f>IF('1) 日本 - 中国'!S11="","", '1) 日本 - 中国'!S11)</f>
        <v/>
      </c>
      <c r="Y11" s="153" t="str">
        <f>IF('1) 日本 - 中国'!T11="","", '1) 日本 - 中国'!T11)</f>
        <v/>
      </c>
      <c r="Z11" s="153" t="str">
        <f>IF('1) 日本 - 中国'!U11="","", '1) 日本 - 中国'!U11)</f>
        <v/>
      </c>
      <c r="AA11" s="153">
        <f>IF('1) 日本 - 中国'!V11="","", '1) 日本 - 中国'!V11)</f>
        <v>46098</v>
      </c>
    </row>
    <row r="12" spans="1:27" s="31" customFormat="1" ht="15" customHeight="1">
      <c r="A12" s="153">
        <f t="shared" ref="A12:B12" si="4">IF(B12="","",B12-1)</f>
        <v>46088</v>
      </c>
      <c r="B12" s="153">
        <f t="shared" si="4"/>
        <v>46089</v>
      </c>
      <c r="C12" s="153">
        <f t="shared" si="1"/>
        <v>46090</v>
      </c>
      <c r="D12" s="153"/>
      <c r="E12" s="153">
        <f t="shared" si="2"/>
        <v>46093</v>
      </c>
      <c r="F12" s="153"/>
      <c r="G12" s="154">
        <f>IF('1) 日本 - 中国'!A12="","", '1) 日本 - 中国'!A12)</f>
        <v>12</v>
      </c>
      <c r="H12" s="155" t="str">
        <f>IF('1) 日本 - 中国'!B12="","", '1) 日本 - 中国'!B12)</f>
        <v>JI HANG</v>
      </c>
      <c r="I12" s="147">
        <f>IF('1) 日本 - 中国'!C12="","", '1) 日本 - 中国'!C12)</f>
        <v>602</v>
      </c>
      <c r="J12" s="173" t="s">
        <v>77</v>
      </c>
      <c r="K12" s="172">
        <f>IF('1) 日本 - 中国'!E12="","", '1) 日本 - 中国'!E12)</f>
        <v>602</v>
      </c>
      <c r="L12" s="157" t="s">
        <v>85</v>
      </c>
      <c r="M12" s="153" t="str">
        <f>IF('1) 日本 - 中国'!G12="","", '1) 日本 - 中国'!G12)</f>
        <v/>
      </c>
      <c r="N12" s="153">
        <f>IF('1) 日本 - 中国'!H12="","", '1) 日本 - 中国'!H12)</f>
        <v>46098</v>
      </c>
      <c r="O12" s="153" t="str">
        <f>IF('1) 日本 - 中国'!I12="","", '1) 日本 - 中国'!I12)</f>
        <v/>
      </c>
      <c r="P12" s="153" t="str">
        <f>IF('1) 日本 - 中国'!J12="","", '1) 日本 - 中国'!J12)</f>
        <v/>
      </c>
      <c r="Q12" s="153" t="str">
        <f>IF('1) 日本 - 中国'!K12="","", '1) 日本 - 中国'!K12)</f>
        <v/>
      </c>
      <c r="R12" s="153">
        <f>IF('1) 日本 - 中国'!L12="","", '1) 日本 - 中国'!L12)</f>
        <v>46100</v>
      </c>
      <c r="S12" s="153">
        <f>IF('1) 日本 - 中国'!M12="","", '1) 日本 - 中国'!M12)</f>
        <v>46101</v>
      </c>
      <c r="T12" s="153">
        <f>IF('1) 日本 - 中国'!N12="","", '1) 日本 - 中国'!N12)</f>
        <v>46101</v>
      </c>
      <c r="U12" s="153">
        <f>IF('1) 日本 - 中国'!O12="","", '1) 日本 - 中国'!O12)</f>
        <v>46102</v>
      </c>
      <c r="V12" s="153">
        <f>IF('1) 日本 - 中国'!P12="","", '1) 日本 - 中国'!P12)</f>
        <v>46102</v>
      </c>
      <c r="W12" s="153" t="str">
        <f>IF('1) 日本 - 中国'!R12="","", '1) 日本 - 中国'!R12)</f>
        <v/>
      </c>
      <c r="X12" s="153" t="str">
        <f>IF('1) 日本 - 中国'!S12="","", '1) 日本 - 中国'!S12)</f>
        <v/>
      </c>
      <c r="Y12" s="153" t="str">
        <f>IF('1) 日本 - 中国'!T12="","", '1) 日本 - 中国'!T12)</f>
        <v/>
      </c>
      <c r="Z12" s="153" t="str">
        <f>IF('1) 日本 - 中国'!U12="","", '1) 日本 - 中国'!U12)</f>
        <v/>
      </c>
      <c r="AA12" s="153">
        <f>IF('1) 日本 - 中国'!V12="","", '1) 日本 - 中国'!V12)</f>
        <v>46105</v>
      </c>
    </row>
    <row r="13" spans="1:27" s="31" customFormat="1" ht="15" customHeight="1">
      <c r="A13" s="153">
        <f t="shared" ref="A13:B13" si="5">IF(B13="","",B13-1)</f>
        <v>46095</v>
      </c>
      <c r="B13" s="153">
        <f t="shared" si="5"/>
        <v>46096</v>
      </c>
      <c r="C13" s="153">
        <f t="shared" si="1"/>
        <v>46097</v>
      </c>
      <c r="D13" s="153"/>
      <c r="E13" s="153">
        <f t="shared" si="2"/>
        <v>46100</v>
      </c>
      <c r="F13" s="153"/>
      <c r="G13" s="6">
        <f>IF('1) 日本 - 中国'!A13="","", '1) 日本 - 中国'!A13)</f>
        <v>13</v>
      </c>
      <c r="H13" s="155" t="str">
        <f>IF('1) 日本 - 中国'!B13="","", '1) 日本 - 中国'!B13)</f>
        <v>JI HANG</v>
      </c>
      <c r="I13" s="147">
        <f>IF('1) 日本 - 中国'!C13="","", '1) 日本 - 中国'!C13)</f>
        <v>603</v>
      </c>
      <c r="J13" s="173" t="s">
        <v>77</v>
      </c>
      <c r="K13" s="172">
        <f>IF('1) 日本 - 中国'!E13="","", '1) 日本 - 中国'!E13)</f>
        <v>603</v>
      </c>
      <c r="L13" s="157" t="s">
        <v>85</v>
      </c>
      <c r="M13" s="153" t="str">
        <f>IF('1) 日本 - 中国'!G13="","", '1) 日本 - 中国'!G13)</f>
        <v/>
      </c>
      <c r="N13" s="153">
        <f>IF('1) 日本 - 中国'!H13="","", '1) 日本 - 中国'!H13)</f>
        <v>46105</v>
      </c>
      <c r="O13" s="153" t="str">
        <f>IF('1) 日本 - 中国'!I13="","", '1) 日本 - 中国'!I13)</f>
        <v/>
      </c>
      <c r="P13" s="153" t="str">
        <f>IF('1) 日本 - 中国'!J13="","", '1) 日本 - 中国'!J13)</f>
        <v/>
      </c>
      <c r="Q13" s="153" t="str">
        <f>IF('1) 日本 - 中国'!K13="","", '1) 日本 - 中国'!K13)</f>
        <v/>
      </c>
      <c r="R13" s="153">
        <f>IF('1) 日本 - 中国'!L13="","", '1) 日本 - 中国'!L13)</f>
        <v>46107</v>
      </c>
      <c r="S13" s="153" t="str">
        <f>IF('1) 日本 - 中国'!M13="","", '1) 日本 - 中国'!M13)</f>
        <v>SKIP</v>
      </c>
      <c r="T13" s="153" t="str">
        <f>IF('1) 日本 - 中国'!N13="","", '1) 日本 - 中国'!N13)</f>
        <v>SKIP</v>
      </c>
      <c r="U13" s="153">
        <f>IF('1) 日本 - 中国'!O13="","", '1) 日本 - 中国'!O13)</f>
        <v>46109</v>
      </c>
      <c r="V13" s="153">
        <f>IF('1) 日本 - 中国'!P13="","", '1) 日本 - 中国'!P13)</f>
        <v>46109</v>
      </c>
      <c r="W13" s="153" t="str">
        <f>IF('1) 日本 - 中国'!R13="","", '1) 日本 - 中国'!R13)</f>
        <v/>
      </c>
      <c r="X13" s="153" t="str">
        <f>IF('1) 日本 - 中国'!S13="","", '1) 日本 - 中国'!S13)</f>
        <v/>
      </c>
      <c r="Y13" s="153" t="str">
        <f>IF('1) 日本 - 中国'!T13="","", '1) 日本 - 中国'!T13)</f>
        <v/>
      </c>
      <c r="Z13" s="153" t="str">
        <f>IF('1) 日本 - 中国'!U13="","", '1) 日本 - 中国'!U13)</f>
        <v/>
      </c>
      <c r="AA13" s="153">
        <f>IF('1) 日本 - 中国'!V13="","", '1) 日本 - 中国'!V13)</f>
        <v>46112</v>
      </c>
    </row>
    <row r="14" spans="1:27" s="96" customFormat="1" ht="15" customHeight="1">
      <c r="A14" s="153">
        <f t="shared" ref="A14:B14" si="6">IF(B14="","",B14-1)</f>
        <v>46102</v>
      </c>
      <c r="B14" s="153">
        <f t="shared" si="6"/>
        <v>46103</v>
      </c>
      <c r="C14" s="153">
        <f t="shared" si="1"/>
        <v>46104</v>
      </c>
      <c r="D14" s="153"/>
      <c r="E14" s="153">
        <f t="shared" si="2"/>
        <v>46107</v>
      </c>
      <c r="F14" s="153"/>
      <c r="G14" s="6">
        <f>IF('1) 日本 - 中国'!A14="","", '1) 日本 - 中国'!A14)</f>
        <v>14</v>
      </c>
      <c r="H14" s="155" t="str">
        <f>IF('1) 日本 - 中国'!B14="","", '1) 日本 - 中国'!B14)</f>
        <v>JI HANG</v>
      </c>
      <c r="I14" s="147">
        <f>IF('1) 日本 - 中国'!C14="","", '1) 日本 - 中国'!C14)</f>
        <v>604</v>
      </c>
      <c r="J14" s="173" t="s">
        <v>77</v>
      </c>
      <c r="K14" s="172">
        <f>IF('1) 日本 - 中国'!E14="","", '1) 日本 - 中国'!E14)</f>
        <v>604</v>
      </c>
      <c r="L14" s="157" t="s">
        <v>85</v>
      </c>
      <c r="M14" s="153" t="str">
        <f>IF('1) 日本 - 中国'!G14="","", '1) 日本 - 中国'!G14)</f>
        <v/>
      </c>
      <c r="N14" s="153">
        <f>IF('1) 日本 - 中国'!H14="","", '1) 日本 - 中国'!H14)</f>
        <v>46112</v>
      </c>
      <c r="O14" s="153" t="str">
        <f>IF('1) 日本 - 中国'!I14="","", '1) 日本 - 中国'!I14)</f>
        <v/>
      </c>
      <c r="P14" s="153" t="str">
        <f>IF('1) 日本 - 中国'!J14="","", '1) 日本 - 中国'!J14)</f>
        <v/>
      </c>
      <c r="Q14" s="153" t="str">
        <f>IF('1) 日本 - 中国'!K14="","", '1) 日本 - 中国'!K14)</f>
        <v/>
      </c>
      <c r="R14" s="153">
        <f>IF('1) 日本 - 中国'!L14="","", '1) 日本 - 中国'!L14)</f>
        <v>46114</v>
      </c>
      <c r="S14" s="153">
        <f>IF('1) 日本 - 中国'!M14="","", '1) 日本 - 中国'!M14)</f>
        <v>46115</v>
      </c>
      <c r="T14" s="153">
        <f>IF('1) 日本 - 中国'!N14="","", '1) 日本 - 中国'!N14)</f>
        <v>46115</v>
      </c>
      <c r="U14" s="153">
        <f>IF('1) 日本 - 中国'!O14="","", '1) 日本 - 中国'!O14)</f>
        <v>46116</v>
      </c>
      <c r="V14" s="153">
        <f>IF('1) 日本 - 中国'!P14="","", '1) 日本 - 中国'!P14)</f>
        <v>46116</v>
      </c>
      <c r="W14" s="153" t="str">
        <f>IF('1) 日本 - 中国'!R14="","", '1) 日本 - 中国'!R14)</f>
        <v/>
      </c>
      <c r="X14" s="153" t="str">
        <f>IF('1) 日本 - 中国'!S14="","", '1) 日本 - 中国'!S14)</f>
        <v/>
      </c>
      <c r="Y14" s="153" t="str">
        <f>IF('1) 日本 - 中国'!T14="","", '1) 日本 - 中国'!T14)</f>
        <v/>
      </c>
      <c r="Z14" s="153" t="str">
        <f>IF('1) 日本 - 中国'!U14="","", '1) 日本 - 中国'!U14)</f>
        <v/>
      </c>
      <c r="AA14" s="153">
        <f>IF('1) 日本 - 中国'!V14="","", '1) 日本 - 中国'!V14)</f>
        <v>46119</v>
      </c>
    </row>
    <row r="15" spans="1:27" s="31" customFormat="1" ht="15" customHeight="1">
      <c r="A15" s="153">
        <f t="shared" ref="A15:B15" si="7">IF(B15="","",B15-1)</f>
        <v>46109</v>
      </c>
      <c r="B15" s="153">
        <f t="shared" si="7"/>
        <v>46110</v>
      </c>
      <c r="C15" s="153">
        <f t="shared" si="1"/>
        <v>46111</v>
      </c>
      <c r="D15" s="153"/>
      <c r="E15" s="153">
        <f t="shared" si="2"/>
        <v>46114</v>
      </c>
      <c r="F15" s="153"/>
      <c r="G15" s="6">
        <f>IF('1) 日本 - 中国'!A15="","", '1) 日本 - 中国'!A15)</f>
        <v>15</v>
      </c>
      <c r="H15" s="155" t="str">
        <f>IF('1) 日本 - 中国'!B15="","", '1) 日本 - 中国'!B15)</f>
        <v>JI HANG</v>
      </c>
      <c r="I15" s="147">
        <f>IF('1) 日本 - 中国'!C15="","", '1) 日本 - 中国'!C15)</f>
        <v>605</v>
      </c>
      <c r="J15" s="173" t="s">
        <v>77</v>
      </c>
      <c r="K15" s="172">
        <f>IF('1) 日本 - 中国'!E15="","", '1) 日本 - 中国'!E15)</f>
        <v>605</v>
      </c>
      <c r="L15" s="157" t="s">
        <v>85</v>
      </c>
      <c r="M15" s="153" t="str">
        <f>IF('1) 日本 - 中国'!G15="","", '1) 日本 - 中国'!G15)</f>
        <v/>
      </c>
      <c r="N15" s="153">
        <f>IF('1) 日本 - 中国'!H15="","", '1) 日本 - 中国'!H15)</f>
        <v>46119</v>
      </c>
      <c r="O15" s="153" t="str">
        <f>IF('1) 日本 - 中国'!I15="","", '1) 日本 - 中国'!I15)</f>
        <v/>
      </c>
      <c r="P15" s="153" t="str">
        <f>IF('1) 日本 - 中国'!J15="","", '1) 日本 - 中国'!J15)</f>
        <v/>
      </c>
      <c r="Q15" s="153" t="str">
        <f>IF('1) 日本 - 中国'!K15="","", '1) 日本 - 中国'!K15)</f>
        <v/>
      </c>
      <c r="R15" s="153">
        <f>IF('1) 日本 - 中国'!L15="","", '1) 日本 - 中国'!L15)</f>
        <v>46121</v>
      </c>
      <c r="S15" s="153">
        <f>IF('1) 日本 - 中国'!M15="","", '1) 日本 - 中国'!M15)</f>
        <v>46122</v>
      </c>
      <c r="T15" s="153">
        <f>IF('1) 日本 - 中国'!N15="","", '1) 日本 - 中国'!N15)</f>
        <v>46122</v>
      </c>
      <c r="U15" s="153">
        <f>IF('1) 日本 - 中国'!O15="","", '1) 日本 - 中国'!O15)</f>
        <v>46123</v>
      </c>
      <c r="V15" s="153">
        <f>IF('1) 日本 - 中国'!P15="","", '1) 日本 - 中国'!P15)</f>
        <v>46123</v>
      </c>
      <c r="W15" s="153" t="str">
        <f>IF('1) 日本 - 中国'!R15="","", '1) 日本 - 中国'!R15)</f>
        <v/>
      </c>
      <c r="X15" s="153" t="str">
        <f>IF('1) 日本 - 中国'!S15="","", '1) 日本 - 中国'!S15)</f>
        <v/>
      </c>
      <c r="Y15" s="153" t="str">
        <f>IF('1) 日本 - 中国'!T15="","", '1) 日本 - 中国'!T15)</f>
        <v/>
      </c>
      <c r="Z15" s="153" t="str">
        <f>IF('1) 日本 - 中国'!U15="","", '1) 日本 - 中国'!U15)</f>
        <v/>
      </c>
      <c r="AA15" s="153">
        <f>IF('1) 日本 - 中国'!V15="","", '1) 日本 - 中国'!V15)</f>
        <v>46126</v>
      </c>
    </row>
    <row r="16" spans="1:27" s="96" customFormat="1" ht="15" customHeight="1">
      <c r="A16" s="153" t="str">
        <f t="shared" ref="A16:B16" si="8">IF(B16="","",B16-1)</f>
        <v/>
      </c>
      <c r="B16" s="153" t="str">
        <f t="shared" si="8"/>
        <v/>
      </c>
      <c r="C16" s="153" t="str">
        <f t="shared" si="1"/>
        <v/>
      </c>
      <c r="D16" s="153"/>
      <c r="E16" s="153" t="str">
        <f t="shared" si="2"/>
        <v/>
      </c>
      <c r="F16" s="153"/>
      <c r="G16" s="6" t="str">
        <f>IF('1) 日本 - 中国'!A16="","", '1) 日本 - 中国'!A16)</f>
        <v/>
      </c>
      <c r="H16" s="155" t="str">
        <f>IF('1) 日本 - 中国'!B16="","", '1) 日本 - 中国'!B16)</f>
        <v/>
      </c>
      <c r="I16" s="147" t="str">
        <f>IF('1) 日本 - 中国'!C16="","", '1) 日本 - 中国'!C16)</f>
        <v/>
      </c>
      <c r="J16" s="173" t="s">
        <v>77</v>
      </c>
      <c r="K16" s="172" t="str">
        <f>IF('1) 日本 - 中国'!E16="","", '1) 日本 - 中国'!E16)</f>
        <v/>
      </c>
      <c r="L16" s="157" t="s">
        <v>85</v>
      </c>
      <c r="M16" s="153" t="str">
        <f>IF('1) 日本 - 中国'!G16="","", '1) 日本 - 中国'!G16)</f>
        <v/>
      </c>
      <c r="N16" s="153" t="str">
        <f>IF('1) 日本 - 中国'!H16="","", '1) 日本 - 中国'!H16)</f>
        <v/>
      </c>
      <c r="O16" s="153" t="str">
        <f>IF('1) 日本 - 中国'!I16="","", '1) 日本 - 中国'!I16)</f>
        <v/>
      </c>
      <c r="P16" s="153" t="str">
        <f>IF('1) 日本 - 中国'!J16="","", '1) 日本 - 中国'!J16)</f>
        <v/>
      </c>
      <c r="Q16" s="153" t="str">
        <f>IF('1) 日本 - 中国'!K16="","", '1) 日本 - 中国'!K16)</f>
        <v/>
      </c>
      <c r="R16" s="153" t="str">
        <f>IF('1) 日本 - 中国'!L16="","", '1) 日本 - 中国'!L16)</f>
        <v/>
      </c>
      <c r="S16" s="153" t="str">
        <f>IF('1) 日本 - 中国'!M16="","", '1) 日本 - 中国'!M16)</f>
        <v/>
      </c>
      <c r="T16" s="153" t="str">
        <f>IF('1) 日本 - 中国'!N16="","", '1) 日本 - 中国'!N16)</f>
        <v/>
      </c>
      <c r="U16" s="153" t="str">
        <f>IF('1) 日本 - 中国'!O16="","", '1) 日本 - 中国'!O16)</f>
        <v/>
      </c>
      <c r="V16" s="153" t="str">
        <f>IF('1) 日本 - 中国'!P16="","", '1) 日本 - 中国'!P16)</f>
        <v/>
      </c>
      <c r="W16" s="153" t="str">
        <f>IF('1) 日本 - 中国'!R16="","", '1) 日本 - 中国'!R16)</f>
        <v/>
      </c>
      <c r="X16" s="153" t="str">
        <f>IF('1) 日本 - 中国'!S16="","", '1) 日本 - 中国'!S16)</f>
        <v/>
      </c>
      <c r="Y16" s="153" t="str">
        <f>IF('1) 日本 - 中国'!T16="","", '1) 日本 - 中国'!T16)</f>
        <v/>
      </c>
      <c r="Z16" s="153" t="str">
        <f>IF('1) 日本 - 中国'!U16="","", '1) 日本 - 中国'!U16)</f>
        <v/>
      </c>
      <c r="AA16" s="153" t="str">
        <f>IF('1) 日本 - 中国'!V16="","", '1) 日本 - 中国'!V16)</f>
        <v/>
      </c>
    </row>
    <row r="17" spans="1:27" s="96" customFormat="1" ht="15" customHeight="1">
      <c r="A17" s="153" t="str">
        <f t="shared" ref="A17:A20" si="9">IF(B17="","",B17-1)</f>
        <v/>
      </c>
      <c r="B17" s="153" t="str">
        <f t="shared" ref="B17:B21" si="10">IF(C17="","",C17-1)</f>
        <v/>
      </c>
      <c r="C17" s="153" t="str">
        <f t="shared" ref="C17:C21" si="11">IF(E17="","",E17-3)</f>
        <v/>
      </c>
      <c r="D17" s="153"/>
      <c r="E17" s="153" t="str">
        <f>IF(N17="","",N17-5)</f>
        <v/>
      </c>
      <c r="F17" s="153"/>
      <c r="G17" s="6" t="str">
        <f>IF('1) 日本 - 中国'!A17="","", '1) 日本 - 中国'!A17)</f>
        <v/>
      </c>
      <c r="H17" s="155" t="str">
        <f>IF('1) 日本 - 中国'!B17="","", '1) 日本 - 中国'!B17)</f>
        <v/>
      </c>
      <c r="I17" s="147" t="str">
        <f>IF('1) 日本 - 中国'!C17="","", '1) 日本 - 中国'!C17)</f>
        <v/>
      </c>
      <c r="J17" s="173" t="s">
        <v>76</v>
      </c>
      <c r="K17" s="172" t="str">
        <f>IF('1) 日本 - 中国'!E17="","", '1) 日本 - 中国'!E17)</f>
        <v/>
      </c>
      <c r="L17" s="157" t="s">
        <v>85</v>
      </c>
      <c r="M17" s="153" t="str">
        <f>IF('1) 日本 - 中国'!G17="","", '1) 日本 - 中国'!G17)</f>
        <v/>
      </c>
      <c r="N17" s="153" t="str">
        <f>IF('1) 日本 - 中国'!H17="","", '1) 日本 - 中国'!H17)</f>
        <v/>
      </c>
      <c r="O17" s="153" t="str">
        <f>IF('1) 日本 - 中国'!I17="","", '1) 日本 - 中国'!I17)</f>
        <v/>
      </c>
      <c r="P17" s="152" t="str">
        <f>IF('1) 日本 - 中国'!J17="","", '1) 日本 - 中国'!J17)</f>
        <v/>
      </c>
      <c r="Q17" s="153" t="str">
        <f>IF('1) 日本 - 中国'!K17="","", '1) 日本 - 中国'!K17)</f>
        <v/>
      </c>
      <c r="R17" s="153" t="str">
        <f>IF('1) 日本 - 中国'!L17="","", '1) 日本 - 中国'!L17)</f>
        <v/>
      </c>
      <c r="S17" s="153" t="str">
        <f>IF('1) 日本 - 中国'!M17="","", '1) 日本 - 中国'!M17)</f>
        <v/>
      </c>
      <c r="T17" s="153" t="str">
        <f>IF('1) 日本 - 中国'!N17="","", '1) 日本 - 中国'!N17)</f>
        <v/>
      </c>
      <c r="U17" s="152" t="str">
        <f>IF('1) 日本 - 中国'!O17="","", '1) 日本 - 中国'!O17)</f>
        <v/>
      </c>
      <c r="V17" s="153" t="str">
        <f>IF('1) 日本 - 中国'!P17="","", '1) 日本 - 中国'!P17)</f>
        <v/>
      </c>
      <c r="W17" s="153" t="str">
        <f>IF('1) 日本 - 中国'!R17="","", '1) 日本 - 中国'!R17)</f>
        <v/>
      </c>
      <c r="X17" s="153" t="str">
        <f>IF('1) 日本 - 中国'!S17="","", '1) 日本 - 中国'!S17)</f>
        <v/>
      </c>
      <c r="Y17" s="153" t="str">
        <f>IF('1) 日本 - 中国'!T17="","", '1) 日本 - 中国'!T17)</f>
        <v/>
      </c>
      <c r="Z17" s="153" t="str">
        <f>IF('1) 日本 - 中国'!U17="","", '1) 日本 - 中国'!U17)</f>
        <v/>
      </c>
      <c r="AA17" s="174" t="str">
        <f>IF('1) 日本 - 中国'!V17="","", '1) 日本 - 中国'!V17)</f>
        <v/>
      </c>
    </row>
    <row r="18" spans="1:27" s="96" customFormat="1" ht="15" customHeight="1">
      <c r="A18" s="153" t="str">
        <f t="shared" si="9"/>
        <v/>
      </c>
      <c r="B18" s="153" t="str">
        <f t="shared" si="10"/>
        <v/>
      </c>
      <c r="C18" s="153" t="str">
        <f t="shared" si="11"/>
        <v/>
      </c>
      <c r="D18" s="153"/>
      <c r="E18" s="153" t="str">
        <f t="shared" ref="E18:E20" si="12">IF(N18="","",N18-5)</f>
        <v/>
      </c>
      <c r="F18" s="153"/>
      <c r="G18" s="6" t="str">
        <f>IF('1) 日本 - 中国'!A18="","", '1) 日本 - 中国'!A18)</f>
        <v/>
      </c>
      <c r="H18" s="155" t="str">
        <f>IF('1) 日本 - 中国'!B18="","", '1) 日本 - 中国'!B18)</f>
        <v/>
      </c>
      <c r="I18" s="147" t="str">
        <f>IF('1) 日本 - 中国'!C18="","", '1) 日本 - 中国'!C18)</f>
        <v/>
      </c>
      <c r="J18" s="173" t="s">
        <v>76</v>
      </c>
      <c r="K18" s="172" t="str">
        <f>IF('1) 日本 - 中国'!E18="","", '1) 日本 - 中国'!E18)</f>
        <v/>
      </c>
      <c r="L18" s="157" t="s">
        <v>85</v>
      </c>
      <c r="M18" s="153" t="str">
        <f>IF('1) 日本 - 中国'!G18="","", '1) 日本 - 中国'!G18)</f>
        <v/>
      </c>
      <c r="N18" s="153" t="str">
        <f>IF('1) 日本 - 中国'!H18="","", '1) 日本 - 中国'!H18)</f>
        <v/>
      </c>
      <c r="O18" s="153" t="str">
        <f>IF('1) 日本 - 中国'!I18="","", '1) 日本 - 中国'!I18)</f>
        <v/>
      </c>
      <c r="P18" s="153" t="str">
        <f>IF('1) 日本 - 中国'!J18="","", '1) 日本 - 中国'!J18)</f>
        <v/>
      </c>
      <c r="Q18" s="153" t="str">
        <f>IF('1) 日本 - 中国'!K18="","", '1) 日本 - 中国'!K18)</f>
        <v/>
      </c>
      <c r="R18" s="153" t="str">
        <f>IF('1) 日本 - 中国'!L18="","", '1) 日本 - 中国'!L18)</f>
        <v/>
      </c>
      <c r="S18" s="153" t="str">
        <f>IF('1) 日本 - 中国'!M18="","", '1) 日本 - 中国'!M18)</f>
        <v/>
      </c>
      <c r="T18" s="153" t="str">
        <f>IF('1) 日本 - 中国'!N18="","", '1) 日本 - 中国'!N18)</f>
        <v/>
      </c>
      <c r="U18" s="153" t="str">
        <f>IF('1) 日本 - 中国'!O18="","", '1) 日本 - 中国'!O18)</f>
        <v/>
      </c>
      <c r="V18" s="153" t="str">
        <f>IF('1) 日本 - 中国'!P18="","", '1) 日本 - 中国'!P18)</f>
        <v/>
      </c>
      <c r="W18" s="153" t="str">
        <f>IF('1) 日本 - 中国'!R18="","", '1) 日本 - 中国'!R18)</f>
        <v/>
      </c>
      <c r="X18" s="153" t="str">
        <f>IF('1) 日本 - 中国'!S18="","", '1) 日本 - 中国'!S18)</f>
        <v/>
      </c>
      <c r="Y18" s="153" t="str">
        <f>IF('1) 日本 - 中国'!T18="","", '1) 日本 - 中国'!T18)</f>
        <v/>
      </c>
      <c r="Z18" s="153" t="str">
        <f>IF('1) 日本 - 中国'!U18="","", '1) 日本 - 中国'!U18)</f>
        <v/>
      </c>
      <c r="AA18" s="174" t="str">
        <f>IF('1) 日本 - 中国'!V18="","", '1) 日本 - 中国'!V18)</f>
        <v/>
      </c>
    </row>
    <row r="19" spans="1:27" s="96" customFormat="1" ht="15" customHeight="1">
      <c r="A19" s="153" t="str">
        <f t="shared" si="9"/>
        <v/>
      </c>
      <c r="B19" s="153" t="str">
        <f t="shared" si="10"/>
        <v/>
      </c>
      <c r="C19" s="153" t="str">
        <f t="shared" si="11"/>
        <v/>
      </c>
      <c r="D19" s="153"/>
      <c r="E19" s="153" t="str">
        <f t="shared" si="12"/>
        <v/>
      </c>
      <c r="F19" s="153"/>
      <c r="G19" s="6" t="str">
        <f>IF('1) 日本 - 中国'!A19="","", '1) 日本 - 中国'!A19)</f>
        <v/>
      </c>
      <c r="H19" s="155" t="str">
        <f>IF('1) 日本 - 中国'!B19="","", '1) 日本 - 中国'!B19)</f>
        <v/>
      </c>
      <c r="I19" s="147" t="str">
        <f>IF('1) 日本 - 中国'!C19="","", '1) 日本 - 中国'!C19)</f>
        <v/>
      </c>
      <c r="J19" s="173" t="s">
        <v>76</v>
      </c>
      <c r="K19" s="172" t="str">
        <f>IF('1) 日本 - 中国'!E19="","", '1) 日本 - 中国'!E19)</f>
        <v/>
      </c>
      <c r="L19" s="157" t="s">
        <v>85</v>
      </c>
      <c r="M19" s="153" t="str">
        <f>IF('1) 日本 - 中国'!G19="","", '1) 日本 - 中国'!G19)</f>
        <v/>
      </c>
      <c r="N19" s="153" t="str">
        <f>IF('1) 日本 - 中国'!H19="","", '1) 日本 - 中国'!H19)</f>
        <v/>
      </c>
      <c r="O19" s="153" t="str">
        <f>IF('1) 日本 - 中国'!I19="","", '1) 日本 - 中国'!I19)</f>
        <v/>
      </c>
      <c r="P19" s="153" t="str">
        <f>IF('1) 日本 - 中国'!J19="","", '1) 日本 - 中国'!J19)</f>
        <v/>
      </c>
      <c r="Q19" s="153" t="str">
        <f>IF('1) 日本 - 中国'!K19="","", '1) 日本 - 中国'!K19)</f>
        <v/>
      </c>
      <c r="R19" s="153" t="str">
        <f>IF('1) 日本 - 中国'!L19="","", '1) 日本 - 中国'!L19)</f>
        <v/>
      </c>
      <c r="S19" s="153" t="str">
        <f>IF('1) 日本 - 中国'!M19="","", '1) 日本 - 中国'!M19)</f>
        <v/>
      </c>
      <c r="T19" s="153" t="str">
        <f>IF('1) 日本 - 中国'!N19="","", '1) 日本 - 中国'!N19)</f>
        <v/>
      </c>
      <c r="U19" s="153" t="str">
        <f>IF('1) 日本 - 中国'!O19="","", '1) 日本 - 中国'!O19)</f>
        <v/>
      </c>
      <c r="V19" s="153" t="str">
        <f>IF('1) 日本 - 中国'!P19="","", '1) 日本 - 中国'!P19)</f>
        <v/>
      </c>
      <c r="W19" s="153" t="str">
        <f>IF('1) 日本 - 中国'!R19="","", '1) 日本 - 中国'!R19)</f>
        <v/>
      </c>
      <c r="X19" s="153" t="str">
        <f>IF('1) 日本 - 中国'!S19="","", '1) 日本 - 中国'!S19)</f>
        <v/>
      </c>
      <c r="Y19" s="153" t="str">
        <f>IF('1) 日本 - 中国'!T19="","", '1) 日本 - 中国'!T19)</f>
        <v/>
      </c>
      <c r="Z19" s="153" t="str">
        <f>IF('1) 日本 - 中国'!U19="","", '1) 日本 - 中国'!U19)</f>
        <v/>
      </c>
      <c r="AA19" s="174" t="str">
        <f>IF('1) 日本 - 中国'!V19="","", '1) 日本 - 中国'!V19)</f>
        <v/>
      </c>
    </row>
    <row r="20" spans="1:27" s="96" customFormat="1" ht="15" customHeight="1">
      <c r="A20" s="153" t="str">
        <f t="shared" si="9"/>
        <v/>
      </c>
      <c r="B20" s="153" t="str">
        <f t="shared" si="10"/>
        <v/>
      </c>
      <c r="C20" s="153" t="str">
        <f t="shared" si="11"/>
        <v/>
      </c>
      <c r="D20" s="153"/>
      <c r="E20" s="153" t="str">
        <f t="shared" si="12"/>
        <v/>
      </c>
      <c r="F20" s="153"/>
      <c r="G20" s="6" t="str">
        <f>IF('1) 日本 - 中国'!A20="","", '1) 日本 - 中国'!A20)</f>
        <v/>
      </c>
      <c r="H20" s="155" t="str">
        <f>IF('1) 日本 - 中国'!B20="","", '1) 日本 - 中国'!B20)</f>
        <v/>
      </c>
      <c r="I20" s="147" t="str">
        <f>IF('1) 日本 - 中国'!C20="","", '1) 日本 - 中国'!C20)</f>
        <v/>
      </c>
      <c r="J20" s="173" t="s">
        <v>76</v>
      </c>
      <c r="K20" s="172" t="str">
        <f>IF('1) 日本 - 中国'!E20="","", '1) 日本 - 中国'!E20)</f>
        <v/>
      </c>
      <c r="L20" s="157" t="s">
        <v>85</v>
      </c>
      <c r="M20" s="153" t="str">
        <f>IF('1) 日本 - 中国'!G20="","", '1) 日本 - 中国'!G20)</f>
        <v/>
      </c>
      <c r="N20" s="153" t="str">
        <f>IF('1) 日本 - 中国'!H20="","", '1) 日本 - 中国'!H20)</f>
        <v/>
      </c>
      <c r="O20" s="153" t="str">
        <f>IF('1) 日本 - 中国'!I20="","", '1) 日本 - 中国'!I20)</f>
        <v/>
      </c>
      <c r="P20" s="153" t="str">
        <f>IF('1) 日本 - 中国'!J20="","", '1) 日本 - 中国'!J20)</f>
        <v/>
      </c>
      <c r="Q20" s="153" t="str">
        <f>IF('1) 日本 - 中国'!K20="","", '1) 日本 - 中国'!K20)</f>
        <v/>
      </c>
      <c r="R20" s="153" t="str">
        <f>IF('1) 日本 - 中国'!L20="","", '1) 日本 - 中国'!L20)</f>
        <v/>
      </c>
      <c r="S20" s="153" t="str">
        <f>IF('1) 日本 - 中国'!M20="","", '1) 日本 - 中国'!M20)</f>
        <v/>
      </c>
      <c r="T20" s="153" t="str">
        <f>IF('1) 日本 - 中国'!N20="","", '1) 日本 - 中国'!N20)</f>
        <v/>
      </c>
      <c r="U20" s="153" t="str">
        <f>IF('1) 日本 - 中国'!O20="","", '1) 日本 - 中国'!O20)</f>
        <v/>
      </c>
      <c r="V20" s="153" t="str">
        <f>IF('1) 日本 - 中国'!P20="","", '1) 日本 - 中国'!P20)</f>
        <v/>
      </c>
      <c r="W20" s="153" t="str">
        <f>IF('1) 日本 - 中国'!R20="","", '1) 日本 - 中国'!R20)</f>
        <v/>
      </c>
      <c r="X20" s="153" t="str">
        <f>IF('1) 日本 - 中国'!S20="","", '1) 日本 - 中国'!S20)</f>
        <v/>
      </c>
      <c r="Y20" s="153" t="str">
        <f>IF('1) 日本 - 中国'!T20="","", '1) 日本 - 中国'!T20)</f>
        <v/>
      </c>
      <c r="Z20" s="153" t="str">
        <f>IF('1) 日本 - 中国'!U20="","", '1) 日本 - 中国'!U20)</f>
        <v/>
      </c>
      <c r="AA20" s="174" t="str">
        <f>IF('1) 日本 - 中国'!V20="","", '1) 日本 - 中国'!V20)</f>
        <v/>
      </c>
    </row>
    <row r="21" spans="1:27" s="96" customFormat="1" ht="15" customHeight="1">
      <c r="A21" s="165" t="str">
        <f>IF(B21="","",B21-1)</f>
        <v/>
      </c>
      <c r="B21" s="165" t="str">
        <f t="shared" si="10"/>
        <v/>
      </c>
      <c r="C21" s="165" t="str">
        <f t="shared" si="11"/>
        <v/>
      </c>
      <c r="D21" s="165"/>
      <c r="E21" s="165" t="str">
        <f>IF(N21="","",N21-5)</f>
        <v/>
      </c>
      <c r="F21" s="165"/>
      <c r="G21" s="159" t="str">
        <f>IF('1) 日本 - 中国'!A21="","", '1) 日本 - 中国'!A21)</f>
        <v/>
      </c>
      <c r="H21" s="160" t="str">
        <f>IF('1) 日本 - 中国'!B21="","", '1) 日本 - 中国'!B21)</f>
        <v/>
      </c>
      <c r="I21" s="161" t="str">
        <f>IF('1) 日本 - 中国'!C21="","", '1) 日本 - 中国'!C21)</f>
        <v/>
      </c>
      <c r="J21" s="162" t="s">
        <v>76</v>
      </c>
      <c r="K21" s="163" t="str">
        <f>IF('1) 日本 - 中国'!E21="","", '1) 日本 - 中国'!E21)</f>
        <v/>
      </c>
      <c r="L21" s="164" t="s">
        <v>85</v>
      </c>
      <c r="M21" s="165" t="str">
        <f>IF('1) 日本 - 中国'!G21="","", '1) 日本 - 中国'!G21)</f>
        <v/>
      </c>
      <c r="N21" s="165" t="str">
        <f>IF('1) 日本 - 中国'!H21="","", '1) 日本 - 中国'!H21)</f>
        <v/>
      </c>
      <c r="O21" s="165" t="str">
        <f>IF('1) 日本 - 中国'!I21="","", '1) 日本 - 中国'!I21)</f>
        <v/>
      </c>
      <c r="P21" s="165" t="str">
        <f>IF('1) 日本 - 中国'!J21="","", '1) 日本 - 中国'!J21)</f>
        <v/>
      </c>
      <c r="Q21" s="165" t="str">
        <f>IF('1) 日本 - 中国'!K21="","", '1) 日本 - 中国'!K21)</f>
        <v/>
      </c>
      <c r="R21" s="165" t="str">
        <f>IF('1) 日本 - 中国'!L21="","", '1) 日本 - 中国'!L21)</f>
        <v/>
      </c>
      <c r="S21" s="165" t="str">
        <f>IF('1) 日本 - 中国'!M21="","", '1) 日本 - 中国'!M21)</f>
        <v/>
      </c>
      <c r="T21" s="165" t="str">
        <f>IF('1) 日本 - 中国'!N21="","", '1) 日本 - 中国'!N21)</f>
        <v/>
      </c>
      <c r="U21" s="165" t="str">
        <f>IF('1) 日本 - 中国'!O21="","", '1) 日本 - 中国'!O21)</f>
        <v/>
      </c>
      <c r="V21" s="165" t="str">
        <f>IF('1) 日本 - 中国'!P21="","", '1) 日本 - 中国'!P21)</f>
        <v/>
      </c>
      <c r="W21" s="165" t="str">
        <f>IF('1) 日本 - 中国'!R21="","", '1) 日本 - 中国'!R21)</f>
        <v/>
      </c>
      <c r="X21" s="165" t="str">
        <f>IF('1) 日本 - 中国'!S21="","", '1) 日本 - 中国'!S21)</f>
        <v/>
      </c>
      <c r="Y21" s="165" t="str">
        <f>IF('1) 日本 - 中国'!T21="","", '1) 日本 - 中国'!T21)</f>
        <v/>
      </c>
      <c r="Z21" s="165" t="str">
        <f>IF('1) 日本 - 中国'!U21="","", '1) 日本 - 中国'!U21)</f>
        <v/>
      </c>
      <c r="AA21" s="175" t="str">
        <f>IF('1) 日本 - 中国'!V21="","", '1) 日本 - 中国'!V21)</f>
        <v/>
      </c>
    </row>
    <row r="22" spans="1:27" ht="15" customHeight="1">
      <c r="G22" s="31" t="s">
        <v>67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</row>
    <row r="23" spans="1:27" ht="15" customHeight="1">
      <c r="G23" s="96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1:27" ht="15" customHeight="1">
      <c r="A24" s="127" t="str">
        <f>A7</f>
        <v>【CT2】台湾 → 上海</v>
      </c>
      <c r="G24" s="127" t="s">
        <v>154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1:27" ht="15" customHeight="1">
      <c r="A25" s="39" t="str">
        <f>A8</f>
        <v>基隆</v>
      </c>
      <c r="B25" s="39" t="str">
        <f>B8</f>
        <v>台中</v>
      </c>
      <c r="C25" s="39" t="str">
        <f>C8</f>
        <v>高雄</v>
      </c>
      <c r="D25" s="39"/>
      <c r="E25" s="39" t="str">
        <f>E8</f>
        <v>上海</v>
      </c>
      <c r="F25" s="39"/>
      <c r="G25" s="298" t="s">
        <v>6</v>
      </c>
      <c r="H25" s="278" t="s">
        <v>7</v>
      </c>
      <c r="I25" s="278" t="s">
        <v>8</v>
      </c>
      <c r="J25" s="287"/>
      <c r="K25" s="287"/>
      <c r="L25" s="288"/>
      <c r="M25" s="39"/>
      <c r="N25" s="39" t="str">
        <f>'1) 日本 - 中国'!H25</f>
        <v>上海</v>
      </c>
      <c r="O25" s="48"/>
      <c r="P25" s="39"/>
      <c r="Q25" s="39"/>
      <c r="R25" s="39" t="str">
        <f>'1) 日本 - 中国'!L25</f>
        <v>福山</v>
      </c>
      <c r="S25" s="49" t="str">
        <f>'1) 日本 - 中国'!M25</f>
        <v>水島</v>
      </c>
      <c r="T25" s="39" t="str">
        <f>'1) 日本 - 中国'!N25</f>
        <v>高松</v>
      </c>
      <c r="U25" s="49" t="str">
        <f>'1) 日本 - 中国'!O25</f>
        <v>広島（出島）</v>
      </c>
      <c r="V25" s="39" t="str">
        <f>'1) 日本 - 中国'!P25</f>
        <v>岩国</v>
      </c>
      <c r="W25" s="35"/>
      <c r="X25" s="35"/>
      <c r="Y25" s="35"/>
      <c r="Z25" s="35"/>
      <c r="AA25" s="35" t="str">
        <f>'1) 日本 - 中国'!V25</f>
        <v>上海</v>
      </c>
    </row>
    <row r="26" spans="1:27" ht="15" customHeight="1">
      <c r="A26" s="50" t="str">
        <f>A9</f>
        <v>土/SAT</v>
      </c>
      <c r="B26" s="50" t="str">
        <f>B9</f>
        <v>日/SUN</v>
      </c>
      <c r="C26" s="50" t="str">
        <f>C9</f>
        <v>翌週月/MON</v>
      </c>
      <c r="D26" s="50"/>
      <c r="E26" s="50" t="str">
        <f>E9</f>
        <v>木/THU</v>
      </c>
      <c r="F26" s="50"/>
      <c r="G26" s="298"/>
      <c r="H26" s="279"/>
      <c r="I26" s="279" t="s">
        <v>78</v>
      </c>
      <c r="J26" s="318"/>
      <c r="K26" s="291" t="s">
        <v>79</v>
      </c>
      <c r="L26" s="290"/>
      <c r="M26" s="50"/>
      <c r="N26" s="40" t="s">
        <v>138</v>
      </c>
      <c r="O26" s="51"/>
      <c r="P26" s="40"/>
      <c r="Q26" s="40"/>
      <c r="R26" s="40" t="str">
        <f>'1) 日本 - 中国'!L26</f>
        <v>翌週火/TUE</v>
      </c>
      <c r="S26" s="51" t="str">
        <f>'1) 日本 - 中国'!M26</f>
        <v>火/TUE</v>
      </c>
      <c r="T26" s="40" t="str">
        <f>'1) 日本 - 中国'!N26</f>
        <v>火/TUE</v>
      </c>
      <c r="U26" s="51" t="str">
        <f>'1) 日本 - 中国'!O26</f>
        <v>水/WED</v>
      </c>
      <c r="V26" s="40" t="str">
        <f>'1) 日本 - 中国'!P26</f>
        <v>水/WED</v>
      </c>
      <c r="W26" s="36"/>
      <c r="X26" s="36"/>
      <c r="Y26" s="36"/>
      <c r="Z26" s="36"/>
      <c r="AA26" s="36" t="str">
        <f>'1) 日本 - 中国'!V26</f>
        <v>土/SAT</v>
      </c>
    </row>
    <row r="27" spans="1:27" s="31" customFormat="1" ht="15" customHeight="1">
      <c r="A27" s="130" t="str">
        <f t="shared" ref="A27:B38" si="13">IF(B27="","",B27-1)</f>
        <v/>
      </c>
      <c r="B27" s="130" t="str">
        <f t="shared" si="13"/>
        <v/>
      </c>
      <c r="C27" s="130" t="str">
        <f t="shared" ref="C27:C38" si="14">IF(E27="","",E27-3)</f>
        <v/>
      </c>
      <c r="D27" s="169"/>
      <c r="E27" s="130" t="str">
        <f>IF(N27="","",N27-2)</f>
        <v/>
      </c>
      <c r="F27" s="169"/>
      <c r="G27" s="167">
        <f>IF('1) 日本 - 中国'!A27="","", '1) 日本 - 中国'!A27)</f>
        <v>10</v>
      </c>
      <c r="H27" s="168" t="str">
        <f>IF('1) 日本 - 中国'!B27="","", '1) 日本 - 中国'!B27)</f>
        <v/>
      </c>
      <c r="I27" s="68" t="str">
        <f>IF('1) 日本 - 中国'!C27="","", '1) 日本 - 中国'!C27)</f>
        <v/>
      </c>
      <c r="J27" s="94" t="s">
        <v>76</v>
      </c>
      <c r="K27" s="95" t="str">
        <f>IF('1) 日本 - 中国'!E27="","", '1) 日本 - 中国'!E27)</f>
        <v/>
      </c>
      <c r="L27" s="71" t="s">
        <v>85</v>
      </c>
      <c r="M27" s="169" t="str">
        <f>IF('1) 日本 - 中国'!G27="","", '1) 日本 - 中国'!G27)</f>
        <v/>
      </c>
      <c r="N27" s="130" t="str">
        <f>IF('1) 日本 - 中国'!H27="","", '1) 日本 - 中国'!H27)</f>
        <v/>
      </c>
      <c r="O27" s="170" t="str">
        <f>IF('1) 日本 - 中国'!I27="","", '1) 日本 - 中国'!I27)</f>
        <v/>
      </c>
      <c r="P27" s="130" t="str">
        <f>IF('1) 日本 - 中国'!J27="","", '1) 日本 - 中国'!J27)</f>
        <v/>
      </c>
      <c r="Q27" s="130" t="str">
        <f>IF('1) 日本 - 中国'!K27="","", '1) 日本 - 中国'!K27)</f>
        <v/>
      </c>
      <c r="R27" s="130" t="str">
        <f>IF('1) 日本 - 中国'!L27="","", '1) 日本 - 中国'!L27)</f>
        <v/>
      </c>
      <c r="S27" s="170" t="str">
        <f>IF('1) 日本 - 中国'!M27="","", '1) 日本 - 中国'!M27)</f>
        <v/>
      </c>
      <c r="T27" s="130" t="str">
        <f>IF('1) 日本 - 中国'!N27="","", '1) 日本 - 中国'!N27)</f>
        <v/>
      </c>
      <c r="U27" s="170" t="str">
        <f>IF('1) 日本 - 中国'!O27="","", '1) 日本 - 中国'!O27)</f>
        <v/>
      </c>
      <c r="V27" s="130" t="str">
        <f>IF('1) 日本 - 中国'!P27="","", '1) 日本 - 中国'!P27)</f>
        <v/>
      </c>
      <c r="W27" s="130" t="str">
        <f>IF('1) 日本 - 中国'!R27="","", '1) 日本 - 中国'!R27)</f>
        <v/>
      </c>
      <c r="X27" s="130" t="str">
        <f>IF('1) 日本 - 中国'!S27="","", '1) 日本 - 中国'!S27)</f>
        <v/>
      </c>
      <c r="Y27" s="171" t="str">
        <f>IF('1) 日本 - 中国'!T27="","", '1) 日本 - 中国'!T27)</f>
        <v/>
      </c>
      <c r="Z27" s="171" t="str">
        <f>IF('1) 日本 - 中国'!U27="","", '1) 日本 - 中国'!U27)</f>
        <v/>
      </c>
      <c r="AA27" s="130" t="str">
        <f>IF('1) 日本 - 中国'!V27="","", '1) 日本 - 中国'!V27)</f>
        <v/>
      </c>
    </row>
    <row r="28" spans="1:27" s="31" customFormat="1" ht="15" customHeight="1">
      <c r="A28" s="131">
        <f t="shared" si="13"/>
        <v>46081</v>
      </c>
      <c r="B28" s="131">
        <f t="shared" si="13"/>
        <v>46082</v>
      </c>
      <c r="C28" s="131">
        <f t="shared" si="14"/>
        <v>46083</v>
      </c>
      <c r="D28" s="55"/>
      <c r="E28" s="131">
        <f t="shared" ref="E28:E38" si="15">IF(N28="","",N28-2)</f>
        <v>46086</v>
      </c>
      <c r="F28" s="55"/>
      <c r="G28" s="54">
        <f>IF('1) 日本 - 中国'!A45="","", '1) 日本 - 中国'!A45)</f>
        <v>11</v>
      </c>
      <c r="H28" s="72" t="str">
        <f>IF('1) 日本 - 中国'!B45="","", '1) 日本 - 中国'!B45)</f>
        <v>CA NAGOYA</v>
      </c>
      <c r="I28" s="68">
        <f>IF('1) 日本 - 中国'!C45="","", '1) 日本 - 中国'!C45)</f>
        <v>2607</v>
      </c>
      <c r="J28" s="94" t="s">
        <v>76</v>
      </c>
      <c r="K28" s="95">
        <f>IF('1) 日本 - 中国'!E45="","", '1) 日本 - 中国'!E45)</f>
        <v>2607</v>
      </c>
      <c r="L28" s="71" t="s">
        <v>85</v>
      </c>
      <c r="M28" s="131" t="str">
        <f>IF('1) 日本 - 中国'!G28="","", '1) 日本 - 中国'!G28)</f>
        <v/>
      </c>
      <c r="N28" s="131">
        <f>IF('1) 日本 - 中国'!J45="","", '1) 日本 - 中国'!J45)</f>
        <v>46088</v>
      </c>
      <c r="O28" s="55" t="str">
        <f>IF('1) 日本 - 中国'!I28="","", '1) 日本 - 中国'!I28)</f>
        <v/>
      </c>
      <c r="P28" s="131" t="str">
        <f>IF('1) 日本 - 中国'!J28="","", '1) 日本 - 中国'!J28)</f>
        <v/>
      </c>
      <c r="Q28" s="131" t="str">
        <f>IF('1) 日本 - 中国'!K28="","", '1) 日本 - 中国'!K28)</f>
        <v/>
      </c>
      <c r="R28" s="131">
        <f>IF('1) 日本 - 中国'!L45="","", '1) 日本 - 中国'!L45)</f>
        <v>46089</v>
      </c>
      <c r="S28" s="56">
        <f>IF('1) 日本 - 中国'!M45="","", '1) 日本 - 中国'!M45)</f>
        <v>46090</v>
      </c>
      <c r="T28" s="131">
        <f>IF('1) 日本 - 中国'!N45="","", '1) 日本 - 中国'!N45)</f>
        <v>46091</v>
      </c>
      <c r="U28" s="57">
        <f>IF('1) 日本 - 中国'!O45="","", '1) 日本 - 中国'!O45)</f>
        <v>46091</v>
      </c>
      <c r="V28" s="131">
        <f>IF('1) 日本 - 中国'!P45="","", '1) 日本 - 中国'!P45)</f>
        <v>46092</v>
      </c>
      <c r="W28" s="131" t="str">
        <f>IF('1) 日本 - 中国'!R28="","", '1) 日本 - 中国'!R28)</f>
        <v/>
      </c>
      <c r="X28" s="131" t="str">
        <f>IF('1) 日本 - 中国'!S28="","", '1) 日本 - 中国'!S28)</f>
        <v/>
      </c>
      <c r="Y28" s="57" t="str">
        <f>IF('1) 日本 - 中国'!T28="","", '1) 日本 - 中国'!T28)</f>
        <v/>
      </c>
      <c r="Z28" s="57" t="str">
        <f>IF('1) 日本 - 中国'!U28="","", '1) 日本 - 中国'!U28)</f>
        <v/>
      </c>
      <c r="AA28" s="131" t="str">
        <f>IF('1) 日本 - 中国'!X45="","", '1) 日本 - 中国'!X45)</f>
        <v>SKIP</v>
      </c>
    </row>
    <row r="29" spans="1:27" s="31" customFormat="1" ht="15" customHeight="1">
      <c r="A29" s="131">
        <f t="shared" si="13"/>
        <v>46088</v>
      </c>
      <c r="B29" s="131">
        <f t="shared" si="13"/>
        <v>46089</v>
      </c>
      <c r="C29" s="131">
        <f t="shared" si="14"/>
        <v>46090</v>
      </c>
      <c r="D29" s="55"/>
      <c r="E29" s="131">
        <f t="shared" si="15"/>
        <v>46093</v>
      </c>
      <c r="F29" s="55"/>
      <c r="G29" s="54">
        <f>IF('1) 日本 - 中国'!A46="","", '1) 日本 - 中国'!A46)</f>
        <v>12</v>
      </c>
      <c r="H29" s="72" t="str">
        <f>IF('1) 日本 - 中国'!B46="","", '1) 日本 - 中国'!B46)</f>
        <v>K-PACIFIC</v>
      </c>
      <c r="I29" s="68">
        <f>IF('1) 日本 - 中国'!C46="","", '1) 日本 - 中国'!C46)</f>
        <v>2612</v>
      </c>
      <c r="J29" s="94" t="s">
        <v>76</v>
      </c>
      <c r="K29" s="95">
        <f>IF('1) 日本 - 中国'!E46="","", '1) 日本 - 中国'!E46)</f>
        <v>2612</v>
      </c>
      <c r="L29" s="71" t="s">
        <v>85</v>
      </c>
      <c r="M29" s="55" t="str">
        <f>IF('1) 日本 - 中国'!G29="","", '1) 日本 - 中国'!G29)</f>
        <v/>
      </c>
      <c r="N29" s="131">
        <f>IF('1) 日本 - 中国'!J46="","", '1) 日本 - 中国'!J46)</f>
        <v>46095</v>
      </c>
      <c r="O29" s="55" t="str">
        <f>IF('1) 日本 - 中国'!I29="","", '1) 日本 - 中国'!I29)</f>
        <v/>
      </c>
      <c r="P29" s="131" t="str">
        <f>IF('1) 日本 - 中国'!J29="","", '1) 日本 - 中国'!J29)</f>
        <v/>
      </c>
      <c r="Q29" s="131" t="str">
        <f>IF('1) 日本 - 中国'!K29="","", '1) 日本 - 中国'!K29)</f>
        <v/>
      </c>
      <c r="R29" s="131">
        <f>IF('1) 日本 - 中国'!L46="","", '1) 日本 - 中国'!L46)</f>
        <v>46097</v>
      </c>
      <c r="S29" s="56">
        <f>IF('1) 日本 - 中国'!M46="","", '1) 日本 - 中国'!M46)</f>
        <v>46098</v>
      </c>
      <c r="T29" s="131">
        <f>IF('1) 日本 - 中国'!N46="","", '1) 日本 - 中国'!N46)</f>
        <v>46098</v>
      </c>
      <c r="U29" s="57">
        <f>IF('1) 日本 - 中国'!O46="","", '1) 日本 - 中国'!O46)</f>
        <v>46098</v>
      </c>
      <c r="V29" s="131">
        <f>IF('1) 日本 - 中国'!P46="","", '1) 日本 - 中国'!P46)</f>
        <v>46099</v>
      </c>
      <c r="W29" s="131" t="str">
        <f>IF('1) 日本 - 中国'!R29="","", '1) 日本 - 中国'!R29)</f>
        <v/>
      </c>
      <c r="X29" s="131" t="str">
        <f>IF('1) 日本 - 中国'!S29="","", '1) 日本 - 中国'!S29)</f>
        <v/>
      </c>
      <c r="Y29" s="57" t="str">
        <f>IF('1) 日本 - 中国'!T29="","", '1) 日本 - 中国'!T29)</f>
        <v/>
      </c>
      <c r="Z29" s="57" t="str">
        <f>IF('1) 日本 - 中国'!U29="","", '1) 日本 - 中国'!U29)</f>
        <v/>
      </c>
      <c r="AA29" s="131" t="s">
        <v>162</v>
      </c>
    </row>
    <row r="30" spans="1:27" s="31" customFormat="1" ht="15" customHeight="1">
      <c r="A30" s="131">
        <f t="shared" si="13"/>
        <v>46095</v>
      </c>
      <c r="B30" s="131">
        <f t="shared" si="13"/>
        <v>46096</v>
      </c>
      <c r="C30" s="131">
        <f t="shared" si="14"/>
        <v>46097</v>
      </c>
      <c r="D30" s="131"/>
      <c r="E30" s="131">
        <f t="shared" si="15"/>
        <v>46100</v>
      </c>
      <c r="F30" s="131"/>
      <c r="G30" s="54">
        <f>IF('1) 日本 - 中国'!A30="","", '1) 日本 - 中国'!A30)</f>
        <v>13</v>
      </c>
      <c r="H30" s="72" t="str">
        <f>IF('1) 日本 - 中国'!B30="","", '1) 日本 - 中国'!B30)</f>
        <v>K-PACIFIC</v>
      </c>
      <c r="I30" s="68">
        <f>IF('1) 日本 - 中国'!C30="","", '1) 日本 - 中国'!C30)</f>
        <v>2613</v>
      </c>
      <c r="J30" s="94" t="s">
        <v>76</v>
      </c>
      <c r="K30" s="95">
        <f>IF('1) 日本 - 中国'!E30="","", '1) 日本 - 中国'!E30)</f>
        <v>2613</v>
      </c>
      <c r="L30" s="71" t="s">
        <v>85</v>
      </c>
      <c r="M30" s="131" t="str">
        <f>IF('1) 日本 - 中国'!G30="","", '1) 日本 - 中国'!G30)</f>
        <v/>
      </c>
      <c r="N30" s="131">
        <f>IF('1) 日本 - 中国'!H30="","", '1) 日本 - 中国'!H30)</f>
        <v>46102</v>
      </c>
      <c r="O30" s="55" t="str">
        <f>IF('1) 日本 - 中国'!I30="","", '1) 日本 - 中国'!I30)</f>
        <v/>
      </c>
      <c r="P30" s="131" t="str">
        <f>IF('1) 日本 - 中国'!J30="","", '1) 日本 - 中国'!J30)</f>
        <v/>
      </c>
      <c r="Q30" s="131" t="str">
        <f>IF('1) 日本 - 中国'!K30="","", '1) 日本 - 中国'!K30)</f>
        <v/>
      </c>
      <c r="R30" s="131">
        <f>IF('1) 日本 - 中国'!L30="","", '1) 日本 - 中国'!L30)</f>
        <v>46105</v>
      </c>
      <c r="S30" s="56">
        <f>IF('1) 日本 - 中国'!M30="","", '1) 日本 - 中国'!M30)</f>
        <v>46105</v>
      </c>
      <c r="T30" s="131">
        <f>IF('1) 日本 - 中国'!N30="","", '1) 日本 - 中国'!N30)</f>
        <v>46105</v>
      </c>
      <c r="U30" s="56">
        <f>IF('1) 日本 - 中国'!O30="","", '1) 日本 - 中国'!O30)</f>
        <v>46106</v>
      </c>
      <c r="V30" s="131">
        <f>IF('1) 日本 - 中国'!P30="","", '1) 日本 - 中国'!P30)</f>
        <v>46106</v>
      </c>
      <c r="W30" s="131" t="str">
        <f>IF('1) 日本 - 中国'!R30="","", '1) 日本 - 中国'!R30)</f>
        <v/>
      </c>
      <c r="X30" s="131" t="str">
        <f>IF('1) 日本 - 中国'!S30="","", '1) 日本 - 中国'!S30)</f>
        <v/>
      </c>
      <c r="Y30" s="131" t="str">
        <f>IF('1) 日本 - 中国'!T30="","", '1) 日本 - 中国'!T30)</f>
        <v/>
      </c>
      <c r="Z30" s="131" t="str">
        <f>IF('1) 日本 - 中国'!U30="","", '1) 日本 - 中国'!U30)</f>
        <v/>
      </c>
      <c r="AA30" s="131">
        <f>IF('1) 日本 - 中国'!V30="","", '1) 日本 - 中国'!V30)</f>
        <v>46109</v>
      </c>
    </row>
    <row r="31" spans="1:27" s="31" customFormat="1" ht="15" customHeight="1">
      <c r="A31" s="55">
        <f t="shared" si="13"/>
        <v>46102</v>
      </c>
      <c r="B31" s="55">
        <f t="shared" si="13"/>
        <v>46103</v>
      </c>
      <c r="C31" s="55">
        <f t="shared" si="14"/>
        <v>46104</v>
      </c>
      <c r="D31" s="55"/>
      <c r="E31" s="55">
        <f t="shared" si="15"/>
        <v>46107</v>
      </c>
      <c r="F31" s="55"/>
      <c r="G31" s="58">
        <f>IF('1) 日本 - 中国'!A31="","", '1) 日本 - 中国'!A31)</f>
        <v>14</v>
      </c>
      <c r="H31" s="72" t="str">
        <f>IF('1) 日本 - 中国'!B31="","", '1) 日本 - 中国'!B31)</f>
        <v>K-PACIFIC</v>
      </c>
      <c r="I31" s="68">
        <f>IF('1) 日本 - 中国'!C31="","", '1) 日本 - 中国'!C31)</f>
        <v>2614</v>
      </c>
      <c r="J31" s="94" t="s">
        <v>76</v>
      </c>
      <c r="K31" s="95">
        <f>IF('1) 日本 - 中国'!E31="","", '1) 日本 - 中国'!E31)</f>
        <v>2614</v>
      </c>
      <c r="L31" s="71" t="s">
        <v>85</v>
      </c>
      <c r="M31" s="55" t="str">
        <f>IF('1) 日本 - 中国'!G31="","", '1) 日本 - 中国'!G31)</f>
        <v/>
      </c>
      <c r="N31" s="131">
        <f>IF('1) 日本 - 中国'!H31="","", '1) 日本 - 中国'!H31)</f>
        <v>46109</v>
      </c>
      <c r="O31" s="59" t="str">
        <f>IF('1) 日本 - 中国'!I31="","", '1) 日本 - 中国'!I31)</f>
        <v/>
      </c>
      <c r="P31" s="60" t="str">
        <f>IF('1) 日本 - 中国'!J31="","", '1) 日本 - 中国'!J31)</f>
        <v/>
      </c>
      <c r="Q31" s="60" t="str">
        <f>IF('1) 日本 - 中国'!K31="","", '1) 日本 - 中国'!K31)</f>
        <v/>
      </c>
      <c r="R31" s="131">
        <f>IF('1) 日本 - 中国'!L31="","", '1) 日本 - 中国'!L31)</f>
        <v>46112</v>
      </c>
      <c r="S31" s="56">
        <f>IF('1) 日本 - 中国'!M31="","", '1) 日本 - 中国'!M31)</f>
        <v>46112</v>
      </c>
      <c r="T31" s="131">
        <f>IF('1) 日本 - 中国'!N31="","", '1) 日本 - 中国'!N31)</f>
        <v>46112</v>
      </c>
      <c r="U31" s="56">
        <f>IF('1) 日本 - 中国'!O31="","", '1) 日本 - 中国'!O31)</f>
        <v>46113</v>
      </c>
      <c r="V31" s="131">
        <f>IF('1) 日本 - 中国'!P31="","", '1) 日本 - 中国'!P31)</f>
        <v>46113</v>
      </c>
      <c r="W31" s="131" t="str">
        <f>IF('1) 日本 - 中国'!R31="","", '1) 日本 - 中国'!R31)</f>
        <v/>
      </c>
      <c r="X31" s="131" t="str">
        <f>IF('1) 日本 - 中国'!S31="","", '1) 日本 - 中国'!S31)</f>
        <v/>
      </c>
      <c r="Y31" s="57" t="str">
        <f>IF('1) 日本 - 中国'!T31="","", '1) 日本 - 中国'!T31)</f>
        <v/>
      </c>
      <c r="Z31" s="57" t="str">
        <f>IF('1) 日本 - 中国'!U31="","", '1) 日本 - 中国'!U31)</f>
        <v/>
      </c>
      <c r="AA31" s="57">
        <f>IF('1) 日本 - 中国'!V31="","", '1) 日本 - 中国'!V31)</f>
        <v>46116</v>
      </c>
    </row>
    <row r="32" spans="1:27" s="31" customFormat="1" ht="15" customHeight="1">
      <c r="A32" s="55">
        <f t="shared" si="13"/>
        <v>46109</v>
      </c>
      <c r="B32" s="55">
        <f t="shared" si="13"/>
        <v>46110</v>
      </c>
      <c r="C32" s="55">
        <f t="shared" si="14"/>
        <v>46111</v>
      </c>
      <c r="D32" s="55"/>
      <c r="E32" s="55">
        <f t="shared" si="15"/>
        <v>46114</v>
      </c>
      <c r="F32" s="55"/>
      <c r="G32" s="58">
        <f>IF('1) 日本 - 中国'!A32="","", '1) 日本 - 中国'!A32)</f>
        <v>15</v>
      </c>
      <c r="H32" s="72" t="str">
        <f>IF('1) 日本 - 中国'!B32="","", '1) 日本 - 中国'!B32)</f>
        <v>B VESSEL</v>
      </c>
      <c r="I32" s="68" t="str">
        <f>IF('1) 日本 - 中国'!C32="","", '1) 日本 - 中国'!C32)</f>
        <v/>
      </c>
      <c r="J32" s="94" t="s">
        <v>76</v>
      </c>
      <c r="K32" s="95" t="str">
        <f>IF('1) 日本 - 中国'!E32="","", '1) 日本 - 中国'!E32)</f>
        <v/>
      </c>
      <c r="L32" s="71" t="s">
        <v>85</v>
      </c>
      <c r="M32" s="55" t="str">
        <f>IF('1) 日本 - 中国'!G32="","", '1) 日本 - 中国'!G32)</f>
        <v/>
      </c>
      <c r="N32" s="131">
        <f>IF('1) 日本 - 中国'!H32="","", '1) 日本 - 中国'!H32)</f>
        <v>46116</v>
      </c>
      <c r="O32" s="59" t="str">
        <f>IF('1) 日本 - 中国'!I32="","", '1) 日本 - 中国'!I32)</f>
        <v/>
      </c>
      <c r="P32" s="60" t="str">
        <f>IF('1) 日本 - 中国'!J32="","", '1) 日本 - 中国'!J32)</f>
        <v/>
      </c>
      <c r="Q32" s="60" t="str">
        <f>IF('1) 日本 - 中国'!K32="","", '1) 日本 - 中国'!K32)</f>
        <v/>
      </c>
      <c r="R32" s="131">
        <f>IF('1) 日本 - 中国'!L32="","", '1) 日本 - 中国'!L32)</f>
        <v>46119</v>
      </c>
      <c r="S32" s="56">
        <f>IF('1) 日本 - 中国'!M32="","", '1) 日本 - 中国'!M32)</f>
        <v>46119</v>
      </c>
      <c r="T32" s="131">
        <f>IF('1) 日本 - 中国'!N32="","", '1) 日本 - 中国'!N32)</f>
        <v>46119</v>
      </c>
      <c r="U32" s="56">
        <f>IF('1) 日本 - 中国'!O32="","", '1) 日本 - 中国'!O32)</f>
        <v>46120</v>
      </c>
      <c r="V32" s="131">
        <f>IF('1) 日本 - 中国'!P32="","", '1) 日本 - 中国'!P32)</f>
        <v>46120</v>
      </c>
      <c r="W32" s="131" t="str">
        <f>IF('1) 日本 - 中国'!R32="","", '1) 日本 - 中国'!R32)</f>
        <v/>
      </c>
      <c r="X32" s="131" t="str">
        <f>IF('1) 日本 - 中国'!S32="","", '1) 日本 - 中国'!S32)</f>
        <v/>
      </c>
      <c r="Y32" s="57" t="str">
        <f>IF('1) 日本 - 中国'!T32="","", '1) 日本 - 中国'!T32)</f>
        <v/>
      </c>
      <c r="Z32" s="57" t="str">
        <f>IF('1) 日本 - 中国'!U32="","", '1) 日本 - 中国'!U32)</f>
        <v/>
      </c>
      <c r="AA32" s="57">
        <f>IF('1) 日本 - 中国'!V32="","", '1) 日本 - 中国'!V32)</f>
        <v>46123</v>
      </c>
    </row>
    <row r="33" spans="1:27" s="96" customFormat="1" ht="15" customHeight="1">
      <c r="A33" s="55" t="str">
        <f t="shared" si="13"/>
        <v/>
      </c>
      <c r="B33" s="55" t="str">
        <f t="shared" si="13"/>
        <v/>
      </c>
      <c r="C33" s="55" t="str">
        <f t="shared" si="14"/>
        <v/>
      </c>
      <c r="D33" s="55"/>
      <c r="E33" s="55" t="str">
        <f t="shared" si="15"/>
        <v/>
      </c>
      <c r="F33" s="55"/>
      <c r="G33" s="54" t="str">
        <f>IF('1) 日本 - 中国'!A33="","", '1) 日本 - 中国'!A33)</f>
        <v/>
      </c>
      <c r="H33" s="72" t="str">
        <f>IF('1) 日本 - 中国'!B33="","", '1) 日本 - 中国'!B33)</f>
        <v/>
      </c>
      <c r="I33" s="68" t="str">
        <f>IF('1) 日本 - 中国'!C33="","", '1) 日本 - 中国'!C33)</f>
        <v/>
      </c>
      <c r="J33" s="94" t="s">
        <v>76</v>
      </c>
      <c r="K33" s="95" t="str">
        <f>IF('1) 日本 - 中国'!E33="","", '1) 日本 - 中国'!E33)</f>
        <v/>
      </c>
      <c r="L33" s="71" t="s">
        <v>85</v>
      </c>
      <c r="M33" s="55" t="str">
        <f>IF('1) 日本 - 中国'!G33="","", '1) 日本 - 中国'!G33)</f>
        <v/>
      </c>
      <c r="N33" s="131" t="str">
        <f>IF('1) 日本 - 中国'!H33="","", '1) 日本 - 中国'!H33)</f>
        <v/>
      </c>
      <c r="O33" s="59" t="str">
        <f>IF('1) 日本 - 中国'!I33="","", '1) 日本 - 中国'!I33)</f>
        <v/>
      </c>
      <c r="P33" s="60" t="str">
        <f>IF('1) 日本 - 中国'!J33="","", '1) 日本 - 中国'!J33)</f>
        <v/>
      </c>
      <c r="Q33" s="60" t="str">
        <f>IF('1) 日本 - 中国'!K33="","", '1) 日本 - 中国'!K33)</f>
        <v/>
      </c>
      <c r="R33" s="131" t="str">
        <f>IF('1) 日本 - 中国'!L33="","", '1) 日本 - 中国'!L33)</f>
        <v/>
      </c>
      <c r="S33" s="56" t="str">
        <f>IF('1) 日本 - 中国'!M33="","", '1) 日本 - 中国'!M33)</f>
        <v/>
      </c>
      <c r="T33" s="131" t="str">
        <f>IF('1) 日本 - 中国'!N33="","", '1) 日本 - 中国'!N33)</f>
        <v/>
      </c>
      <c r="U33" s="56" t="str">
        <f>IF('1) 日本 - 中国'!O33="","", '1) 日本 - 中国'!O33)</f>
        <v/>
      </c>
      <c r="V33" s="131" t="str">
        <f>IF('1) 日本 - 中国'!P33="","", '1) 日本 - 中国'!P33)</f>
        <v/>
      </c>
      <c r="W33" s="131" t="str">
        <f>IF('1) 日本 - 中国'!R33="","", '1) 日本 - 中国'!R33)</f>
        <v/>
      </c>
      <c r="X33" s="131" t="str">
        <f>IF('1) 日本 - 中国'!S33="","", '1) 日本 - 中国'!S33)</f>
        <v/>
      </c>
      <c r="Y33" s="57" t="str">
        <f>IF('1) 日本 - 中国'!T33="","", '1) 日本 - 中国'!T33)</f>
        <v/>
      </c>
      <c r="Z33" s="57" t="str">
        <f>IF('1) 日本 - 中国'!U33="","", '1) 日本 - 中国'!U33)</f>
        <v/>
      </c>
      <c r="AA33" s="57" t="str">
        <f>IF('1) 日本 - 中国'!V33="","", '1) 日本 - 中国'!V33)</f>
        <v/>
      </c>
    </row>
    <row r="34" spans="1:27" s="96" customFormat="1" ht="15" customHeight="1">
      <c r="A34" s="55" t="str">
        <f t="shared" si="13"/>
        <v/>
      </c>
      <c r="B34" s="55" t="str">
        <f t="shared" si="13"/>
        <v/>
      </c>
      <c r="C34" s="55" t="str">
        <f t="shared" si="14"/>
        <v/>
      </c>
      <c r="D34" s="55"/>
      <c r="E34" s="55" t="str">
        <f t="shared" si="15"/>
        <v/>
      </c>
      <c r="F34" s="55"/>
      <c r="G34" s="54" t="str">
        <f>IF('1) 日本 - 中国'!A34="","", '1) 日本 - 中国'!A34)</f>
        <v/>
      </c>
      <c r="H34" s="72" t="str">
        <f>IF('1) 日本 - 中国'!B34="","", '1) 日本 - 中国'!B34)</f>
        <v/>
      </c>
      <c r="I34" s="68" t="str">
        <f>IF('1) 日本 - 中国'!C34="","", '1) 日本 - 中国'!C34)</f>
        <v/>
      </c>
      <c r="J34" s="94" t="s">
        <v>76</v>
      </c>
      <c r="K34" s="95" t="str">
        <f>IF('1) 日本 - 中国'!E34="","", '1) 日本 - 中国'!E34)</f>
        <v/>
      </c>
      <c r="L34" s="71" t="s">
        <v>85</v>
      </c>
      <c r="M34" s="55" t="str">
        <f>IF('1) 日本 - 中国'!G34="","", '1) 日本 - 中国'!G34)</f>
        <v/>
      </c>
      <c r="N34" s="131" t="str">
        <f>IF('1) 日本 - 中国'!H34="","", '1) 日本 - 中国'!H34)</f>
        <v/>
      </c>
      <c r="O34" s="59" t="str">
        <f>IF('1) 日本 - 中国'!I34="","", '1) 日本 - 中国'!I34)</f>
        <v/>
      </c>
      <c r="P34" s="60" t="str">
        <f>IF('1) 日本 - 中国'!J34="","", '1) 日本 - 中国'!J34)</f>
        <v/>
      </c>
      <c r="Q34" s="131" t="str">
        <f>IF('1) 日本 - 中国'!K34="","", '1) 日本 - 中国'!K34)</f>
        <v/>
      </c>
      <c r="R34" s="131" t="str">
        <f>IF('1) 日本 - 中国'!L34="","", '1) 日本 - 中国'!L34)</f>
        <v/>
      </c>
      <c r="S34" s="56" t="str">
        <f>IF('1) 日本 - 中国'!M34="","", '1) 日本 - 中国'!M34)</f>
        <v/>
      </c>
      <c r="T34" s="131" t="str">
        <f>IF('1) 日本 - 中国'!N34="","", '1) 日本 - 中国'!N34)</f>
        <v/>
      </c>
      <c r="U34" s="56" t="str">
        <f>IF('1) 日本 - 中国'!O34="","", '1) 日本 - 中国'!O34)</f>
        <v/>
      </c>
      <c r="V34" s="131" t="str">
        <f>IF('1) 日本 - 中国'!P34="","", '1) 日本 - 中国'!P34)</f>
        <v/>
      </c>
      <c r="W34" s="131" t="str">
        <f>IF('1) 日本 - 中国'!R34="","", '1) 日本 - 中国'!R34)</f>
        <v/>
      </c>
      <c r="X34" s="131" t="str">
        <f>IF('1) 日本 - 中国'!S34="","", '1) 日本 - 中国'!S34)</f>
        <v/>
      </c>
      <c r="Y34" s="131" t="str">
        <f>IF('1) 日本 - 中国'!T34="","", '1) 日本 - 中国'!T34)</f>
        <v/>
      </c>
      <c r="Z34" s="131" t="str">
        <f>IF('1) 日本 - 中国'!U34="","", '1) 日本 - 中国'!U34)</f>
        <v/>
      </c>
      <c r="AA34" s="131" t="str">
        <f>IF('1) 日本 - 中国'!V34="","", '1) 日本 - 中国'!V34)</f>
        <v/>
      </c>
    </row>
    <row r="35" spans="1:27" s="96" customFormat="1" ht="15" customHeight="1">
      <c r="A35" s="55" t="str">
        <f t="shared" si="13"/>
        <v/>
      </c>
      <c r="B35" s="55" t="str">
        <f t="shared" si="13"/>
        <v/>
      </c>
      <c r="C35" s="55" t="str">
        <f t="shared" si="14"/>
        <v/>
      </c>
      <c r="D35" s="55"/>
      <c r="E35" s="55" t="str">
        <f t="shared" si="15"/>
        <v/>
      </c>
      <c r="F35" s="55"/>
      <c r="G35" s="58" t="str">
        <f>IF('1) 日本 - 中国'!A35="","", '1) 日本 - 中国'!A35)</f>
        <v/>
      </c>
      <c r="H35" s="72" t="str">
        <f>IF('1) 日本 - 中国'!B35="","", '1) 日本 - 中国'!B35)</f>
        <v/>
      </c>
      <c r="I35" s="68" t="str">
        <f>IF('1) 日本 - 中国'!C35="","", '1) 日本 - 中国'!C35)</f>
        <v/>
      </c>
      <c r="J35" s="94" t="s">
        <v>76</v>
      </c>
      <c r="K35" s="95" t="str">
        <f>IF('1) 日本 - 中国'!E35="","", '1) 日本 - 中国'!E35)</f>
        <v/>
      </c>
      <c r="L35" s="71" t="s">
        <v>85</v>
      </c>
      <c r="M35" s="55" t="str">
        <f>IF('1) 日本 - 中国'!G35="","", '1) 日本 - 中国'!G35)</f>
        <v/>
      </c>
      <c r="N35" s="131" t="str">
        <f>IF('1) 日本 - 中国'!H35="","", '1) 日本 - 中国'!H35)</f>
        <v/>
      </c>
      <c r="O35" s="59" t="str">
        <f>IF('1) 日本 - 中国'!I35="","", '1) 日本 - 中国'!I35)</f>
        <v/>
      </c>
      <c r="P35" s="60" t="str">
        <f>IF('1) 日本 - 中国'!J35="","", '1) 日本 - 中国'!J35)</f>
        <v/>
      </c>
      <c r="Q35" s="131" t="str">
        <f>IF('1) 日本 - 中国'!K35="","", '1) 日本 - 中国'!K35)</f>
        <v/>
      </c>
      <c r="R35" s="131" t="str">
        <f>IF('1) 日本 - 中国'!L35="","", '1) 日本 - 中国'!L35)</f>
        <v/>
      </c>
      <c r="S35" s="56" t="str">
        <f>IF('1) 日本 - 中国'!M35="","", '1) 日本 - 中国'!M35)</f>
        <v/>
      </c>
      <c r="T35" s="131" t="str">
        <f>IF('1) 日本 - 中国'!N35="","", '1) 日本 - 中国'!N35)</f>
        <v/>
      </c>
      <c r="U35" s="56" t="str">
        <f>IF('1) 日本 - 中国'!O35="","", '1) 日本 - 中国'!O35)</f>
        <v/>
      </c>
      <c r="V35" s="131" t="str">
        <f>IF('1) 日本 - 中国'!P35="","", '1) 日本 - 中国'!P35)</f>
        <v/>
      </c>
      <c r="W35" s="131" t="str">
        <f>IF('1) 日本 - 中国'!R35="","", '1) 日本 - 中国'!R35)</f>
        <v/>
      </c>
      <c r="X35" s="131" t="str">
        <f>IF('1) 日本 - 中国'!S35="","", '1) 日本 - 中国'!S35)</f>
        <v/>
      </c>
      <c r="Y35" s="57" t="str">
        <f>IF('1) 日本 - 中国'!T35="","", '1) 日本 - 中国'!T35)</f>
        <v/>
      </c>
      <c r="Z35" s="57" t="str">
        <f>IF('1) 日本 - 中国'!U35="","", '1) 日本 - 中国'!U35)</f>
        <v/>
      </c>
      <c r="AA35" s="57" t="str">
        <f>IF('1) 日本 - 中国'!V35="","", '1) 日本 - 中国'!V35)</f>
        <v/>
      </c>
    </row>
    <row r="36" spans="1:27" s="96" customFormat="1" ht="15" customHeight="1">
      <c r="A36" s="131" t="str">
        <f t="shared" si="13"/>
        <v/>
      </c>
      <c r="B36" s="131" t="str">
        <f t="shared" si="13"/>
        <v/>
      </c>
      <c r="C36" s="131" t="str">
        <f t="shared" si="14"/>
        <v/>
      </c>
      <c r="D36" s="131"/>
      <c r="E36" s="131" t="str">
        <f t="shared" si="15"/>
        <v/>
      </c>
      <c r="F36" s="131"/>
      <c r="G36" s="54" t="str">
        <f>IF('1) 日本 - 中国'!A36="","", '1) 日本 - 中国'!A36)</f>
        <v/>
      </c>
      <c r="H36" s="72" t="str">
        <f>IF('1) 日本 - 中国'!B36="","", '1) 日本 - 中国'!B36)</f>
        <v/>
      </c>
      <c r="I36" s="68" t="str">
        <f>IF('1) 日本 - 中国'!C36="","", '1) 日本 - 中国'!C36)</f>
        <v/>
      </c>
      <c r="J36" s="94" t="s">
        <v>76</v>
      </c>
      <c r="K36" s="95" t="str">
        <f>IF('1) 日本 - 中国'!E36="","", '1) 日本 - 中国'!E36)</f>
        <v/>
      </c>
      <c r="L36" s="71" t="s">
        <v>85</v>
      </c>
      <c r="M36" s="55" t="str">
        <f>IF('1) 日本 - 中国'!G36="","", '1) 日本 - 中国'!G36)</f>
        <v/>
      </c>
      <c r="N36" s="131" t="str">
        <f>IF('1) 日本 - 中国'!H36="","", '1) 日本 - 中国'!H36)</f>
        <v/>
      </c>
      <c r="O36" s="59" t="str">
        <f>IF('1) 日本 - 中国'!I36="","", '1) 日本 - 中国'!I36)</f>
        <v/>
      </c>
      <c r="P36" s="60" t="str">
        <f>IF('1) 日本 - 中国'!J36="","", '1) 日本 - 中国'!J36)</f>
        <v/>
      </c>
      <c r="Q36" s="131" t="str">
        <f>IF('1) 日本 - 中国'!K36="","", '1) 日本 - 中国'!K36)</f>
        <v/>
      </c>
      <c r="R36" s="131" t="str">
        <f>IF('1) 日本 - 中国'!L36="","", '1) 日本 - 中国'!L36)</f>
        <v/>
      </c>
      <c r="S36" s="56" t="str">
        <f>IF('1) 日本 - 中国'!M36="","", '1) 日本 - 中国'!M36)</f>
        <v/>
      </c>
      <c r="T36" s="131" t="str">
        <f>IF('1) 日本 - 中国'!N36="","", '1) 日本 - 中国'!N36)</f>
        <v/>
      </c>
      <c r="U36" s="56" t="str">
        <f>IF('1) 日本 - 中国'!O36="","", '1) 日本 - 中国'!O36)</f>
        <v/>
      </c>
      <c r="V36" s="131" t="str">
        <f>IF('1) 日本 - 中国'!P36="","", '1) 日本 - 中国'!P36)</f>
        <v/>
      </c>
      <c r="W36" s="131" t="str">
        <f>IF('1) 日本 - 中国'!R36="","", '1) 日本 - 中国'!R36)</f>
        <v/>
      </c>
      <c r="X36" s="131" t="str">
        <f>IF('1) 日本 - 中国'!S36="","", '1) 日本 - 中国'!S36)</f>
        <v/>
      </c>
      <c r="Y36" s="131" t="str">
        <f>IF('1) 日本 - 中国'!T36="","", '1) 日本 - 中国'!T36)</f>
        <v/>
      </c>
      <c r="Z36" s="131" t="str">
        <f>IF('1) 日本 - 中国'!U36="","", '1) 日本 - 中国'!U36)</f>
        <v/>
      </c>
      <c r="AA36" s="131" t="str">
        <f>IF('1) 日本 - 中国'!V36="","", '1) 日本 - 中国'!V36)</f>
        <v/>
      </c>
    </row>
    <row r="37" spans="1:27" s="96" customFormat="1" ht="15" customHeight="1">
      <c r="A37" s="55" t="str">
        <f t="shared" si="13"/>
        <v/>
      </c>
      <c r="B37" s="55" t="str">
        <f t="shared" si="13"/>
        <v/>
      </c>
      <c r="C37" s="55" t="str">
        <f t="shared" si="14"/>
        <v/>
      </c>
      <c r="D37" s="55"/>
      <c r="E37" s="55" t="str">
        <f t="shared" si="15"/>
        <v/>
      </c>
      <c r="F37" s="55"/>
      <c r="G37" s="54" t="str">
        <f>IF('1) 日本 - 中国'!A37="","", '1) 日本 - 中国'!A37)</f>
        <v/>
      </c>
      <c r="H37" s="72" t="str">
        <f>IF('1) 日本 - 中国'!B37="","", '1) 日本 - 中国'!B37)</f>
        <v/>
      </c>
      <c r="I37" s="68" t="str">
        <f>IF('1) 日本 - 中国'!C37="","", '1) 日本 - 中国'!C37)</f>
        <v/>
      </c>
      <c r="J37" s="94" t="s">
        <v>76</v>
      </c>
      <c r="K37" s="95" t="str">
        <f>IF('1) 日本 - 中国'!E37="","", '1) 日本 - 中国'!E37)</f>
        <v/>
      </c>
      <c r="L37" s="71" t="s">
        <v>85</v>
      </c>
      <c r="M37" s="55" t="str">
        <f>IF('1) 日本 - 中国'!G37="","", '1) 日本 - 中国'!G37)</f>
        <v/>
      </c>
      <c r="N37" s="131" t="str">
        <f>IF('1) 日本 - 中国'!H37="","", '1) 日本 - 中国'!H37)</f>
        <v/>
      </c>
      <c r="O37" s="59" t="str">
        <f>IF('1) 日本 - 中国'!I37="","", '1) 日本 - 中国'!I37)</f>
        <v/>
      </c>
      <c r="P37" s="60" t="str">
        <f>IF('1) 日本 - 中国'!J37="","", '1) 日本 - 中国'!J37)</f>
        <v/>
      </c>
      <c r="Q37" s="131" t="str">
        <f>IF('1) 日本 - 中国'!K37="","", '1) 日本 - 中国'!K37)</f>
        <v/>
      </c>
      <c r="R37" s="131" t="str">
        <f>IF('1) 日本 - 中国'!L37="","", '1) 日本 - 中国'!L37)</f>
        <v/>
      </c>
      <c r="S37" s="56" t="str">
        <f>IF('1) 日本 - 中国'!M37="","", '1) 日本 - 中国'!M37)</f>
        <v/>
      </c>
      <c r="T37" s="131" t="str">
        <f>IF('1) 日本 - 中国'!N37="","", '1) 日本 - 中国'!N37)</f>
        <v/>
      </c>
      <c r="U37" s="56" t="str">
        <f>IF('1) 日本 - 中国'!O37="","", '1) 日本 - 中国'!O37)</f>
        <v/>
      </c>
      <c r="V37" s="131" t="str">
        <f>IF('1) 日本 - 中国'!P37="","", '1) 日本 - 中国'!P37)</f>
        <v/>
      </c>
      <c r="W37" s="131" t="str">
        <f>IF('1) 日本 - 中国'!R37="","", '1) 日本 - 中国'!R37)</f>
        <v/>
      </c>
      <c r="X37" s="131" t="str">
        <f>IF('1) 日本 - 中国'!S37="","", '1) 日本 - 中国'!S37)</f>
        <v/>
      </c>
      <c r="Y37" s="131" t="str">
        <f>IF('1) 日本 - 中国'!T37="","", '1) 日本 - 中国'!T37)</f>
        <v/>
      </c>
      <c r="Z37" s="131" t="str">
        <f>IF('1) 日本 - 中国'!U37="","", '1) 日本 - 中国'!U37)</f>
        <v/>
      </c>
      <c r="AA37" s="131" t="str">
        <f>IF('1) 日本 - 中国'!V37="","", '1) 日本 - 中国'!V37)</f>
        <v/>
      </c>
    </row>
    <row r="38" spans="1:27" s="96" customFormat="1" ht="15" customHeight="1">
      <c r="A38" s="107" t="str">
        <f t="shared" si="13"/>
        <v/>
      </c>
      <c r="B38" s="107" t="str">
        <f t="shared" si="13"/>
        <v/>
      </c>
      <c r="C38" s="107" t="str">
        <f t="shared" si="14"/>
        <v/>
      </c>
      <c r="D38" s="107"/>
      <c r="E38" s="107" t="str">
        <f t="shared" si="15"/>
        <v/>
      </c>
      <c r="F38" s="107"/>
      <c r="G38" s="111" t="str">
        <f>IF('1) 日本 - 中国'!A38="","", '1) 日本 - 中国'!A38)</f>
        <v/>
      </c>
      <c r="H38" s="98" t="str">
        <f>IF('1) 日本 - 中国'!B38="","", '1) 日本 - 中国'!B38)</f>
        <v/>
      </c>
      <c r="I38" s="99" t="str">
        <f>IF('1) 日本 - 中国'!C38="","", '1) 日本 - 中国'!C38)</f>
        <v/>
      </c>
      <c r="J38" s="100" t="s">
        <v>76</v>
      </c>
      <c r="K38" s="101" t="str">
        <f>IF('1) 日本 - 中国'!E38="","", '1) 日本 - 中国'!E38)</f>
        <v/>
      </c>
      <c r="L38" s="102" t="s">
        <v>85</v>
      </c>
      <c r="M38" s="107" t="str">
        <f>IF('1) 日本 - 中国'!G38="","", '1) 日本 - 中国'!G38)</f>
        <v/>
      </c>
      <c r="N38" s="97" t="str">
        <f>IF('1) 日本 - 中国'!H38="","", '1) 日本 - 中国'!H38)</f>
        <v/>
      </c>
      <c r="O38" s="108" t="str">
        <f>IF('1) 日本 - 中国'!I38="","", '1) 日本 - 中国'!I38)</f>
        <v/>
      </c>
      <c r="P38" s="109" t="str">
        <f>IF('1) 日本 - 中国'!J38="","", '1) 日本 - 中国'!J38)</f>
        <v/>
      </c>
      <c r="Q38" s="97" t="str">
        <f>IF('1) 日本 - 中国'!K38="","", '1) 日本 - 中国'!K38)</f>
        <v/>
      </c>
      <c r="R38" s="97" t="str">
        <f>IF('1) 日本 - 中国'!L38="","", '1) 日本 - 中国'!L38)</f>
        <v/>
      </c>
      <c r="S38" s="110" t="str">
        <f>IF('1) 日本 - 中国'!M38="","", '1) 日本 - 中国'!M38)</f>
        <v/>
      </c>
      <c r="T38" s="97" t="str">
        <f>IF('1) 日本 - 中国'!N38="","", '1) 日本 - 中国'!N38)</f>
        <v/>
      </c>
      <c r="U38" s="110" t="str">
        <f>IF('1) 日本 - 中国'!O38="","", '1) 日本 - 中国'!O38)</f>
        <v/>
      </c>
      <c r="V38" s="97" t="str">
        <f>IF('1) 日本 - 中国'!P38="","", '1) 日本 - 中国'!P38)</f>
        <v/>
      </c>
      <c r="W38" s="97" t="str">
        <f>IF('1) 日本 - 中国'!R38="","", '1) 日本 - 中国'!R38)</f>
        <v/>
      </c>
      <c r="X38" s="97" t="str">
        <f>IF('1) 日本 - 中国'!S38="","", '1) 日本 - 中国'!S38)</f>
        <v/>
      </c>
      <c r="Y38" s="97" t="str">
        <f>IF('1) 日本 - 中国'!T38="","", '1) 日本 - 中国'!T38)</f>
        <v/>
      </c>
      <c r="Z38" s="97" t="str">
        <f>IF('1) 日本 - 中国'!U38="","", '1) 日本 - 中国'!U38)</f>
        <v/>
      </c>
      <c r="AA38" s="97" t="str">
        <f>IF('1) 日本 - 中国'!V38="","", '1) 日本 - 中国'!V38)</f>
        <v/>
      </c>
    </row>
    <row r="39" spans="1:27" ht="15" customHeight="1">
      <c r="G39" s="31" t="s">
        <v>67</v>
      </c>
      <c r="H39" s="112"/>
      <c r="I39" s="113"/>
      <c r="J39" s="113"/>
      <c r="K39" s="113"/>
      <c r="L39" s="113"/>
      <c r="M39" s="67"/>
      <c r="N39" s="8"/>
      <c r="O39" s="7"/>
      <c r="P39" s="7"/>
      <c r="Q39" s="7"/>
      <c r="R39" s="7"/>
      <c r="S39" s="7"/>
      <c r="T39" s="8"/>
      <c r="U39" s="7"/>
    </row>
    <row r="40" spans="1:27" s="31" customFormat="1" ht="15" customHeight="1">
      <c r="G40" s="96"/>
      <c r="H40" s="96"/>
      <c r="I40" s="96"/>
      <c r="J40" s="96"/>
      <c r="K40" s="96"/>
      <c r="L40" s="96"/>
      <c r="M40" s="106"/>
      <c r="N40" s="96"/>
      <c r="O40" s="96"/>
      <c r="P40" s="96"/>
      <c r="Q40" s="96"/>
      <c r="R40" s="106"/>
      <c r="S40" s="106"/>
      <c r="T40" s="106"/>
      <c r="U40" s="106"/>
      <c r="V40" s="96"/>
      <c r="W40" s="96"/>
      <c r="X40" s="96"/>
      <c r="Y40" s="96"/>
      <c r="Z40" s="106"/>
      <c r="AA40" s="106"/>
    </row>
    <row r="41" spans="1:27" s="31" customFormat="1" ht="15" customHeight="1">
      <c r="G41" s="96"/>
      <c r="H41" s="96"/>
      <c r="I41" s="96"/>
      <c r="J41" s="96"/>
      <c r="K41" s="96"/>
      <c r="L41" s="96"/>
      <c r="M41" s="106"/>
      <c r="N41" s="96"/>
      <c r="O41" s="96"/>
      <c r="P41" s="96"/>
      <c r="Q41" s="96"/>
      <c r="R41" s="106"/>
      <c r="S41" s="106"/>
      <c r="T41" s="106"/>
      <c r="U41" s="106"/>
      <c r="V41" s="96"/>
      <c r="W41" s="96"/>
      <c r="X41" s="96"/>
      <c r="Y41" s="96"/>
      <c r="Z41" s="106"/>
      <c r="AA41" s="106"/>
    </row>
    <row r="42" spans="1:27" s="31" customFormat="1" ht="15" customHeight="1">
      <c r="M42" s="38"/>
      <c r="N42" s="96"/>
      <c r="O42" s="96"/>
      <c r="P42" s="96"/>
      <c r="Q42" s="96"/>
      <c r="R42" s="38"/>
      <c r="S42" s="106"/>
      <c r="T42" s="106"/>
      <c r="U42" s="106"/>
      <c r="V42" s="96"/>
      <c r="W42" s="96"/>
      <c r="X42" s="96"/>
      <c r="Y42" s="96"/>
      <c r="Z42" s="106"/>
      <c r="AA42" s="106"/>
    </row>
    <row r="43" spans="1:27" s="31" customFormat="1" ht="15" customHeight="1"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27" s="31" customFormat="1" ht="15" customHeight="1"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27" s="96" customFormat="1" ht="15" customHeight="1">
      <c r="G45" s="115"/>
      <c r="H45" s="116"/>
      <c r="I45" s="117"/>
      <c r="J45" s="117"/>
      <c r="K45" s="117"/>
      <c r="L45" s="11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s="96" customFormat="1" ht="15" customHeight="1">
      <c r="G46" s="115"/>
      <c r="H46" s="116"/>
      <c r="I46" s="117"/>
      <c r="J46" s="117"/>
      <c r="K46" s="117"/>
      <c r="L46" s="11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s="96" customFormat="1" ht="15" customHeight="1">
      <c r="G47" s="115"/>
      <c r="H47" s="116"/>
      <c r="I47" s="117"/>
      <c r="J47" s="117"/>
      <c r="K47" s="117"/>
      <c r="L47" s="11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s="31" customFormat="1" ht="15" customHeight="1">
      <c r="G48" s="115"/>
      <c r="H48" s="116"/>
      <c r="I48" s="117"/>
      <c r="J48" s="117"/>
      <c r="K48" s="117"/>
      <c r="L48" s="11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7:27" s="31" customFormat="1" ht="15" customHeight="1">
      <c r="G49" s="115"/>
      <c r="H49" s="116"/>
      <c r="I49" s="117"/>
      <c r="J49" s="117"/>
      <c r="K49" s="117"/>
      <c r="L49" s="11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7:27" s="31" customFormat="1" ht="15" customHeight="1">
      <c r="G50" s="115"/>
      <c r="H50" s="116"/>
      <c r="I50" s="117"/>
      <c r="J50" s="117"/>
      <c r="K50" s="117"/>
      <c r="L50" s="11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7:27" s="96" customFormat="1" ht="15" customHeight="1">
      <c r="G51" s="115"/>
      <c r="H51" s="116"/>
      <c r="I51" s="117"/>
      <c r="J51" s="117"/>
      <c r="K51" s="117"/>
      <c r="L51" s="11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7:27" s="96" customFormat="1" ht="15" customHeight="1">
      <c r="G52" s="115"/>
      <c r="H52" s="116"/>
      <c r="I52" s="117"/>
      <c r="J52" s="117"/>
      <c r="K52" s="117"/>
      <c r="L52" s="11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7:27" s="96" customFormat="1" ht="15" customHeight="1">
      <c r="G53" s="115"/>
      <c r="H53" s="116"/>
      <c r="I53" s="117"/>
      <c r="J53" s="117"/>
      <c r="K53" s="117"/>
      <c r="L53" s="11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7:27" s="96" customFormat="1" ht="15" customHeight="1">
      <c r="G54" s="115"/>
      <c r="H54" s="116"/>
      <c r="I54" s="117"/>
      <c r="J54" s="117"/>
      <c r="K54" s="117"/>
      <c r="L54" s="11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7:27" s="96" customFormat="1" ht="15" customHeight="1">
      <c r="G55" s="115"/>
      <c r="H55" s="116"/>
      <c r="I55" s="117"/>
      <c r="J55" s="117"/>
      <c r="K55" s="117"/>
      <c r="L55" s="11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7:27" s="96" customFormat="1" ht="15" customHeight="1">
      <c r="G56" s="115"/>
      <c r="H56" s="116"/>
      <c r="I56" s="117"/>
      <c r="J56" s="117"/>
      <c r="K56" s="117"/>
      <c r="L56" s="11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7:27" s="31" customFormat="1" ht="15" customHeight="1">
      <c r="G57" s="96"/>
    </row>
    <row r="58" spans="7:27" s="31" customFormat="1" ht="15" customHeight="1"/>
    <row r="59" spans="7:27" s="31" customFormat="1" ht="15" customHeight="1"/>
    <row r="60" spans="7:27" s="31" customFormat="1" ht="15" customHeight="1">
      <c r="G60" s="38"/>
    </row>
    <row r="61" spans="7:27" s="31" customFormat="1" ht="15" customHeight="1"/>
    <row r="62" spans="7:27" s="31" customFormat="1" ht="15" customHeight="1"/>
    <row r="63" spans="7:27" s="31" customFormat="1" ht="15" customHeight="1"/>
    <row r="64" spans="7:27" s="31" customFormat="1" ht="15" customHeight="1"/>
    <row r="65" spans="1:27" s="31" customFormat="1" ht="15" customHeight="1">
      <c r="I65" s="96"/>
      <c r="J65" s="96"/>
      <c r="K65" s="96"/>
      <c r="L65" s="96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3"/>
      <c r="B69" s="93"/>
      <c r="C69" s="93"/>
      <c r="D69" s="118"/>
      <c r="E69" s="93"/>
      <c r="F69" s="118"/>
      <c r="G69" s="93"/>
      <c r="H69" s="93"/>
      <c r="I69" s="119"/>
      <c r="J69" s="119"/>
      <c r="K69" s="119"/>
      <c r="L69" s="119"/>
      <c r="M69" s="119"/>
      <c r="N69" s="119"/>
      <c r="O69" s="118"/>
      <c r="P69" s="23"/>
      <c r="Q69" s="118"/>
      <c r="R69" s="119"/>
      <c r="S69" s="93"/>
      <c r="T69" s="23"/>
      <c r="U69" s="93"/>
      <c r="V69" s="93"/>
      <c r="W69" s="23"/>
      <c r="X69" s="23"/>
      <c r="Y69" s="23"/>
      <c r="Z69" s="23"/>
      <c r="AA69" s="23"/>
    </row>
    <row r="70" spans="1:27" ht="15.75" customHeight="1">
      <c r="A70" s="93"/>
      <c r="B70" s="93"/>
      <c r="C70" s="93"/>
      <c r="D70" s="118"/>
      <c r="E70" s="93"/>
      <c r="F70" s="118"/>
      <c r="G70" s="93"/>
      <c r="H70" s="93"/>
      <c r="I70" s="119"/>
      <c r="J70" s="119"/>
      <c r="K70" s="119"/>
      <c r="L70" s="119"/>
      <c r="M70" s="119"/>
      <c r="N70" s="119"/>
      <c r="O70" s="118"/>
      <c r="P70" s="23"/>
      <c r="Q70" s="118"/>
      <c r="R70" s="119"/>
      <c r="S70" s="93"/>
      <c r="T70" s="23"/>
      <c r="U70" s="93"/>
      <c r="V70" s="93"/>
      <c r="W70" s="23"/>
      <c r="X70" s="23"/>
      <c r="Y70" s="23"/>
      <c r="Z70" s="23"/>
      <c r="AA70" s="23"/>
    </row>
    <row r="71" spans="1:27" ht="15.75" customHeight="1">
      <c r="D71" s="22"/>
      <c r="F71" s="22"/>
      <c r="G71" s="120"/>
      <c r="H71" s="120"/>
      <c r="O71" s="22"/>
      <c r="P71" s="22"/>
      <c r="Q71" s="22"/>
      <c r="T71" s="22"/>
      <c r="W71" s="22"/>
      <c r="X71" s="22"/>
      <c r="Y71" s="22"/>
      <c r="Z71" s="22"/>
      <c r="AA71" s="22"/>
    </row>
    <row r="73" spans="1:27" ht="15.75" customHeight="1">
      <c r="D73" s="23"/>
      <c r="F73" s="23"/>
      <c r="G73" s="93"/>
      <c r="H73" s="93"/>
      <c r="I73" s="93"/>
      <c r="J73" s="93"/>
      <c r="K73" s="93"/>
      <c r="L73" s="93"/>
      <c r="M73" s="93"/>
      <c r="N73" s="93"/>
      <c r="O73" s="23"/>
      <c r="P73" s="23"/>
      <c r="Q73" s="23"/>
      <c r="R73" s="93"/>
      <c r="S73" s="93"/>
      <c r="T73" s="23"/>
      <c r="U73" s="93"/>
      <c r="V73" s="93"/>
      <c r="W73" s="23"/>
      <c r="X73" s="23"/>
      <c r="Y73" s="23"/>
      <c r="Z73" s="23"/>
      <c r="AA73" s="23"/>
    </row>
    <row r="74" spans="1:27" ht="15.75" customHeight="1">
      <c r="D74" s="23"/>
      <c r="F74" s="23"/>
      <c r="G74" s="93"/>
      <c r="H74" s="93"/>
      <c r="I74" s="93"/>
      <c r="J74" s="93"/>
      <c r="K74" s="93"/>
      <c r="L74" s="93"/>
      <c r="M74" s="93"/>
      <c r="N74" s="93"/>
      <c r="O74" s="23"/>
      <c r="P74" s="23"/>
      <c r="Q74" s="23"/>
      <c r="R74" s="93"/>
      <c r="S74" s="93"/>
      <c r="T74" s="23"/>
      <c r="U74" s="93"/>
      <c r="V74" s="93"/>
      <c r="W74" s="23"/>
      <c r="X74" s="23"/>
      <c r="Y74" s="23"/>
      <c r="Z74" s="23"/>
      <c r="AA74" s="23"/>
    </row>
    <row r="75" spans="1:27" ht="15.75" customHeight="1">
      <c r="D75" s="22"/>
      <c r="F75" s="22"/>
      <c r="O75" s="22"/>
      <c r="P75" s="22"/>
      <c r="Q75" s="22"/>
      <c r="T75" s="22"/>
      <c r="W75" s="22"/>
      <c r="X75" s="22"/>
      <c r="Y75" s="22"/>
      <c r="Z75" s="22"/>
      <c r="AA75" s="22"/>
    </row>
  </sheetData>
  <mergeCells count="13">
    <mergeCell ref="G1:M3"/>
    <mergeCell ref="R1:T2"/>
    <mergeCell ref="G4:N4"/>
    <mergeCell ref="G8:G9"/>
    <mergeCell ref="H8:H9"/>
    <mergeCell ref="I8:L8"/>
    <mergeCell ref="I9:J9"/>
    <mergeCell ref="K9:L9"/>
    <mergeCell ref="G25:G26"/>
    <mergeCell ref="H25:H26"/>
    <mergeCell ref="I25:L25"/>
    <mergeCell ref="I26:J26"/>
    <mergeCell ref="K26:L26"/>
  </mergeCells>
  <phoneticPr fontId="17"/>
  <printOptions horizontalCentered="1"/>
  <pageMargins left="0.39370078740157483" right="0.39370078740157483" top="0.39370078740157483" bottom="0.39370078740157483" header="0" footer="0"/>
  <pageSetup paperSize="9" scale="65" orientation="landscape" cellComments="asDisplayed" horizontalDpi="4294967293" r:id="rId1"/>
  <headerFooter>
    <oddFooter>&amp;C&amp;"Yu Mincho,太字"&amp;18&amp;A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75"/>
  <sheetViews>
    <sheetView view="pageBreakPreview" topLeftCell="A20" zoomScale="70" zoomScaleNormal="70" zoomScaleSheetLayoutView="70" workbookViewId="0">
      <selection activeCell="W39" sqref="W39"/>
    </sheetView>
  </sheetViews>
  <sheetFormatPr defaultColWidth="7.6328125" defaultRowHeight="15.75" customHeight="1" outlineLevelCol="1"/>
  <cols>
    <col min="1" max="1" width="8.90625" style="21" customWidth="1"/>
    <col min="2" max="2" width="17.453125" style="21" bestFit="1" customWidth="1"/>
    <col min="3" max="3" width="6.90625" style="21" customWidth="1"/>
    <col min="4" max="4" width="3.36328125" style="21" customWidth="1"/>
    <col min="5" max="5" width="6.90625" style="21" customWidth="1"/>
    <col min="6" max="6" width="3.36328125" style="21" customWidth="1"/>
    <col min="7" max="7" width="13.90625" style="21" hidden="1" customWidth="1" outlineLevel="1"/>
    <col min="8" max="8" width="13.90625" style="21" customWidth="1" collapsed="1"/>
    <col min="9" max="9" width="13.90625" style="21" hidden="1" customWidth="1" outlineLevel="1"/>
    <col min="10" max="10" width="2.36328125" style="21" customWidth="1" collapsed="1"/>
    <col min="11" max="11" width="13.90625" style="21" hidden="1" customWidth="1" outlineLevel="1"/>
    <col min="12" max="12" width="13.90625" style="21" customWidth="1" collapsed="1"/>
    <col min="13" max="16" width="13.90625" style="21" customWidth="1"/>
    <col min="17" max="18" width="13.90625" style="21" hidden="1" customWidth="1" outlineLevel="1"/>
    <col min="19" max="19" width="2.36328125" style="21" customWidth="1" collapsed="1"/>
    <col min="20" max="20" width="13.90625" style="21" hidden="1" customWidth="1" outlineLevel="1"/>
    <col min="21" max="21" width="13.90625" style="21" customWidth="1" collapsed="1"/>
    <col min="22" max="22" width="2.36328125" style="21" customWidth="1"/>
    <col min="23" max="23" width="13.90625" style="21" customWidth="1"/>
    <col min="24" max="24" width="2.36328125" style="21" customWidth="1"/>
    <col min="25" max="27" width="15.90625" style="21" customWidth="1"/>
    <col min="28" max="38" width="13.90625" style="21" customWidth="1"/>
    <col min="39" max="16384" width="7.6328125" style="21"/>
  </cols>
  <sheetData>
    <row r="1" spans="1:27" ht="15.75" customHeight="1">
      <c r="A1" s="128"/>
      <c r="B1" s="128"/>
      <c r="C1" s="128"/>
      <c r="D1" s="128"/>
      <c r="E1" s="128"/>
      <c r="F1" s="128"/>
      <c r="G1" s="128"/>
      <c r="H1" s="30"/>
      <c r="I1" s="81"/>
      <c r="J1" s="81"/>
      <c r="K1" s="82"/>
      <c r="L1" s="83"/>
      <c r="M1" s="83"/>
      <c r="N1" s="83"/>
      <c r="O1" s="82"/>
      <c r="P1" s="82"/>
      <c r="Q1" s="82"/>
      <c r="R1" s="82"/>
      <c r="S1" s="82"/>
      <c r="U1" s="84"/>
      <c r="V1" s="82"/>
      <c r="W1" s="84"/>
      <c r="X1" s="82"/>
      <c r="AA1" s="80"/>
    </row>
    <row r="2" spans="1:27" ht="15.75" customHeight="1">
      <c r="A2" s="128"/>
      <c r="B2" s="128"/>
      <c r="C2" s="128"/>
      <c r="D2" s="128"/>
      <c r="E2" s="128"/>
      <c r="F2" s="128"/>
      <c r="G2" s="128"/>
      <c r="H2" s="28"/>
      <c r="I2" s="81"/>
      <c r="J2" s="81"/>
      <c r="K2" s="82"/>
      <c r="L2" s="310" t="s">
        <v>116</v>
      </c>
      <c r="M2" s="310"/>
      <c r="N2" s="310"/>
      <c r="O2" s="310"/>
      <c r="P2" s="310"/>
      <c r="Q2" s="82"/>
      <c r="R2" s="82"/>
      <c r="S2" s="82"/>
      <c r="U2" s="323" t="str">
        <f>'1) 日本 - 中国'!M2</f>
        <v>2026年3月スケジュール</v>
      </c>
      <c r="V2" s="323"/>
      <c r="W2" s="323"/>
      <c r="X2" s="323"/>
      <c r="Y2" s="323"/>
      <c r="AA2" s="80"/>
    </row>
    <row r="3" spans="1:27" ht="15.75" customHeight="1">
      <c r="A3" s="128"/>
      <c r="B3" s="128"/>
      <c r="C3" s="128"/>
      <c r="D3" s="128"/>
      <c r="E3" s="128"/>
      <c r="F3" s="128"/>
      <c r="G3" s="128"/>
      <c r="H3" s="28"/>
      <c r="I3" s="81"/>
      <c r="J3" s="81"/>
      <c r="K3" s="81"/>
      <c r="L3" s="310"/>
      <c r="M3" s="310"/>
      <c r="N3" s="310"/>
      <c r="O3" s="310"/>
      <c r="P3" s="310"/>
      <c r="T3" s="27"/>
      <c r="U3" s="323"/>
      <c r="V3" s="323"/>
      <c r="W3" s="323"/>
      <c r="X3" s="323"/>
      <c r="Y3" s="323"/>
      <c r="Z3" s="27" t="str">
        <f>'1) 日本 - 中国'!U3</f>
        <v>Update：</v>
      </c>
      <c r="AA3" s="124">
        <f>'1) 日本 - 中国'!V3</f>
        <v>46106</v>
      </c>
    </row>
    <row r="4" spans="1:27" ht="15.75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321" t="s">
        <v>117</v>
      </c>
      <c r="M4" s="321"/>
      <c r="N4" s="321"/>
      <c r="O4" s="321"/>
      <c r="P4" s="321"/>
      <c r="T4" s="86"/>
      <c r="U4" s="74" t="s">
        <v>118</v>
      </c>
      <c r="V4" s="74"/>
      <c r="W4" s="87"/>
      <c r="Z4" s="86" t="str">
        <f>'1) 日本 - 中国'!U4</f>
        <v>Version：</v>
      </c>
      <c r="AA4" s="87" t="str">
        <f>'1) 日本 - 中国'!V4</f>
        <v>No.579-5</v>
      </c>
    </row>
    <row r="5" spans="1:27" ht="15.75" customHeight="1" thickBot="1">
      <c r="A5" s="88"/>
      <c r="B5" s="88"/>
      <c r="C5" s="89"/>
      <c r="D5" s="89"/>
      <c r="E5" s="89"/>
      <c r="F5" s="89"/>
      <c r="G5" s="88"/>
      <c r="H5" s="89"/>
      <c r="I5" s="89"/>
      <c r="J5" s="89"/>
      <c r="K5" s="89"/>
      <c r="L5" s="89"/>
      <c r="M5" s="89"/>
      <c r="N5" s="89"/>
      <c r="O5" s="90"/>
      <c r="P5" s="90"/>
      <c r="Q5" s="88"/>
      <c r="R5" s="88"/>
      <c r="S5" s="88"/>
      <c r="T5" s="88"/>
      <c r="U5" s="75"/>
      <c r="V5" s="74" t="s">
        <v>4</v>
      </c>
      <c r="W5" s="88"/>
      <c r="X5" s="88"/>
      <c r="Y5" s="88"/>
      <c r="Z5" s="88"/>
      <c r="AA5" s="88"/>
    </row>
    <row r="6" spans="1:27" ht="15" customHeight="1">
      <c r="G6" s="26"/>
      <c r="L6" s="92"/>
      <c r="U6" s="24"/>
      <c r="V6" s="24"/>
    </row>
    <row r="7" spans="1:27" ht="15" customHeight="1">
      <c r="A7" s="127" t="s">
        <v>112</v>
      </c>
      <c r="B7" s="93"/>
      <c r="L7" s="23"/>
      <c r="U7" s="127"/>
      <c r="W7" s="127" t="s">
        <v>120</v>
      </c>
      <c r="Y7" s="127"/>
    </row>
    <row r="8" spans="1:27" ht="15" customHeight="1">
      <c r="A8" s="297" t="s">
        <v>6</v>
      </c>
      <c r="B8" s="276" t="s">
        <v>7</v>
      </c>
      <c r="C8" s="276" t="s">
        <v>8</v>
      </c>
      <c r="D8" s="282"/>
      <c r="E8" s="282"/>
      <c r="F8" s="283"/>
      <c r="G8" s="42"/>
      <c r="H8" s="33" t="str">
        <f>'1) 日本 - 中国'!H8</f>
        <v>上海</v>
      </c>
      <c r="I8" s="42"/>
      <c r="J8" s="33"/>
      <c r="K8" s="33"/>
      <c r="L8" s="33" t="str">
        <f>'1) 日本 - 中国'!L8</f>
        <v>中関</v>
      </c>
      <c r="M8" s="33" t="str">
        <f>'1) 日本 - 中国'!M8</f>
        <v>水島</v>
      </c>
      <c r="N8" s="33" t="str">
        <f>'1) 日本 - 中国'!N8</f>
        <v>福山</v>
      </c>
      <c r="O8" s="33" t="str">
        <f>'1) 日本 - 中国'!O8</f>
        <v>伊予三島</v>
      </c>
      <c r="P8" s="33" t="str">
        <f>'1) 日本 - 中国'!P8</f>
        <v>広島（出島）</v>
      </c>
      <c r="Q8" s="33"/>
      <c r="R8" s="33"/>
      <c r="S8" s="42"/>
      <c r="T8" s="42"/>
      <c r="U8" s="33" t="str">
        <f>'1) 日本 - 中国'!V8</f>
        <v>上海</v>
      </c>
      <c r="V8" s="42"/>
      <c r="W8" s="33" t="s">
        <v>9</v>
      </c>
      <c r="X8" s="42"/>
      <c r="Y8" s="33" t="s">
        <v>57</v>
      </c>
      <c r="Z8" s="33" t="s">
        <v>56</v>
      </c>
      <c r="AA8" s="33" t="s">
        <v>55</v>
      </c>
    </row>
    <row r="9" spans="1:27" ht="15" customHeight="1">
      <c r="A9" s="297"/>
      <c r="B9" s="277"/>
      <c r="C9" s="277" t="s">
        <v>78</v>
      </c>
      <c r="D9" s="322"/>
      <c r="E9" s="284" t="s">
        <v>79</v>
      </c>
      <c r="F9" s="286"/>
      <c r="G9" s="43"/>
      <c r="H9" s="34" t="str">
        <f>'1) 日本 - 中国'!H9</f>
        <v>火/TUE</v>
      </c>
      <c r="I9" s="43"/>
      <c r="J9" s="34"/>
      <c r="K9" s="34"/>
      <c r="L9" s="34" t="str">
        <f>'1) 日本 - 中国'!L9</f>
        <v>木/THU</v>
      </c>
      <c r="M9" s="34" t="str">
        <f>'1) 日本 - 中国'!M9</f>
        <v>金/FRI</v>
      </c>
      <c r="N9" s="34" t="str">
        <f>'1) 日本 - 中国'!N9</f>
        <v>金/FRI</v>
      </c>
      <c r="O9" s="34" t="str">
        <f>'1) 日本 - 中国'!O9</f>
        <v>土/SAT</v>
      </c>
      <c r="P9" s="34" t="str">
        <f>'1) 日本 - 中国'!P9</f>
        <v>土/SAT</v>
      </c>
      <c r="Q9" s="34"/>
      <c r="R9" s="52"/>
      <c r="S9" s="43"/>
      <c r="T9" s="43"/>
      <c r="U9" s="34" t="str">
        <f>'1) 日本 - 中国'!V9</f>
        <v>翌週火/TEU</v>
      </c>
      <c r="V9" s="43"/>
      <c r="W9" s="34" t="s">
        <v>125</v>
      </c>
      <c r="X9" s="43"/>
      <c r="Y9" s="34" t="s">
        <v>17</v>
      </c>
      <c r="Z9" s="34" t="s">
        <v>54</v>
      </c>
      <c r="AA9" s="34" t="s">
        <v>111</v>
      </c>
    </row>
    <row r="10" spans="1:27" s="31" customFormat="1" ht="15" customHeight="1">
      <c r="A10" s="58">
        <f>IF('1) 日本 - 中国'!A10="", "", '1) 日本 - 中国'!A10)</f>
        <v>10</v>
      </c>
      <c r="B10" s="168" t="str">
        <f>IF('1) 日本 - 中国'!B10="", "", '1) 日本 - 中国'!B10)</f>
        <v>JI HANG</v>
      </c>
      <c r="C10" s="68">
        <f>IF('1) 日本 - 中国'!C10="", "", '1) 日本 - 中国'!C10)</f>
        <v>600</v>
      </c>
      <c r="D10" s="94" t="s">
        <v>77</v>
      </c>
      <c r="E10" s="172">
        <f>IF('1) 日本 - 中国'!E10="", "", '1) 日本 - 中国'!E10)</f>
        <v>600</v>
      </c>
      <c r="F10" s="157" t="s">
        <v>85</v>
      </c>
      <c r="G10" s="151" t="str">
        <f>IF('1) 日本 - 中国'!G10="", "", '1) 日本 - 中国'!G10)</f>
        <v/>
      </c>
      <c r="H10" s="151">
        <f>IF('1) 日本 - 中国'!H10="", "", '1) 日本 - 中国'!H10)</f>
        <v>46084</v>
      </c>
      <c r="I10" s="151" t="str">
        <f>IF('1) 日本 - 中国'!I10="", "", '1) 日本 - 中国'!I10)</f>
        <v/>
      </c>
      <c r="J10" s="151" t="str">
        <f>IF('1) 日本 - 中国'!J10="", "", '1) 日本 - 中国'!J10)</f>
        <v/>
      </c>
      <c r="K10" s="151" t="str">
        <f>IF('1) 日本 - 中国'!K10="", "", '1) 日本 - 中国'!K10)</f>
        <v/>
      </c>
      <c r="L10" s="152">
        <f>IF('1) 日本 - 中国'!L10="", "", '1) 日本 - 中国'!L10)</f>
        <v>46086</v>
      </c>
      <c r="M10" s="153">
        <f>IF('1) 日本 - 中国'!M10="", "", '1) 日本 - 中国'!M10)</f>
        <v>46087</v>
      </c>
      <c r="N10" s="153">
        <f>IF('1) 日本 - 中国'!N10="", "", '1) 日本 - 中国'!N10)</f>
        <v>46087</v>
      </c>
      <c r="O10" s="151">
        <f>IF('1) 日本 - 中国'!O10="", "", '1) 日本 - 中国'!O10)</f>
        <v>46088</v>
      </c>
      <c r="P10" s="153">
        <f>IF('1) 日本 - 中国'!P10="", "", '1) 日本 - 中国'!P10)</f>
        <v>46088</v>
      </c>
      <c r="Q10" s="151" t="str">
        <f>IF('1) 日本 - 中国'!R10="", "", '1) 日本 - 中国'!R10)</f>
        <v/>
      </c>
      <c r="R10" s="151" t="str">
        <f>IF('1) 日本 - 中国'!S10="", "", '1) 日本 - 中国'!S10)</f>
        <v/>
      </c>
      <c r="S10" s="151" t="str">
        <f>IF('1) 日本 - 中国'!T10="", "", '1) 日本 - 中国'!T10)</f>
        <v/>
      </c>
      <c r="T10" s="151" t="str">
        <f>IF('1) 日本 - 中国'!U10="", "", '1) 日本 - 中国'!U10)</f>
        <v/>
      </c>
      <c r="U10" s="151">
        <f>IF('1) 日本 - 中国'!V10="", "", '1) 日本 - 中国'!V10)</f>
        <v>46091</v>
      </c>
      <c r="V10" s="151"/>
      <c r="W10" s="151">
        <f>IF(U10="","",U10+2)</f>
        <v>46093</v>
      </c>
      <c r="X10" s="151"/>
      <c r="Y10" s="151">
        <f>IF(W10="","",W10+2)</f>
        <v>46095</v>
      </c>
      <c r="Z10" s="151">
        <f>IF(Y10="","",Y10+1)</f>
        <v>46096</v>
      </c>
      <c r="AA10" s="151">
        <f>IF(Z10="","",Z10+1)</f>
        <v>46097</v>
      </c>
    </row>
    <row r="11" spans="1:27" s="31" customFormat="1" ht="15" customHeight="1">
      <c r="A11" s="154">
        <f>IF('1) 日本 - 中国'!A11="", "", '1) 日本 - 中国'!A11)</f>
        <v>11</v>
      </c>
      <c r="B11" s="155" t="str">
        <f>IF('1) 日本 - 中国'!B11="", "", '1) 日本 - 中国'!B11)</f>
        <v>JI HANG</v>
      </c>
      <c r="C11" s="147">
        <f>IF('1) 日本 - 中国'!C11="", "", '1) 日本 - 中国'!C11)</f>
        <v>601</v>
      </c>
      <c r="D11" s="173" t="s">
        <v>77</v>
      </c>
      <c r="E11" s="172">
        <f>IF('1) 日本 - 中国'!E11="", "", '1) 日本 - 中国'!E11)</f>
        <v>601</v>
      </c>
      <c r="F11" s="157" t="s">
        <v>85</v>
      </c>
      <c r="G11" s="153" t="str">
        <f>IF('1) 日本 - 中国'!G11="", "", '1) 日本 - 中国'!G11)</f>
        <v/>
      </c>
      <c r="H11" s="153">
        <f>IF('1) 日本 - 中国'!H11="", "", '1) 日本 - 中国'!H11)</f>
        <v>46091</v>
      </c>
      <c r="I11" s="153" t="str">
        <f>IF('1) 日本 - 中国'!I11="", "", '1) 日本 - 中国'!I11)</f>
        <v/>
      </c>
      <c r="J11" s="153" t="str">
        <f>IF('1) 日本 - 中国'!J11="", "", '1) 日本 - 中国'!J11)</f>
        <v/>
      </c>
      <c r="K11" s="153" t="str">
        <f>IF('1) 日本 - 中国'!K11="", "", '1) 日本 - 中国'!K11)</f>
        <v/>
      </c>
      <c r="L11" s="153">
        <f>IF('1) 日本 - 中国'!L11="", "", '1) 日本 - 中国'!L11)</f>
        <v>46093</v>
      </c>
      <c r="M11" s="153">
        <f>IF('1) 日本 - 中国'!M11="", "", '1) 日本 - 中国'!M11)</f>
        <v>46094</v>
      </c>
      <c r="N11" s="153">
        <f>IF('1) 日本 - 中国'!N11="", "", '1) 日本 - 中国'!N11)</f>
        <v>46094</v>
      </c>
      <c r="O11" s="153">
        <f>IF('1) 日本 - 中国'!O11="", "", '1) 日本 - 中国'!O11)</f>
        <v>46095</v>
      </c>
      <c r="P11" s="153">
        <f>IF('1) 日本 - 中国'!P11="", "", '1) 日本 - 中国'!P11)</f>
        <v>46095</v>
      </c>
      <c r="Q11" s="153" t="str">
        <f>IF('1) 日本 - 中国'!R11="", "", '1) 日本 - 中国'!R11)</f>
        <v/>
      </c>
      <c r="R11" s="153" t="str">
        <f>IF('1) 日本 - 中国'!S11="", "", '1) 日本 - 中国'!S11)</f>
        <v/>
      </c>
      <c r="S11" s="153" t="str">
        <f>IF('1) 日本 - 中国'!T11="", "", '1) 日本 - 中国'!T11)</f>
        <v/>
      </c>
      <c r="T11" s="153" t="str">
        <f>IF('1) 日本 - 中国'!U11="", "", '1) 日本 - 中国'!U11)</f>
        <v/>
      </c>
      <c r="U11" s="153">
        <f>IF('1) 日本 - 中国'!V11="", "", '1) 日本 - 中国'!V11)</f>
        <v>46098</v>
      </c>
      <c r="V11" s="153"/>
      <c r="W11" s="153">
        <f>IF(U11="","",U11+2)</f>
        <v>46100</v>
      </c>
      <c r="X11" s="153"/>
      <c r="Y11" s="153">
        <f>IF(W11="","",W11+2)</f>
        <v>46102</v>
      </c>
      <c r="Z11" s="153">
        <f>IF(Y11="","",Y11+1)</f>
        <v>46103</v>
      </c>
      <c r="AA11" s="153">
        <f>IF(Z11="","",Z11+1)</f>
        <v>46104</v>
      </c>
    </row>
    <row r="12" spans="1:27" s="31" customFormat="1" ht="15" customHeight="1">
      <c r="A12" s="154">
        <f>IF('1) 日本 - 中国'!A12="", "", '1) 日本 - 中国'!A12)</f>
        <v>12</v>
      </c>
      <c r="B12" s="155" t="str">
        <f>IF('1) 日本 - 中国'!B12="", "", '1) 日本 - 中国'!B12)</f>
        <v>JI HANG</v>
      </c>
      <c r="C12" s="147">
        <f>IF('1) 日本 - 中国'!C12="", "", '1) 日本 - 中国'!C12)</f>
        <v>602</v>
      </c>
      <c r="D12" s="173" t="s">
        <v>77</v>
      </c>
      <c r="E12" s="172">
        <f>IF('1) 日本 - 中国'!E12="", "", '1) 日本 - 中国'!E12)</f>
        <v>602</v>
      </c>
      <c r="F12" s="157" t="s">
        <v>85</v>
      </c>
      <c r="G12" s="153" t="str">
        <f>IF('1) 日本 - 中国'!G12="", "", '1) 日本 - 中国'!G12)</f>
        <v/>
      </c>
      <c r="H12" s="153">
        <f>IF('1) 日本 - 中国'!H12="", "", '1) 日本 - 中国'!H12)</f>
        <v>46098</v>
      </c>
      <c r="I12" s="153" t="str">
        <f>IF('1) 日本 - 中国'!I12="", "", '1) 日本 - 中国'!I12)</f>
        <v/>
      </c>
      <c r="J12" s="153" t="str">
        <f>IF('1) 日本 - 中国'!J12="", "", '1) 日本 - 中国'!J12)</f>
        <v/>
      </c>
      <c r="K12" s="153" t="str">
        <f>IF('1) 日本 - 中国'!K12="", "", '1) 日本 - 中国'!K12)</f>
        <v/>
      </c>
      <c r="L12" s="153">
        <f>IF('1) 日本 - 中国'!L12="", "", '1) 日本 - 中国'!L12)</f>
        <v>46100</v>
      </c>
      <c r="M12" s="153">
        <f>IF('1) 日本 - 中国'!M12="", "", '1) 日本 - 中国'!M12)</f>
        <v>46101</v>
      </c>
      <c r="N12" s="153">
        <f>IF('1) 日本 - 中国'!N12="", "", '1) 日本 - 中国'!N12)</f>
        <v>46101</v>
      </c>
      <c r="O12" s="153">
        <f>IF('1) 日本 - 中国'!O12="", "", '1) 日本 - 中国'!O12)</f>
        <v>46102</v>
      </c>
      <c r="P12" s="153">
        <f>IF('1) 日本 - 中国'!P12="", "", '1) 日本 - 中国'!P12)</f>
        <v>46102</v>
      </c>
      <c r="Q12" s="153" t="str">
        <f>IF('1) 日本 - 中国'!R12="", "", '1) 日本 - 中国'!R12)</f>
        <v/>
      </c>
      <c r="R12" s="153" t="str">
        <f>IF('1) 日本 - 中国'!S12="", "", '1) 日本 - 中国'!S12)</f>
        <v/>
      </c>
      <c r="S12" s="153" t="str">
        <f>IF('1) 日本 - 中国'!T12="", "", '1) 日本 - 中国'!T12)</f>
        <v/>
      </c>
      <c r="T12" s="153" t="str">
        <f>IF('1) 日本 - 中国'!U12="", "", '1) 日本 - 中国'!U12)</f>
        <v/>
      </c>
      <c r="U12" s="153">
        <f>IF('1) 日本 - 中国'!V12="", "", '1) 日本 - 中国'!V12)</f>
        <v>46105</v>
      </c>
      <c r="V12" s="153"/>
      <c r="W12" s="153">
        <f t="shared" ref="W12:W16" si="0">IF(U12="","",U12+2)</f>
        <v>46107</v>
      </c>
      <c r="X12" s="153"/>
      <c r="Y12" s="153">
        <f t="shared" ref="Y12:Y16" si="1">IF(W12="","",W12+2)</f>
        <v>46109</v>
      </c>
      <c r="Z12" s="153">
        <f t="shared" ref="Z12:AA12" si="2">IF(Y12="","",Y12+1)</f>
        <v>46110</v>
      </c>
      <c r="AA12" s="153">
        <f t="shared" si="2"/>
        <v>46111</v>
      </c>
    </row>
    <row r="13" spans="1:27" s="31" customFormat="1" ht="15" customHeight="1">
      <c r="A13" s="6">
        <f>IF('1) 日本 - 中国'!A13="", "", '1) 日本 - 中国'!A13)</f>
        <v>13</v>
      </c>
      <c r="B13" s="155" t="str">
        <f>IF('1) 日本 - 中国'!B13="", "", '1) 日本 - 中国'!B13)</f>
        <v>JI HANG</v>
      </c>
      <c r="C13" s="147">
        <f>IF('1) 日本 - 中国'!C13="", "", '1) 日本 - 中国'!C13)</f>
        <v>603</v>
      </c>
      <c r="D13" s="173" t="s">
        <v>77</v>
      </c>
      <c r="E13" s="172">
        <f>IF('1) 日本 - 中国'!E13="", "", '1) 日本 - 中国'!E13)</f>
        <v>603</v>
      </c>
      <c r="F13" s="157" t="s">
        <v>85</v>
      </c>
      <c r="G13" s="153" t="str">
        <f>IF('1) 日本 - 中国'!G13="", "", '1) 日本 - 中国'!G13)</f>
        <v/>
      </c>
      <c r="H13" s="153">
        <f>IF('1) 日本 - 中国'!H13="", "", '1) 日本 - 中国'!H13)</f>
        <v>46105</v>
      </c>
      <c r="I13" s="153" t="str">
        <f>IF('1) 日本 - 中国'!I13="", "", '1) 日本 - 中国'!I13)</f>
        <v/>
      </c>
      <c r="J13" s="153" t="str">
        <f>IF('1) 日本 - 中国'!J13="", "", '1) 日本 - 中国'!J13)</f>
        <v/>
      </c>
      <c r="K13" s="153" t="str">
        <f>IF('1) 日本 - 中国'!K13="", "", '1) 日本 - 中国'!K13)</f>
        <v/>
      </c>
      <c r="L13" s="153">
        <f>IF('1) 日本 - 中国'!L13="", "", '1) 日本 - 中国'!L13)</f>
        <v>46107</v>
      </c>
      <c r="M13" s="153" t="str">
        <f>IF('1) 日本 - 中国'!M13="", "", '1) 日本 - 中国'!M13)</f>
        <v>SKIP</v>
      </c>
      <c r="N13" s="153" t="str">
        <f>IF('1) 日本 - 中国'!N13="", "", '1) 日本 - 中国'!N13)</f>
        <v>SKIP</v>
      </c>
      <c r="O13" s="153">
        <f>IF('1) 日本 - 中国'!O13="", "", '1) 日本 - 中国'!O13)</f>
        <v>46109</v>
      </c>
      <c r="P13" s="153">
        <f>IF('1) 日本 - 中国'!P13="", "", '1) 日本 - 中国'!P13)</f>
        <v>46109</v>
      </c>
      <c r="Q13" s="153" t="str">
        <f>IF('1) 日本 - 中国'!R13="", "", '1) 日本 - 中国'!R13)</f>
        <v/>
      </c>
      <c r="R13" s="153" t="str">
        <f>IF('1) 日本 - 中国'!S13="", "", '1) 日本 - 中国'!S13)</f>
        <v/>
      </c>
      <c r="S13" s="153" t="str">
        <f>IF('1) 日本 - 中国'!T13="", "", '1) 日本 - 中国'!T13)</f>
        <v/>
      </c>
      <c r="T13" s="153" t="str">
        <f>IF('1) 日本 - 中国'!U13="", "", '1) 日本 - 中国'!U13)</f>
        <v/>
      </c>
      <c r="U13" s="153">
        <f>IF('1) 日本 - 中国'!V13="", "", '1) 日本 - 中国'!V13)</f>
        <v>46112</v>
      </c>
      <c r="V13" s="153"/>
      <c r="W13" s="153">
        <f t="shared" si="0"/>
        <v>46114</v>
      </c>
      <c r="X13" s="153"/>
      <c r="Y13" s="153">
        <f t="shared" si="1"/>
        <v>46116</v>
      </c>
      <c r="Z13" s="153">
        <f t="shared" ref="Z13:AA13" si="3">IF(Y13="","",Y13+1)</f>
        <v>46117</v>
      </c>
      <c r="AA13" s="153">
        <f t="shared" si="3"/>
        <v>46118</v>
      </c>
    </row>
    <row r="14" spans="1:27" s="96" customFormat="1" ht="15" customHeight="1">
      <c r="A14" s="6">
        <f>IF('1) 日本 - 中国'!A14="", "", '1) 日本 - 中国'!A14)</f>
        <v>14</v>
      </c>
      <c r="B14" s="155" t="str">
        <f>IF('1) 日本 - 中国'!B14="", "", '1) 日本 - 中国'!B14)</f>
        <v>JI HANG</v>
      </c>
      <c r="C14" s="147">
        <f>IF('1) 日本 - 中国'!C14="", "", '1) 日本 - 中国'!C14)</f>
        <v>604</v>
      </c>
      <c r="D14" s="173" t="s">
        <v>77</v>
      </c>
      <c r="E14" s="172">
        <f>IF('1) 日本 - 中国'!E14="", "", '1) 日本 - 中国'!E14)</f>
        <v>604</v>
      </c>
      <c r="F14" s="157" t="s">
        <v>85</v>
      </c>
      <c r="G14" s="153" t="str">
        <f>IF('1) 日本 - 中国'!G14="", "", '1) 日本 - 中国'!G14)</f>
        <v/>
      </c>
      <c r="H14" s="153">
        <f>IF('1) 日本 - 中国'!H14="", "", '1) 日本 - 中国'!H14)</f>
        <v>46112</v>
      </c>
      <c r="I14" s="153" t="str">
        <f>IF('1) 日本 - 中国'!I14="", "", '1) 日本 - 中国'!I14)</f>
        <v/>
      </c>
      <c r="J14" s="153" t="str">
        <f>IF('1) 日本 - 中国'!J14="", "", '1) 日本 - 中国'!J14)</f>
        <v/>
      </c>
      <c r="K14" s="153" t="str">
        <f>IF('1) 日本 - 中国'!K14="", "", '1) 日本 - 中国'!K14)</f>
        <v/>
      </c>
      <c r="L14" s="153">
        <f>IF('1) 日本 - 中国'!L14="", "", '1) 日本 - 中国'!L14)</f>
        <v>46114</v>
      </c>
      <c r="M14" s="153">
        <f>IF('1) 日本 - 中国'!M14="", "", '1) 日本 - 中国'!M14)</f>
        <v>46115</v>
      </c>
      <c r="N14" s="153">
        <f>IF('1) 日本 - 中国'!N14="", "", '1) 日本 - 中国'!N14)</f>
        <v>46115</v>
      </c>
      <c r="O14" s="153">
        <f>IF('1) 日本 - 中国'!O14="", "", '1) 日本 - 中国'!O14)</f>
        <v>46116</v>
      </c>
      <c r="P14" s="153">
        <f>IF('1) 日本 - 中国'!P14="", "", '1) 日本 - 中国'!P14)</f>
        <v>46116</v>
      </c>
      <c r="Q14" s="153" t="str">
        <f>IF('1) 日本 - 中国'!R14="", "", '1) 日本 - 中国'!R14)</f>
        <v/>
      </c>
      <c r="R14" s="153" t="str">
        <f>IF('1) 日本 - 中国'!S14="", "", '1) 日本 - 中国'!S14)</f>
        <v/>
      </c>
      <c r="S14" s="153" t="str">
        <f>IF('1) 日本 - 中国'!T14="", "", '1) 日本 - 中国'!T14)</f>
        <v/>
      </c>
      <c r="T14" s="153" t="str">
        <f>IF('1) 日本 - 中国'!U14="", "", '1) 日本 - 中国'!U14)</f>
        <v/>
      </c>
      <c r="U14" s="153">
        <f>IF('1) 日本 - 中国'!V14="", "", '1) 日本 - 中国'!V14)</f>
        <v>46119</v>
      </c>
      <c r="V14" s="153"/>
      <c r="W14" s="153">
        <f t="shared" si="0"/>
        <v>46121</v>
      </c>
      <c r="X14" s="153"/>
      <c r="Y14" s="153">
        <f t="shared" si="1"/>
        <v>46123</v>
      </c>
      <c r="Z14" s="153">
        <f t="shared" ref="Z14:AA14" si="4">IF(Y14="","",Y14+1)</f>
        <v>46124</v>
      </c>
      <c r="AA14" s="153">
        <f t="shared" si="4"/>
        <v>46125</v>
      </c>
    </row>
    <row r="15" spans="1:27" s="31" customFormat="1" ht="15" customHeight="1">
      <c r="A15" s="6">
        <f>IF('1) 日本 - 中国'!A15="", "", '1) 日本 - 中国'!A15)</f>
        <v>15</v>
      </c>
      <c r="B15" s="155" t="str">
        <f>IF('1) 日本 - 中国'!B15="", "", '1) 日本 - 中国'!B15)</f>
        <v>JI HANG</v>
      </c>
      <c r="C15" s="147">
        <f>IF('1) 日本 - 中国'!C15="", "", '1) 日本 - 中国'!C15)</f>
        <v>605</v>
      </c>
      <c r="D15" s="173" t="s">
        <v>77</v>
      </c>
      <c r="E15" s="172">
        <f>IF('1) 日本 - 中国'!E15="", "", '1) 日本 - 中国'!E15)</f>
        <v>605</v>
      </c>
      <c r="F15" s="157" t="s">
        <v>85</v>
      </c>
      <c r="G15" s="153" t="str">
        <f>IF('1) 日本 - 中国'!G15="", "", '1) 日本 - 中国'!G15)</f>
        <v/>
      </c>
      <c r="H15" s="153">
        <f>IF('1) 日本 - 中国'!H15="", "", '1) 日本 - 中国'!H15)</f>
        <v>46119</v>
      </c>
      <c r="I15" s="153" t="str">
        <f>IF('1) 日本 - 中国'!I15="", "", '1) 日本 - 中国'!I15)</f>
        <v/>
      </c>
      <c r="J15" s="153" t="str">
        <f>IF('1) 日本 - 中国'!J15="", "", '1) 日本 - 中国'!J15)</f>
        <v/>
      </c>
      <c r="K15" s="153" t="str">
        <f>IF('1) 日本 - 中国'!K15="", "", '1) 日本 - 中国'!K15)</f>
        <v/>
      </c>
      <c r="L15" s="153">
        <f>IF('1) 日本 - 中国'!L15="", "", '1) 日本 - 中国'!L15)</f>
        <v>46121</v>
      </c>
      <c r="M15" s="153">
        <f>IF('1) 日本 - 中国'!M15="", "", '1) 日本 - 中国'!M15)</f>
        <v>46122</v>
      </c>
      <c r="N15" s="153">
        <f>IF('1) 日本 - 中国'!N15="", "", '1) 日本 - 中国'!N15)</f>
        <v>46122</v>
      </c>
      <c r="O15" s="153">
        <f>IF('1) 日本 - 中国'!O15="", "", '1) 日本 - 中国'!O15)</f>
        <v>46123</v>
      </c>
      <c r="P15" s="153">
        <f>IF('1) 日本 - 中国'!P15="", "", '1) 日本 - 中国'!P15)</f>
        <v>46123</v>
      </c>
      <c r="Q15" s="153" t="str">
        <f>IF('1) 日本 - 中国'!R15="", "", '1) 日本 - 中国'!R15)</f>
        <v/>
      </c>
      <c r="R15" s="153" t="str">
        <f>IF('1) 日本 - 中国'!S15="", "", '1) 日本 - 中国'!S15)</f>
        <v/>
      </c>
      <c r="S15" s="153" t="str">
        <f>IF('1) 日本 - 中国'!T15="", "", '1) 日本 - 中国'!T15)</f>
        <v/>
      </c>
      <c r="T15" s="153" t="str">
        <f>IF('1) 日本 - 中国'!U15="", "", '1) 日本 - 中国'!U15)</f>
        <v/>
      </c>
      <c r="U15" s="153">
        <f>IF('1) 日本 - 中国'!V15="", "", '1) 日本 - 中国'!V15)</f>
        <v>46126</v>
      </c>
      <c r="V15" s="153"/>
      <c r="W15" s="153">
        <f t="shared" si="0"/>
        <v>46128</v>
      </c>
      <c r="X15" s="153"/>
      <c r="Y15" s="153">
        <f t="shared" si="1"/>
        <v>46130</v>
      </c>
      <c r="Z15" s="153">
        <f t="shared" ref="Z15:AA15" si="5">IF(Y15="","",Y15+1)</f>
        <v>46131</v>
      </c>
      <c r="AA15" s="153">
        <f t="shared" si="5"/>
        <v>46132</v>
      </c>
    </row>
    <row r="16" spans="1:27" s="96" customFormat="1" ht="15" customHeight="1">
      <c r="A16" s="6" t="str">
        <f>IF('1) 日本 - 中国'!A16="", "", '1) 日本 - 中国'!A16)</f>
        <v/>
      </c>
      <c r="B16" s="155" t="str">
        <f>IF('1) 日本 - 中国'!B16="", "", '1) 日本 - 中国'!B16)</f>
        <v/>
      </c>
      <c r="C16" s="147" t="str">
        <f>IF('1) 日本 - 中国'!C16="", "", '1) 日本 - 中国'!C16)</f>
        <v/>
      </c>
      <c r="D16" s="173" t="s">
        <v>77</v>
      </c>
      <c r="E16" s="172" t="str">
        <f>IF('1) 日本 - 中国'!E16="", "", '1) 日本 - 中国'!E16)</f>
        <v/>
      </c>
      <c r="F16" s="157" t="s">
        <v>85</v>
      </c>
      <c r="G16" s="153" t="str">
        <f>IF('1) 日本 - 中国'!G16="", "", '1) 日本 - 中国'!G16)</f>
        <v/>
      </c>
      <c r="H16" s="153" t="str">
        <f>IF('1) 日本 - 中国'!H16="", "", '1) 日本 - 中国'!H16)</f>
        <v/>
      </c>
      <c r="I16" s="153" t="str">
        <f>IF('1) 日本 - 中国'!I16="", "", '1) 日本 - 中国'!I16)</f>
        <v/>
      </c>
      <c r="J16" s="153" t="str">
        <f>IF('1) 日本 - 中国'!J16="", "", '1) 日本 - 中国'!J16)</f>
        <v/>
      </c>
      <c r="K16" s="153" t="str">
        <f>IF('1) 日本 - 中国'!K16="", "", '1) 日本 - 中国'!K16)</f>
        <v/>
      </c>
      <c r="L16" s="153" t="str">
        <f>IF('1) 日本 - 中国'!L16="", "", '1) 日本 - 中国'!L16)</f>
        <v/>
      </c>
      <c r="M16" s="153" t="str">
        <f>IF('1) 日本 - 中国'!M16="", "", '1) 日本 - 中国'!M16)</f>
        <v/>
      </c>
      <c r="N16" s="153" t="str">
        <f>IF('1) 日本 - 中国'!N16="", "", '1) 日本 - 中国'!N16)</f>
        <v/>
      </c>
      <c r="O16" s="153" t="str">
        <f>IF('1) 日本 - 中国'!O16="", "", '1) 日本 - 中国'!O16)</f>
        <v/>
      </c>
      <c r="P16" s="153" t="str">
        <f>IF('1) 日本 - 中国'!P16="", "", '1) 日本 - 中国'!P16)</f>
        <v/>
      </c>
      <c r="Q16" s="153" t="str">
        <f>IF('1) 日本 - 中国'!R16="", "", '1) 日本 - 中国'!R16)</f>
        <v/>
      </c>
      <c r="R16" s="153" t="str">
        <f>IF('1) 日本 - 中国'!S16="", "", '1) 日本 - 中国'!S16)</f>
        <v/>
      </c>
      <c r="S16" s="153" t="str">
        <f>IF('1) 日本 - 中国'!T16="", "", '1) 日本 - 中国'!T16)</f>
        <v/>
      </c>
      <c r="T16" s="153" t="str">
        <f>IF('1) 日本 - 中国'!U16="", "", '1) 日本 - 中国'!U16)</f>
        <v/>
      </c>
      <c r="U16" s="153" t="str">
        <f>IF('1) 日本 - 中国'!V16="", "", '1) 日本 - 中国'!V16)</f>
        <v/>
      </c>
      <c r="V16" s="153"/>
      <c r="W16" s="153" t="str">
        <f t="shared" si="0"/>
        <v/>
      </c>
      <c r="X16" s="153"/>
      <c r="Y16" s="153" t="str">
        <f t="shared" si="1"/>
        <v/>
      </c>
      <c r="Z16" s="153" t="str">
        <f t="shared" ref="Z16:AA16" si="6">IF(Y16="","",Y16+1)</f>
        <v/>
      </c>
      <c r="AA16" s="153" t="str">
        <f t="shared" si="6"/>
        <v/>
      </c>
    </row>
    <row r="17" spans="1:27" s="96" customFormat="1" ht="15" customHeight="1">
      <c r="A17" s="6" t="str">
        <f>IF('1) 日本 - 中国'!A17="", "", '1) 日本 - 中国'!A17)</f>
        <v/>
      </c>
      <c r="B17" s="155" t="str">
        <f>IF('1) 日本 - 中国'!B17="", "", '1) 日本 - 中国'!B17)</f>
        <v/>
      </c>
      <c r="C17" s="147" t="str">
        <f>IF('1) 日本 - 中国'!C17="", "", '1) 日本 - 中国'!C17)</f>
        <v/>
      </c>
      <c r="D17" s="173" t="s">
        <v>77</v>
      </c>
      <c r="E17" s="172" t="str">
        <f>IF('1) 日本 - 中国'!E17="", "", '1) 日本 - 中国'!E17)</f>
        <v/>
      </c>
      <c r="F17" s="157" t="s">
        <v>85</v>
      </c>
      <c r="G17" s="153" t="str">
        <f>IF('1) 日本 - 中国'!G17="", "", '1) 日本 - 中国'!G17)</f>
        <v/>
      </c>
      <c r="H17" s="153" t="str">
        <f>IF('1) 日本 - 中国'!H17="", "", '1) 日本 - 中国'!H17)</f>
        <v/>
      </c>
      <c r="I17" s="153" t="str">
        <f>IF('1) 日本 - 中国'!I17="", "", '1) 日本 - 中国'!I17)</f>
        <v/>
      </c>
      <c r="J17" s="152" t="str">
        <f>IF('1) 日本 - 中国'!J17="", "", '1) 日本 - 中国'!J17)</f>
        <v/>
      </c>
      <c r="K17" s="153" t="str">
        <f>IF('1) 日本 - 中国'!K17="", "", '1) 日本 - 中国'!K17)</f>
        <v/>
      </c>
      <c r="L17" s="153" t="str">
        <f>IF('1) 日本 - 中国'!L17="", "", '1) 日本 - 中国'!L17)</f>
        <v/>
      </c>
      <c r="M17" s="153" t="str">
        <f>IF('1) 日本 - 中国'!M17="", "", '1) 日本 - 中国'!M17)</f>
        <v/>
      </c>
      <c r="N17" s="153" t="str">
        <f>IF('1) 日本 - 中国'!N17="", "", '1) 日本 - 中国'!N17)</f>
        <v/>
      </c>
      <c r="O17" s="152" t="str">
        <f>IF('1) 日本 - 中国'!O17="", "", '1) 日本 - 中国'!O17)</f>
        <v/>
      </c>
      <c r="P17" s="153" t="str">
        <f>IF('1) 日本 - 中国'!P17="", "", '1) 日本 - 中国'!P17)</f>
        <v/>
      </c>
      <c r="Q17" s="153" t="str">
        <f>IF('1) 日本 - 中国'!R17="", "", '1) 日本 - 中国'!R17)</f>
        <v/>
      </c>
      <c r="R17" s="153" t="str">
        <f>IF('1) 日本 - 中国'!S17="", "", '1) 日本 - 中国'!S17)</f>
        <v/>
      </c>
      <c r="S17" s="153" t="str">
        <f>IF('1) 日本 - 中国'!T17="", "", '1) 日本 - 中国'!T17)</f>
        <v/>
      </c>
      <c r="T17" s="153" t="str">
        <f>IF('1) 日本 - 中国'!U17="", "", '1) 日本 - 中国'!U17)</f>
        <v/>
      </c>
      <c r="U17" s="174" t="str">
        <f>IF('1) 日本 - 中国'!V17="", "", '1) 日本 - 中国'!V17)</f>
        <v/>
      </c>
      <c r="V17" s="153"/>
      <c r="W17" s="174" t="str">
        <f t="shared" ref="W17" si="7">IF(U17="","",U17+2)</f>
        <v/>
      </c>
      <c r="X17" s="153"/>
      <c r="Y17" s="153" t="str">
        <f t="shared" ref="Y17" si="8">IF(W17="","",W17+2)</f>
        <v/>
      </c>
      <c r="Z17" s="153" t="str">
        <f t="shared" ref="Z17" si="9">IF(Y17="","",Y17+1)</f>
        <v/>
      </c>
      <c r="AA17" s="153" t="str">
        <f t="shared" ref="AA17" si="10">IF(Z17="","",Z17+1)</f>
        <v/>
      </c>
    </row>
    <row r="18" spans="1:27" s="96" customFormat="1" ht="15" customHeight="1">
      <c r="A18" s="6" t="str">
        <f>IF('1) 日本 - 中国'!A18="", "", '1) 日本 - 中国'!A18)</f>
        <v/>
      </c>
      <c r="B18" s="155" t="str">
        <f>IF('1) 日本 - 中国'!B18="", "", '1) 日本 - 中国'!B18)</f>
        <v/>
      </c>
      <c r="C18" s="147" t="str">
        <f>IF('1) 日本 - 中国'!C18="", "", '1) 日本 - 中国'!C18)</f>
        <v/>
      </c>
      <c r="D18" s="173" t="s">
        <v>77</v>
      </c>
      <c r="E18" s="172" t="str">
        <f>IF('1) 日本 - 中国'!E18="", "", '1) 日本 - 中国'!E18)</f>
        <v/>
      </c>
      <c r="F18" s="157" t="s">
        <v>85</v>
      </c>
      <c r="G18" s="153" t="str">
        <f>IF('1) 日本 - 中国'!G18="", "", '1) 日本 - 中国'!G18)</f>
        <v/>
      </c>
      <c r="H18" s="153" t="str">
        <f>IF('1) 日本 - 中国'!H18="", "", '1) 日本 - 中国'!H18)</f>
        <v/>
      </c>
      <c r="I18" s="153" t="str">
        <f>IF('1) 日本 - 中国'!I18="", "", '1) 日本 - 中国'!I18)</f>
        <v/>
      </c>
      <c r="J18" s="153" t="str">
        <f>IF('1) 日本 - 中国'!J18="", "", '1) 日本 - 中国'!J18)</f>
        <v/>
      </c>
      <c r="K18" s="153" t="str">
        <f>IF('1) 日本 - 中国'!K18="", "", '1) 日本 - 中国'!K18)</f>
        <v/>
      </c>
      <c r="L18" s="153" t="str">
        <f>IF('1) 日本 - 中国'!L18="", "", '1) 日本 - 中国'!L18)</f>
        <v/>
      </c>
      <c r="M18" s="153" t="str">
        <f>IF('1) 日本 - 中国'!M18="", "", '1) 日本 - 中国'!M18)</f>
        <v/>
      </c>
      <c r="N18" s="153" t="str">
        <f>IF('1) 日本 - 中国'!N18="", "", '1) 日本 - 中国'!N18)</f>
        <v/>
      </c>
      <c r="O18" s="153" t="str">
        <f>IF('1) 日本 - 中国'!O18="", "", '1) 日本 - 中国'!O18)</f>
        <v/>
      </c>
      <c r="P18" s="153" t="str">
        <f>IF('1) 日本 - 中国'!P18="", "", '1) 日本 - 中国'!P18)</f>
        <v/>
      </c>
      <c r="Q18" s="153" t="str">
        <f>IF('1) 日本 - 中国'!R18="", "", '1) 日本 - 中国'!R18)</f>
        <v/>
      </c>
      <c r="R18" s="153" t="str">
        <f>IF('1) 日本 - 中国'!S18="", "", '1) 日本 - 中国'!S18)</f>
        <v/>
      </c>
      <c r="S18" s="153" t="str">
        <f>IF('1) 日本 - 中国'!T18="", "", '1) 日本 - 中国'!T18)</f>
        <v/>
      </c>
      <c r="T18" s="153" t="str">
        <f>IF('1) 日本 - 中国'!U18="", "", '1) 日本 - 中国'!U18)</f>
        <v/>
      </c>
      <c r="U18" s="174" t="str">
        <f>IF('1) 日本 - 中国'!V18="", "", '1) 日本 - 中国'!V18)</f>
        <v/>
      </c>
      <c r="V18" s="153"/>
      <c r="W18" s="174" t="str">
        <f t="shared" ref="W18:W21" si="11">IF(U18="","",U18+2)</f>
        <v/>
      </c>
      <c r="X18" s="153"/>
      <c r="Y18" s="153" t="str">
        <f t="shared" ref="Y18:Y21" si="12">IF(W18="","",W18+2)</f>
        <v/>
      </c>
      <c r="Z18" s="153" t="str">
        <f t="shared" ref="Z18:Z21" si="13">IF(Y18="","",Y18+1)</f>
        <v/>
      </c>
      <c r="AA18" s="153" t="str">
        <f t="shared" ref="AA18:AA21" si="14">IF(Z18="","",Z18+1)</f>
        <v/>
      </c>
    </row>
    <row r="19" spans="1:27" s="96" customFormat="1" ht="15" customHeight="1">
      <c r="A19" s="6" t="str">
        <f>IF('1) 日本 - 中国'!A19="", "", '1) 日本 - 中国'!A19)</f>
        <v/>
      </c>
      <c r="B19" s="155" t="str">
        <f>IF('1) 日本 - 中国'!B19="", "", '1) 日本 - 中国'!B19)</f>
        <v/>
      </c>
      <c r="C19" s="147" t="str">
        <f>IF('1) 日本 - 中国'!C19="", "", '1) 日本 - 中国'!C19)</f>
        <v/>
      </c>
      <c r="D19" s="173" t="s">
        <v>77</v>
      </c>
      <c r="E19" s="172" t="str">
        <f>IF('1) 日本 - 中国'!E19="", "", '1) 日本 - 中国'!E19)</f>
        <v/>
      </c>
      <c r="F19" s="157" t="s">
        <v>85</v>
      </c>
      <c r="G19" s="153" t="str">
        <f>IF('1) 日本 - 中国'!G19="", "", '1) 日本 - 中国'!G19)</f>
        <v/>
      </c>
      <c r="H19" s="153" t="str">
        <f>IF('1) 日本 - 中国'!H19="", "", '1) 日本 - 中国'!H19)</f>
        <v/>
      </c>
      <c r="I19" s="153" t="str">
        <f>IF('1) 日本 - 中国'!I19="", "", '1) 日本 - 中国'!I19)</f>
        <v/>
      </c>
      <c r="J19" s="153" t="str">
        <f>IF('1) 日本 - 中国'!J19="", "", '1) 日本 - 中国'!J19)</f>
        <v/>
      </c>
      <c r="K19" s="153" t="str">
        <f>IF('1) 日本 - 中国'!K19="", "", '1) 日本 - 中国'!K19)</f>
        <v/>
      </c>
      <c r="L19" s="153" t="str">
        <f>IF('1) 日本 - 中国'!L19="", "", '1) 日本 - 中国'!L19)</f>
        <v/>
      </c>
      <c r="M19" s="153" t="str">
        <f>IF('1) 日本 - 中国'!M19="", "", '1) 日本 - 中国'!M19)</f>
        <v/>
      </c>
      <c r="N19" s="153" t="str">
        <f>IF('1) 日本 - 中国'!N19="", "", '1) 日本 - 中国'!N19)</f>
        <v/>
      </c>
      <c r="O19" s="153" t="str">
        <f>IF('1) 日本 - 中国'!O19="", "", '1) 日本 - 中国'!O19)</f>
        <v/>
      </c>
      <c r="P19" s="153" t="str">
        <f>IF('1) 日本 - 中国'!P19="", "", '1) 日本 - 中国'!P19)</f>
        <v/>
      </c>
      <c r="Q19" s="153" t="str">
        <f>IF('1) 日本 - 中国'!R19="", "", '1) 日本 - 中国'!R19)</f>
        <v/>
      </c>
      <c r="R19" s="153" t="str">
        <f>IF('1) 日本 - 中国'!S19="", "", '1) 日本 - 中国'!S19)</f>
        <v/>
      </c>
      <c r="S19" s="153" t="str">
        <f>IF('1) 日本 - 中国'!T19="", "", '1) 日本 - 中国'!T19)</f>
        <v/>
      </c>
      <c r="T19" s="153" t="str">
        <f>IF('1) 日本 - 中国'!U19="", "", '1) 日本 - 中国'!U19)</f>
        <v/>
      </c>
      <c r="U19" s="174" t="str">
        <f>IF('1) 日本 - 中国'!V19="", "", '1) 日本 - 中国'!V19)</f>
        <v/>
      </c>
      <c r="V19" s="153"/>
      <c r="W19" s="174" t="str">
        <f t="shared" si="11"/>
        <v/>
      </c>
      <c r="X19" s="153"/>
      <c r="Y19" s="153" t="str">
        <f t="shared" si="12"/>
        <v/>
      </c>
      <c r="Z19" s="153" t="str">
        <f t="shared" si="13"/>
        <v/>
      </c>
      <c r="AA19" s="153" t="str">
        <f t="shared" si="14"/>
        <v/>
      </c>
    </row>
    <row r="20" spans="1:27" s="96" customFormat="1" ht="15" customHeight="1">
      <c r="A20" s="6" t="str">
        <f>IF('1) 日本 - 中国'!A20="", "", '1) 日本 - 中国'!A20)</f>
        <v/>
      </c>
      <c r="B20" s="155" t="str">
        <f>IF('1) 日本 - 中国'!B20="", "", '1) 日本 - 中国'!B20)</f>
        <v/>
      </c>
      <c r="C20" s="147" t="str">
        <f>IF('1) 日本 - 中国'!C20="", "", '1) 日本 - 中国'!C20)</f>
        <v/>
      </c>
      <c r="D20" s="173" t="s">
        <v>77</v>
      </c>
      <c r="E20" s="172" t="str">
        <f>IF('1) 日本 - 中国'!E20="", "", '1) 日本 - 中国'!E20)</f>
        <v/>
      </c>
      <c r="F20" s="157" t="s">
        <v>85</v>
      </c>
      <c r="G20" s="153" t="str">
        <f>IF('1) 日本 - 中国'!G20="", "", '1) 日本 - 中国'!G20)</f>
        <v/>
      </c>
      <c r="H20" s="153" t="str">
        <f>IF('1) 日本 - 中国'!H20="", "", '1) 日本 - 中国'!H20)</f>
        <v/>
      </c>
      <c r="I20" s="153" t="str">
        <f>IF('1) 日本 - 中国'!I20="", "", '1) 日本 - 中国'!I20)</f>
        <v/>
      </c>
      <c r="J20" s="153" t="str">
        <f>IF('1) 日本 - 中国'!J20="", "", '1) 日本 - 中国'!J20)</f>
        <v/>
      </c>
      <c r="K20" s="153" t="str">
        <f>IF('1) 日本 - 中国'!K20="", "", '1) 日本 - 中国'!K20)</f>
        <v/>
      </c>
      <c r="L20" s="153" t="str">
        <f>IF('1) 日本 - 中国'!L20="", "", '1) 日本 - 中国'!L20)</f>
        <v/>
      </c>
      <c r="M20" s="153" t="str">
        <f>IF('1) 日本 - 中国'!M20="", "", '1) 日本 - 中国'!M20)</f>
        <v/>
      </c>
      <c r="N20" s="153" t="str">
        <f>IF('1) 日本 - 中国'!N20="", "", '1) 日本 - 中国'!N20)</f>
        <v/>
      </c>
      <c r="O20" s="153" t="str">
        <f>IF('1) 日本 - 中国'!O20="", "", '1) 日本 - 中国'!O20)</f>
        <v/>
      </c>
      <c r="P20" s="153" t="str">
        <f>IF('1) 日本 - 中国'!P20="", "", '1) 日本 - 中国'!P20)</f>
        <v/>
      </c>
      <c r="Q20" s="153" t="str">
        <f>IF('1) 日本 - 中国'!R20="", "", '1) 日本 - 中国'!R20)</f>
        <v/>
      </c>
      <c r="R20" s="153" t="str">
        <f>IF('1) 日本 - 中国'!S20="", "", '1) 日本 - 中国'!S20)</f>
        <v/>
      </c>
      <c r="S20" s="153" t="str">
        <f>IF('1) 日本 - 中国'!T20="", "", '1) 日本 - 中国'!T20)</f>
        <v/>
      </c>
      <c r="T20" s="153" t="str">
        <f>IF('1) 日本 - 中国'!U20="", "", '1) 日本 - 中国'!U20)</f>
        <v/>
      </c>
      <c r="U20" s="174" t="str">
        <f>IF('1) 日本 - 中国'!V20="", "", '1) 日本 - 中国'!V20)</f>
        <v/>
      </c>
      <c r="V20" s="153"/>
      <c r="W20" s="174" t="str">
        <f t="shared" si="11"/>
        <v/>
      </c>
      <c r="X20" s="153"/>
      <c r="Y20" s="153" t="str">
        <f t="shared" si="12"/>
        <v/>
      </c>
      <c r="Z20" s="153" t="str">
        <f t="shared" si="13"/>
        <v/>
      </c>
      <c r="AA20" s="153" t="str">
        <f t="shared" si="14"/>
        <v/>
      </c>
    </row>
    <row r="21" spans="1:27" s="96" customFormat="1" ht="15" customHeight="1">
      <c r="A21" s="159" t="str">
        <f>IF('1) 日本 - 中国'!A21="", "", '1) 日本 - 中国'!A21)</f>
        <v/>
      </c>
      <c r="B21" s="160" t="str">
        <f>IF('1) 日本 - 中国'!B21="", "", '1) 日本 - 中国'!B21)</f>
        <v/>
      </c>
      <c r="C21" s="161" t="str">
        <f>IF('1) 日本 - 中国'!C21="", "", '1) 日本 - 中国'!C21)</f>
        <v/>
      </c>
      <c r="D21" s="162" t="s">
        <v>77</v>
      </c>
      <c r="E21" s="163" t="str">
        <f>IF('1) 日本 - 中国'!E21="", "", '1) 日本 - 中国'!E21)</f>
        <v/>
      </c>
      <c r="F21" s="164" t="s">
        <v>85</v>
      </c>
      <c r="G21" s="165" t="str">
        <f>IF('1) 日本 - 中国'!G21="", "", '1) 日本 - 中国'!G21)</f>
        <v/>
      </c>
      <c r="H21" s="165" t="str">
        <f>IF('1) 日本 - 中国'!H21="", "", '1) 日本 - 中国'!H21)</f>
        <v/>
      </c>
      <c r="I21" s="165" t="str">
        <f>IF('1) 日本 - 中国'!I21="", "", '1) 日本 - 中国'!I21)</f>
        <v/>
      </c>
      <c r="J21" s="165" t="str">
        <f>IF('1) 日本 - 中国'!J21="", "", '1) 日本 - 中国'!J21)</f>
        <v/>
      </c>
      <c r="K21" s="165" t="str">
        <f>IF('1) 日本 - 中国'!K21="", "", '1) 日本 - 中国'!K21)</f>
        <v/>
      </c>
      <c r="L21" s="165" t="str">
        <f>IF('1) 日本 - 中国'!L21="", "", '1) 日本 - 中国'!L21)</f>
        <v/>
      </c>
      <c r="M21" s="165" t="str">
        <f>IF('1) 日本 - 中国'!M21="", "", '1) 日本 - 中国'!M21)</f>
        <v/>
      </c>
      <c r="N21" s="165" t="str">
        <f>IF('1) 日本 - 中国'!N21="", "", '1) 日本 - 中国'!N21)</f>
        <v/>
      </c>
      <c r="O21" s="165" t="str">
        <f>IF('1) 日本 - 中国'!O21="", "", '1) 日本 - 中国'!O21)</f>
        <v/>
      </c>
      <c r="P21" s="165" t="str">
        <f>IF('1) 日本 - 中国'!P21="", "", '1) 日本 - 中国'!P21)</f>
        <v/>
      </c>
      <c r="Q21" s="165" t="str">
        <f>IF('1) 日本 - 中国'!R21="", "", '1) 日本 - 中国'!R21)</f>
        <v/>
      </c>
      <c r="R21" s="165" t="str">
        <f>IF('1) 日本 - 中国'!S21="", "", '1) 日本 - 中国'!S21)</f>
        <v/>
      </c>
      <c r="S21" s="165" t="str">
        <f>IF('1) 日本 - 中国'!T21="", "", '1) 日本 - 中国'!T21)</f>
        <v/>
      </c>
      <c r="T21" s="165" t="str">
        <f>IF('1) 日本 - 中国'!U21="", "", '1) 日本 - 中国'!U21)</f>
        <v/>
      </c>
      <c r="U21" s="175" t="str">
        <f>IF('1) 日本 - 中国'!V21="", "", '1) 日本 - 中国'!V21)</f>
        <v/>
      </c>
      <c r="V21" s="165"/>
      <c r="W21" s="175" t="str">
        <f t="shared" si="11"/>
        <v/>
      </c>
      <c r="X21" s="165"/>
      <c r="Y21" s="165" t="str">
        <f t="shared" si="12"/>
        <v/>
      </c>
      <c r="Z21" s="165" t="str">
        <f t="shared" si="13"/>
        <v/>
      </c>
      <c r="AA21" s="165" t="str">
        <f t="shared" si="14"/>
        <v/>
      </c>
    </row>
    <row r="22" spans="1:27" ht="15" customHeight="1">
      <c r="A22" s="31" t="s">
        <v>67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27" ht="15" customHeight="1">
      <c r="A23" s="96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1:27" ht="15" customHeight="1">
      <c r="A24" s="127" t="s">
        <v>153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U24" s="127"/>
      <c r="W24" s="127" t="str">
        <f>W7</f>
        <v>【CT2】上海 → 台湾</v>
      </c>
      <c r="Y24" s="127"/>
    </row>
    <row r="25" spans="1:27" ht="15" customHeight="1">
      <c r="A25" s="298" t="s">
        <v>6</v>
      </c>
      <c r="B25" s="278" t="s">
        <v>7</v>
      </c>
      <c r="C25" s="278" t="s">
        <v>8</v>
      </c>
      <c r="D25" s="287"/>
      <c r="E25" s="287"/>
      <c r="F25" s="288"/>
      <c r="G25" s="39"/>
      <c r="H25" s="39" t="str">
        <f>'1) 日本 - 中国'!H25</f>
        <v>上海</v>
      </c>
      <c r="I25" s="48"/>
      <c r="J25" s="39"/>
      <c r="K25" s="39"/>
      <c r="L25" s="39" t="str">
        <f>'1) 日本 - 中国'!L25</f>
        <v>福山</v>
      </c>
      <c r="M25" s="49" t="str">
        <f>'1) 日本 - 中国'!M25</f>
        <v>水島</v>
      </c>
      <c r="N25" s="39" t="str">
        <f>'1) 日本 - 中国'!N25</f>
        <v>高松</v>
      </c>
      <c r="O25" s="49" t="str">
        <f>'1) 日本 - 中国'!O25</f>
        <v>広島（出島）</v>
      </c>
      <c r="P25" s="39" t="str">
        <f>'1) 日本 - 中国'!P25</f>
        <v>岩国</v>
      </c>
      <c r="Q25" s="35"/>
      <c r="R25" s="35"/>
      <c r="S25" s="35"/>
      <c r="T25" s="35"/>
      <c r="U25" s="35" t="str">
        <f>'1) 日本 - 中国'!V25</f>
        <v>上海</v>
      </c>
      <c r="V25" s="35"/>
      <c r="W25" s="35" t="str">
        <f>W8</f>
        <v>上海</v>
      </c>
      <c r="X25" s="35"/>
      <c r="Y25" s="39" t="str">
        <f t="shared" ref="Y25:AA26" si="15">Y8</f>
        <v>基隆</v>
      </c>
      <c r="Z25" s="39" t="str">
        <f t="shared" si="15"/>
        <v>台中</v>
      </c>
      <c r="AA25" s="39" t="str">
        <f t="shared" si="15"/>
        <v>高雄</v>
      </c>
    </row>
    <row r="26" spans="1:27" ht="15" customHeight="1">
      <c r="A26" s="298"/>
      <c r="B26" s="279"/>
      <c r="C26" s="279" t="s">
        <v>78</v>
      </c>
      <c r="D26" s="318"/>
      <c r="E26" s="291" t="s">
        <v>79</v>
      </c>
      <c r="F26" s="290"/>
      <c r="G26" s="50"/>
      <c r="H26" s="40" t="str">
        <f>'1) 日本 - 中国'!H26</f>
        <v>土/SAT</v>
      </c>
      <c r="I26" s="51"/>
      <c r="J26" s="40"/>
      <c r="K26" s="40"/>
      <c r="L26" s="40" t="str">
        <f>'1) 日本 - 中国'!L26</f>
        <v>翌週火/TUE</v>
      </c>
      <c r="M26" s="51" t="str">
        <f>'1) 日本 - 中国'!M26</f>
        <v>火/TUE</v>
      </c>
      <c r="N26" s="40" t="str">
        <f>'1) 日本 - 中国'!N26</f>
        <v>火/TUE</v>
      </c>
      <c r="O26" s="51" t="str">
        <f>'1) 日本 - 中国'!O26</f>
        <v>水/WED</v>
      </c>
      <c r="P26" s="40" t="str">
        <f>'1) 日本 - 中国'!P26</f>
        <v>水/WED</v>
      </c>
      <c r="Q26" s="36"/>
      <c r="R26" s="36"/>
      <c r="S26" s="36"/>
      <c r="T26" s="36"/>
      <c r="U26" s="36" t="str">
        <f>'1) 日本 - 中国'!V26</f>
        <v>土/SAT</v>
      </c>
      <c r="V26" s="36"/>
      <c r="W26" s="36" t="s">
        <v>126</v>
      </c>
      <c r="X26" s="36"/>
      <c r="Y26" s="50" t="str">
        <f t="shared" si="15"/>
        <v>土/SAT</v>
      </c>
      <c r="Z26" s="50" t="str">
        <f t="shared" si="15"/>
        <v>日/SUN</v>
      </c>
      <c r="AA26" s="40" t="str">
        <f t="shared" si="15"/>
        <v>翌週月/MON</v>
      </c>
    </row>
    <row r="27" spans="1:27" s="31" customFormat="1" ht="15" customHeight="1">
      <c r="A27" s="176">
        <f>IF('1) 日本 - 中国'!A27="", "", '1) 日本 - 中国'!A27)</f>
        <v>10</v>
      </c>
      <c r="B27" s="146" t="str">
        <f>IF('1) 日本 - 中国'!B27="", "", '1) 日本 - 中国'!B27)</f>
        <v/>
      </c>
      <c r="C27" s="147" t="str">
        <f>IF('1) 日本 - 中国'!C27="", "", '1) 日本 - 中国'!C27)</f>
        <v/>
      </c>
      <c r="D27" s="173" t="s">
        <v>76</v>
      </c>
      <c r="E27" s="172" t="str">
        <f>IF('1) 日本 - 中国'!E27="", "", '1) 日本 - 中国'!E27)</f>
        <v/>
      </c>
      <c r="F27" s="157" t="s">
        <v>85</v>
      </c>
      <c r="G27" s="177" t="str">
        <f>IF('1) 日本 - 中国'!G27="", "", '1) 日本 - 中国'!G27)</f>
        <v/>
      </c>
      <c r="H27" s="151" t="str">
        <f>IF('1) 日本 - 中国'!H27="", "", '1) 日本 - 中国'!H27)</f>
        <v/>
      </c>
      <c r="I27" s="178" t="str">
        <f>IF('1) 日本 - 中国'!I27="", "", '1) 日本 - 中国'!I27)</f>
        <v/>
      </c>
      <c r="J27" s="151" t="str">
        <f>IF('1) 日本 - 中国'!J27="", "", '1) 日本 - 中国'!J27)</f>
        <v/>
      </c>
      <c r="K27" s="151" t="str">
        <f>IF('1) 日本 - 中国'!K27="", "", '1) 日本 - 中国'!K27)</f>
        <v/>
      </c>
      <c r="L27" s="151" t="str">
        <f>IF('1) 日本 - 中国'!L27="", "", '1) 日本 - 中国'!L27)</f>
        <v/>
      </c>
      <c r="M27" s="178" t="str">
        <f>IF('1) 日本 - 中国'!M27="", "", '1) 日本 - 中国'!M27)</f>
        <v/>
      </c>
      <c r="N27" s="151" t="str">
        <f>IF('1) 日本 - 中国'!N27="", "", '1) 日本 - 中国'!N27)</f>
        <v/>
      </c>
      <c r="O27" s="178" t="str">
        <f>IF('1) 日本 - 中国'!O27="", "", '1) 日本 - 中国'!O27)</f>
        <v/>
      </c>
      <c r="P27" s="151" t="str">
        <f>IF('1) 日本 - 中国'!P27="", "", '1) 日本 - 中国'!P27)</f>
        <v/>
      </c>
      <c r="Q27" s="151" t="str">
        <f>IF('1) 日本 - 中国'!R27="", "", '1) 日本 - 中国'!R27)</f>
        <v/>
      </c>
      <c r="R27" s="151" t="str">
        <f>IF('1) 日本 - 中国'!S27="", "", '1) 日本 - 中国'!S27)</f>
        <v/>
      </c>
      <c r="S27" s="179" t="str">
        <f>IF('1) 日本 - 中国'!T27="", "", '1) 日本 - 中国'!T27)</f>
        <v/>
      </c>
      <c r="T27" s="179" t="str">
        <f>IF('1) 日本 - 中国'!U27="", "", '1) 日本 - 中国'!U27)</f>
        <v/>
      </c>
      <c r="U27" s="151" t="str">
        <f>IF('1) 日本 - 中国'!V27="", "", '1) 日本 - 中国'!V27)</f>
        <v/>
      </c>
      <c r="V27" s="179"/>
      <c r="W27" s="151" t="str">
        <f t="shared" ref="W27:W38" si="16">IF(U27="","",U27+2)</f>
        <v/>
      </c>
      <c r="X27" s="179"/>
      <c r="Y27" s="151" t="str">
        <f t="shared" ref="Y27:Y38" si="17">IF(W27="","",W27+2)</f>
        <v/>
      </c>
      <c r="Z27" s="151" t="str">
        <f t="shared" ref="Z27:Z38" si="18">IF(Y27="","",Y27+1)</f>
        <v/>
      </c>
      <c r="AA27" s="151" t="str">
        <f t="shared" ref="AA27:AA38" si="19">IF(Z27="","",Z27+1)</f>
        <v/>
      </c>
    </row>
    <row r="28" spans="1:27" s="31" customFormat="1" ht="15" customHeight="1">
      <c r="A28" s="154">
        <f>IF('1) 日本 - 中国'!A28="", "", '1) 日本 - 中国'!A28)</f>
        <v>11</v>
      </c>
      <c r="B28" s="155" t="str">
        <f>IF('1) 日本 - 中国'!B45="", "", '1) 日本 - 中国'!B45)</f>
        <v>CA NAGOYA</v>
      </c>
      <c r="C28" s="147">
        <f>IF('1) 日本 - 中国'!C45="", "", '1) 日本 - 中国'!C45)</f>
        <v>2607</v>
      </c>
      <c r="D28" s="173" t="s">
        <v>76</v>
      </c>
      <c r="E28" s="172">
        <f>IF('1) 日本 - 中国'!E45="", "", '1) 日本 - 中国'!E45)</f>
        <v>2607</v>
      </c>
      <c r="F28" s="157" t="s">
        <v>85</v>
      </c>
      <c r="G28" s="153" t="str">
        <f>IF('1) 日本 - 中国'!G28="", "", '1) 日本 - 中国'!G28)</f>
        <v/>
      </c>
      <c r="H28" s="153">
        <f>IF('1) 日本 - 中国'!J45="", "", '1) 日本 - 中国'!J45)</f>
        <v>46088</v>
      </c>
      <c r="I28" s="180" t="str">
        <f>IF('1) 日本 - 中国'!I28="", "", '1) 日本 - 中国'!I28)</f>
        <v/>
      </c>
      <c r="J28" s="153" t="str">
        <f>IF('1) 日本 - 中国'!J28="", "", '1) 日本 - 中国'!J28)</f>
        <v/>
      </c>
      <c r="K28" s="153" t="str">
        <f>IF('1) 日本 - 中国'!K28="", "", '1) 日本 - 中国'!K28)</f>
        <v/>
      </c>
      <c r="L28" s="153">
        <f>IF('1) 日本 - 中国'!L45="", "", '1) 日本 - 中国'!L45)</f>
        <v>46089</v>
      </c>
      <c r="M28" s="7">
        <f>IF('1) 日本 - 中国'!M45="", "", '1) 日本 - 中国'!M45)</f>
        <v>46090</v>
      </c>
      <c r="N28" s="153">
        <f>IF('1) 日本 - 中国'!N45="", "", '1) 日本 - 中国'!N45)</f>
        <v>46091</v>
      </c>
      <c r="O28" s="181">
        <f>IF('1) 日本 - 中国'!O45="", "", '1) 日本 - 中国'!O45)</f>
        <v>46091</v>
      </c>
      <c r="P28" s="153">
        <f>IF('1) 日本 - 中国'!P45="", "", '1) 日本 - 中国'!P45)</f>
        <v>46092</v>
      </c>
      <c r="Q28" s="153" t="str">
        <f>IF('1) 日本 - 中国'!R28="", "", '1) 日本 - 中国'!R28)</f>
        <v/>
      </c>
      <c r="R28" s="153" t="str">
        <f>IF('1) 日本 - 中国'!S28="", "", '1) 日本 - 中国'!S28)</f>
        <v/>
      </c>
      <c r="S28" s="181" t="str">
        <f>IF('1) 日本 - 中国'!T28="", "", '1) 日本 - 中国'!T28)</f>
        <v/>
      </c>
      <c r="T28" s="181" t="str">
        <f>IF('1) 日本 - 中国'!U28="", "", '1) 日本 - 中国'!U28)</f>
        <v/>
      </c>
      <c r="U28" s="153" t="str">
        <f>IF('1) 日本 - 中国'!X45="", "", '1) 日本 - 中国'!X45)</f>
        <v>SKIP</v>
      </c>
      <c r="V28" s="153"/>
      <c r="W28" s="153" t="e">
        <f t="shared" ref="W28:W29" si="20">IF(U28="","",U28+2)</f>
        <v>#VALUE!</v>
      </c>
      <c r="X28" s="153"/>
      <c r="Y28" s="153" t="e">
        <f t="shared" ref="Y28:Y29" si="21">IF(W28="","",W28+2)</f>
        <v>#VALUE!</v>
      </c>
      <c r="Z28" s="153" t="e">
        <f t="shared" ref="Z28:Z29" si="22">IF(Y28="","",Y28+1)</f>
        <v>#VALUE!</v>
      </c>
      <c r="AA28" s="153" t="e">
        <f t="shared" ref="AA28:AA29" si="23">IF(Z28="","",Z28+1)</f>
        <v>#VALUE!</v>
      </c>
    </row>
    <row r="29" spans="1:27" s="31" customFormat="1" ht="15" customHeight="1">
      <c r="A29" s="154">
        <f>IF('1) 日本 - 中国'!A29="", "", '1) 日本 - 中国'!A29)</f>
        <v>12</v>
      </c>
      <c r="B29" s="155" t="str">
        <f>IF('1) 日本 - 中国'!B46="", "", '1) 日本 - 中国'!B46)</f>
        <v>K-PACIFIC</v>
      </c>
      <c r="C29" s="147">
        <f>IF('1) 日本 - 中国'!C46="", "", '1) 日本 - 中国'!C46)</f>
        <v>2612</v>
      </c>
      <c r="D29" s="173" t="s">
        <v>76</v>
      </c>
      <c r="E29" s="172">
        <f>IF('1) 日本 - 中国'!E46="", "", '1) 日本 - 中国'!E46)</f>
        <v>2612</v>
      </c>
      <c r="F29" s="157" t="s">
        <v>85</v>
      </c>
      <c r="G29" s="180" t="str">
        <f>IF('1) 日本 - 中国'!G29="", "", '1) 日本 - 中国'!G29)</f>
        <v/>
      </c>
      <c r="H29" s="153">
        <f>IF('1) 日本 - 中国'!J46="", "", '1) 日本 - 中国'!J46)</f>
        <v>46095</v>
      </c>
      <c r="I29" s="7" t="str">
        <f>IF('1) 日本 - 中国'!I29="", "", '1) 日本 - 中国'!I29)</f>
        <v/>
      </c>
      <c r="J29" s="153" t="str">
        <f>IF('1) 日本 - 中国'!J29="", "", '1) 日本 - 中国'!J29)</f>
        <v/>
      </c>
      <c r="K29" s="153" t="str">
        <f>IF('1) 日本 - 中国'!K29="", "", '1) 日本 - 中国'!K29)</f>
        <v/>
      </c>
      <c r="L29" s="153">
        <f>IF('1) 日本 - 中国'!L46="", "", '1) 日本 - 中国'!L46)</f>
        <v>46097</v>
      </c>
      <c r="M29" s="7">
        <f>IF('1) 日本 - 中国'!M46="", "", '1) 日本 - 中国'!M46)</f>
        <v>46098</v>
      </c>
      <c r="N29" s="153">
        <f>IF('1) 日本 - 中国'!N46="", "", '1) 日本 - 中国'!N46)</f>
        <v>46098</v>
      </c>
      <c r="O29" s="7">
        <f>IF('1) 日本 - 中国'!O46="", "", '1) 日本 - 中国'!O46)</f>
        <v>46098</v>
      </c>
      <c r="P29" s="153">
        <f>IF('1) 日本 - 中国'!P46="", "", '1) 日本 - 中国'!P46)</f>
        <v>46099</v>
      </c>
      <c r="Q29" s="153" t="str">
        <f>IF('1) 日本 - 中国'!R29="", "", '1) 日本 - 中国'!R29)</f>
        <v/>
      </c>
      <c r="R29" s="153" t="str">
        <f>IF('1) 日本 - 中国'!S29="", "", '1) 日本 - 中国'!S29)</f>
        <v/>
      </c>
      <c r="S29" s="153" t="str">
        <f>IF('1) 日本 - 中国'!T29="", "", '1) 日本 - 中国'!T29)</f>
        <v/>
      </c>
      <c r="T29" s="153" t="str">
        <f>IF('1) 日本 - 中国'!U29="", "", '1) 日本 - 中国'!U29)</f>
        <v/>
      </c>
      <c r="U29" s="153">
        <f>IF('1) 日本 - 中国'!X46="", "", '1) 日本 - 中国'!X46)</f>
        <v>46102</v>
      </c>
      <c r="V29" s="153"/>
      <c r="W29" s="153">
        <f t="shared" si="20"/>
        <v>46104</v>
      </c>
      <c r="X29" s="153"/>
      <c r="Y29" s="153">
        <f t="shared" si="21"/>
        <v>46106</v>
      </c>
      <c r="Z29" s="153">
        <f t="shared" si="22"/>
        <v>46107</v>
      </c>
      <c r="AA29" s="153">
        <f t="shared" si="23"/>
        <v>46108</v>
      </c>
    </row>
    <row r="30" spans="1:27" s="31" customFormat="1" ht="15" customHeight="1">
      <c r="A30" s="154">
        <f>IF('1) 日本 - 中国'!A30="", "", '1) 日本 - 中国'!A30)</f>
        <v>13</v>
      </c>
      <c r="B30" s="155" t="str">
        <f>IF('1) 日本 - 中国'!B30="", "", '1) 日本 - 中国'!B30)</f>
        <v>K-PACIFIC</v>
      </c>
      <c r="C30" s="147">
        <f>IF('1) 日本 - 中国'!C30="", "", '1) 日本 - 中国'!C30)</f>
        <v>2613</v>
      </c>
      <c r="D30" s="173" t="s">
        <v>76</v>
      </c>
      <c r="E30" s="172">
        <f>IF('1) 日本 - 中国'!E30="", "", '1) 日本 - 中国'!E30)</f>
        <v>2613</v>
      </c>
      <c r="F30" s="157" t="s">
        <v>85</v>
      </c>
      <c r="G30" s="153" t="str">
        <f>IF('1) 日本 - 中国'!G30="", "", '1) 日本 - 中国'!G30)</f>
        <v/>
      </c>
      <c r="H30" s="153">
        <f>IF('1) 日本 - 中国'!H30="", "", '1) 日本 - 中国'!H30)</f>
        <v>46102</v>
      </c>
      <c r="I30" s="180" t="str">
        <f>IF('1) 日本 - 中国'!I30="", "", '1) 日本 - 中国'!I30)</f>
        <v/>
      </c>
      <c r="J30" s="153" t="str">
        <f>IF('1) 日本 - 中国'!J30="", "", '1) 日本 - 中国'!J30)</f>
        <v/>
      </c>
      <c r="K30" s="153" t="str">
        <f>IF('1) 日本 - 中国'!K30="", "", '1) 日本 - 中国'!K30)</f>
        <v/>
      </c>
      <c r="L30" s="153">
        <f>IF('1) 日本 - 中国'!L30="", "", '1) 日本 - 中国'!L30)</f>
        <v>46105</v>
      </c>
      <c r="M30" s="7">
        <f>IF('1) 日本 - 中国'!M30="", "", '1) 日本 - 中国'!M30)</f>
        <v>46105</v>
      </c>
      <c r="N30" s="153">
        <f>IF('1) 日本 - 中国'!N30="", "", '1) 日本 - 中国'!N30)</f>
        <v>46105</v>
      </c>
      <c r="O30" s="7">
        <f>IF('1) 日本 - 中国'!O30="", "", '1) 日本 - 中国'!O30)</f>
        <v>46106</v>
      </c>
      <c r="P30" s="153">
        <f>IF('1) 日本 - 中国'!P30="", "", '1) 日本 - 中国'!P30)</f>
        <v>46106</v>
      </c>
      <c r="Q30" s="153" t="str">
        <f>IF('1) 日本 - 中国'!R30="", "", '1) 日本 - 中国'!R30)</f>
        <v/>
      </c>
      <c r="R30" s="153" t="str">
        <f>IF('1) 日本 - 中国'!S30="", "", '1) 日本 - 中国'!S30)</f>
        <v/>
      </c>
      <c r="S30" s="153" t="str">
        <f>IF('1) 日本 - 中国'!T30="", "", '1) 日本 - 中国'!T30)</f>
        <v/>
      </c>
      <c r="T30" s="153" t="str">
        <f>IF('1) 日本 - 中国'!U30="", "", '1) 日本 - 中国'!U30)</f>
        <v/>
      </c>
      <c r="U30" s="153">
        <f>IF('1) 日本 - 中国'!V30="", "", '1) 日本 - 中国'!V30)</f>
        <v>46109</v>
      </c>
      <c r="V30" s="153"/>
      <c r="W30" s="153">
        <f t="shared" si="16"/>
        <v>46111</v>
      </c>
      <c r="X30" s="153"/>
      <c r="Y30" s="153">
        <f t="shared" si="17"/>
        <v>46113</v>
      </c>
      <c r="Z30" s="153">
        <f t="shared" si="18"/>
        <v>46114</v>
      </c>
      <c r="AA30" s="153">
        <f t="shared" si="19"/>
        <v>46115</v>
      </c>
    </row>
    <row r="31" spans="1:27" s="31" customFormat="1" ht="15" customHeight="1">
      <c r="A31" s="6">
        <f>IF('1) 日本 - 中国'!A31="", "", '1) 日本 - 中国'!A31)</f>
        <v>14</v>
      </c>
      <c r="B31" s="155" t="str">
        <f>IF('1) 日本 - 中国'!B31="", "", '1) 日本 - 中国'!B31)</f>
        <v>K-PACIFIC</v>
      </c>
      <c r="C31" s="147">
        <f>IF('1) 日本 - 中国'!C31="", "", '1) 日本 - 中国'!C31)</f>
        <v>2614</v>
      </c>
      <c r="D31" s="173" t="s">
        <v>76</v>
      </c>
      <c r="E31" s="172">
        <f>IF('1) 日本 - 中国'!E31="", "", '1) 日本 - 中国'!E31)</f>
        <v>2614</v>
      </c>
      <c r="F31" s="157" t="s">
        <v>85</v>
      </c>
      <c r="G31" s="180" t="str">
        <f>IF('1) 日本 - 中国'!G31="", "", '1) 日本 - 中国'!G31)</f>
        <v/>
      </c>
      <c r="H31" s="153">
        <f>IF('1) 日本 - 中国'!H31="", "", '1) 日本 - 中国'!H31)</f>
        <v>46109</v>
      </c>
      <c r="I31" s="8" t="str">
        <f>IF('1) 日本 - 中国'!I31="", "", '1) 日本 - 中国'!I31)</f>
        <v/>
      </c>
      <c r="J31" s="182" t="str">
        <f>IF('1) 日本 - 中国'!J31="", "", '1) 日本 - 中国'!J31)</f>
        <v/>
      </c>
      <c r="K31" s="182" t="str">
        <f>IF('1) 日本 - 中国'!K31="", "", '1) 日本 - 中国'!K31)</f>
        <v/>
      </c>
      <c r="L31" s="153">
        <f>IF('1) 日本 - 中国'!L31="", "", '1) 日本 - 中国'!L31)</f>
        <v>46112</v>
      </c>
      <c r="M31" s="7">
        <f>IF('1) 日本 - 中国'!M31="", "", '1) 日本 - 中国'!M31)</f>
        <v>46112</v>
      </c>
      <c r="N31" s="153">
        <f>IF('1) 日本 - 中国'!N31="", "", '1) 日本 - 中国'!N31)</f>
        <v>46112</v>
      </c>
      <c r="O31" s="7">
        <f>IF('1) 日本 - 中国'!O31="", "", '1) 日本 - 中国'!O31)</f>
        <v>46113</v>
      </c>
      <c r="P31" s="153">
        <f>IF('1) 日本 - 中国'!P31="", "", '1) 日本 - 中国'!P31)</f>
        <v>46113</v>
      </c>
      <c r="Q31" s="153" t="str">
        <f>IF('1) 日本 - 中国'!R31="", "", '1) 日本 - 中国'!R31)</f>
        <v/>
      </c>
      <c r="R31" s="153" t="str">
        <f>IF('1) 日本 - 中国'!S31="", "", '1) 日本 - 中国'!S31)</f>
        <v/>
      </c>
      <c r="S31" s="181" t="str">
        <f>IF('1) 日本 - 中国'!T31="", "", '1) 日本 - 中国'!T31)</f>
        <v/>
      </c>
      <c r="T31" s="181" t="str">
        <f>IF('1) 日本 - 中国'!U31="", "", '1) 日本 - 中国'!U31)</f>
        <v/>
      </c>
      <c r="U31" s="181">
        <f>IF('1) 日本 - 中国'!V31="", "", '1) 日本 - 中国'!V31)</f>
        <v>46116</v>
      </c>
      <c r="V31" s="181"/>
      <c r="W31" s="181">
        <f t="shared" si="16"/>
        <v>46118</v>
      </c>
      <c r="X31" s="181"/>
      <c r="Y31" s="180">
        <f t="shared" si="17"/>
        <v>46120</v>
      </c>
      <c r="Z31" s="180">
        <f t="shared" si="18"/>
        <v>46121</v>
      </c>
      <c r="AA31" s="153">
        <f t="shared" si="19"/>
        <v>46122</v>
      </c>
    </row>
    <row r="32" spans="1:27" s="31" customFormat="1" ht="15" customHeight="1">
      <c r="A32" s="6">
        <f>IF('1) 日本 - 中国'!A32="", "", '1) 日本 - 中国'!A32)</f>
        <v>15</v>
      </c>
      <c r="B32" s="155" t="str">
        <f>IF('1) 日本 - 中国'!B32="", "", '1) 日本 - 中国'!B32)</f>
        <v>B VESSEL</v>
      </c>
      <c r="C32" s="147" t="str">
        <f>IF('1) 日本 - 中国'!C32="", "", '1) 日本 - 中国'!C32)</f>
        <v/>
      </c>
      <c r="D32" s="173" t="s">
        <v>76</v>
      </c>
      <c r="E32" s="172" t="str">
        <f>IF('1) 日本 - 中国'!E32="", "", '1) 日本 - 中国'!E32)</f>
        <v/>
      </c>
      <c r="F32" s="157" t="s">
        <v>85</v>
      </c>
      <c r="G32" s="180" t="str">
        <f>IF('1) 日本 - 中国'!G32="", "", '1) 日本 - 中国'!G32)</f>
        <v/>
      </c>
      <c r="H32" s="153">
        <f>IF('1) 日本 - 中国'!H32="", "", '1) 日本 - 中国'!H32)</f>
        <v>46116</v>
      </c>
      <c r="I32" s="8" t="str">
        <f>IF('1) 日本 - 中国'!I32="", "", '1) 日本 - 中国'!I32)</f>
        <v/>
      </c>
      <c r="J32" s="182" t="str">
        <f>IF('1) 日本 - 中国'!J32="", "", '1) 日本 - 中国'!J32)</f>
        <v/>
      </c>
      <c r="K32" s="182" t="str">
        <f>IF('1) 日本 - 中国'!K32="", "", '1) 日本 - 中国'!K32)</f>
        <v/>
      </c>
      <c r="L32" s="153">
        <f>IF('1) 日本 - 中国'!L32="", "", '1) 日本 - 中国'!L32)</f>
        <v>46119</v>
      </c>
      <c r="M32" s="7">
        <f>IF('1) 日本 - 中国'!M32="", "", '1) 日本 - 中国'!M32)</f>
        <v>46119</v>
      </c>
      <c r="N32" s="153">
        <f>IF('1) 日本 - 中国'!N32="", "", '1) 日本 - 中国'!N32)</f>
        <v>46119</v>
      </c>
      <c r="O32" s="7">
        <f>IF('1) 日本 - 中国'!O32="", "", '1) 日本 - 中国'!O32)</f>
        <v>46120</v>
      </c>
      <c r="P32" s="153">
        <f>IF('1) 日本 - 中国'!P32="", "", '1) 日本 - 中国'!P32)</f>
        <v>46120</v>
      </c>
      <c r="Q32" s="153" t="str">
        <f>IF('1) 日本 - 中国'!R32="", "", '1) 日本 - 中国'!R32)</f>
        <v/>
      </c>
      <c r="R32" s="153" t="str">
        <f>IF('1) 日本 - 中国'!S32="", "", '1) 日本 - 中国'!S32)</f>
        <v/>
      </c>
      <c r="S32" s="181" t="str">
        <f>IF('1) 日本 - 中国'!T32="", "", '1) 日本 - 中国'!T32)</f>
        <v/>
      </c>
      <c r="T32" s="181" t="str">
        <f>IF('1) 日本 - 中国'!U32="", "", '1) 日本 - 中国'!U32)</f>
        <v/>
      </c>
      <c r="U32" s="181">
        <f>IF('1) 日本 - 中国'!V32="", "", '1) 日本 - 中国'!V32)</f>
        <v>46123</v>
      </c>
      <c r="V32" s="181"/>
      <c r="W32" s="181">
        <f t="shared" si="16"/>
        <v>46125</v>
      </c>
      <c r="X32" s="181"/>
      <c r="Y32" s="180">
        <f t="shared" si="17"/>
        <v>46127</v>
      </c>
      <c r="Z32" s="180">
        <f t="shared" si="18"/>
        <v>46128</v>
      </c>
      <c r="AA32" s="153">
        <f t="shared" si="19"/>
        <v>46129</v>
      </c>
    </row>
    <row r="33" spans="1:27" s="96" customFormat="1" ht="15" customHeight="1">
      <c r="A33" s="154" t="str">
        <f>IF('1) 日本 - 中国'!A33="", "", '1) 日本 - 中国'!A33)</f>
        <v/>
      </c>
      <c r="B33" s="155" t="str">
        <f>IF('1) 日本 - 中国'!B33="", "", '1) 日本 - 中国'!B33)</f>
        <v/>
      </c>
      <c r="C33" s="147" t="str">
        <f>IF('1) 日本 - 中国'!C33="", "", '1) 日本 - 中国'!C33)</f>
        <v/>
      </c>
      <c r="D33" s="173" t="s">
        <v>76</v>
      </c>
      <c r="E33" s="172" t="str">
        <f>IF('1) 日本 - 中国'!E33="", "", '1) 日本 - 中国'!E33)</f>
        <v/>
      </c>
      <c r="F33" s="157" t="s">
        <v>85</v>
      </c>
      <c r="G33" s="180" t="str">
        <f>IF('1) 日本 - 中国'!G33="", "", '1) 日本 - 中国'!G33)</f>
        <v/>
      </c>
      <c r="H33" s="153" t="str">
        <f>IF('1) 日本 - 中国'!H33="", "", '1) 日本 - 中国'!H33)</f>
        <v/>
      </c>
      <c r="I33" s="8" t="str">
        <f>IF('1) 日本 - 中国'!I33="", "", '1) 日本 - 中国'!I33)</f>
        <v/>
      </c>
      <c r="J33" s="182" t="str">
        <f>IF('1) 日本 - 中国'!J33="", "", '1) 日本 - 中国'!J33)</f>
        <v/>
      </c>
      <c r="K33" s="182" t="str">
        <f>IF('1) 日本 - 中国'!K33="", "", '1) 日本 - 中国'!K33)</f>
        <v/>
      </c>
      <c r="L33" s="153" t="str">
        <f>IF('1) 日本 - 中国'!L33="", "", '1) 日本 - 中国'!L33)</f>
        <v/>
      </c>
      <c r="M33" s="7" t="str">
        <f>IF('1) 日本 - 中国'!M33="", "", '1) 日本 - 中国'!M33)</f>
        <v/>
      </c>
      <c r="N33" s="153" t="str">
        <f>IF('1) 日本 - 中国'!N33="", "", '1) 日本 - 中国'!N33)</f>
        <v/>
      </c>
      <c r="O33" s="7" t="str">
        <f>IF('1) 日本 - 中国'!O33="", "", '1) 日本 - 中国'!O33)</f>
        <v/>
      </c>
      <c r="P33" s="153" t="str">
        <f>IF('1) 日本 - 中国'!P33="", "", '1) 日本 - 中国'!P33)</f>
        <v/>
      </c>
      <c r="Q33" s="153" t="str">
        <f>IF('1) 日本 - 中国'!R33="", "", '1) 日本 - 中国'!R33)</f>
        <v/>
      </c>
      <c r="R33" s="153" t="str">
        <f>IF('1) 日本 - 中国'!S33="", "", '1) 日本 - 中国'!S33)</f>
        <v/>
      </c>
      <c r="S33" s="181" t="str">
        <f>IF('1) 日本 - 中国'!T33="", "", '1) 日本 - 中国'!T33)</f>
        <v/>
      </c>
      <c r="T33" s="181" t="str">
        <f>IF('1) 日本 - 中国'!U33="", "", '1) 日本 - 中国'!U33)</f>
        <v/>
      </c>
      <c r="U33" s="181" t="str">
        <f>IF('1) 日本 - 中国'!V33="", "", '1) 日本 - 中国'!V33)</f>
        <v/>
      </c>
      <c r="V33" s="181"/>
      <c r="W33" s="181" t="str">
        <f t="shared" si="16"/>
        <v/>
      </c>
      <c r="X33" s="181"/>
      <c r="Y33" s="180" t="str">
        <f t="shared" si="17"/>
        <v/>
      </c>
      <c r="Z33" s="180" t="str">
        <f t="shared" si="18"/>
        <v/>
      </c>
      <c r="AA33" s="153" t="str">
        <f t="shared" si="19"/>
        <v/>
      </c>
    </row>
    <row r="34" spans="1:27" s="96" customFormat="1" ht="15" customHeight="1">
      <c r="A34" s="154" t="str">
        <f>IF('1) 日本 - 中国'!A34="", "", '1) 日本 - 中国'!A34)</f>
        <v/>
      </c>
      <c r="B34" s="155" t="str">
        <f>IF('1) 日本 - 中国'!B34="", "", '1) 日本 - 中国'!B34)</f>
        <v/>
      </c>
      <c r="C34" s="147" t="str">
        <f>IF('1) 日本 - 中国'!C34="", "", '1) 日本 - 中国'!C34)</f>
        <v/>
      </c>
      <c r="D34" s="173" t="s">
        <v>76</v>
      </c>
      <c r="E34" s="172" t="str">
        <f>IF('1) 日本 - 中国'!E34="", "", '1) 日本 - 中国'!E34)</f>
        <v/>
      </c>
      <c r="F34" s="157" t="s">
        <v>85</v>
      </c>
      <c r="G34" s="180" t="str">
        <f>IF('1) 日本 - 中国'!G34="", "", '1) 日本 - 中国'!G34)</f>
        <v/>
      </c>
      <c r="H34" s="153" t="str">
        <f>IF('1) 日本 - 中国'!H34="", "", '1) 日本 - 中国'!H34)</f>
        <v/>
      </c>
      <c r="I34" s="8" t="str">
        <f>IF('1) 日本 - 中国'!I34="", "", '1) 日本 - 中国'!I34)</f>
        <v/>
      </c>
      <c r="J34" s="182" t="str">
        <f>IF('1) 日本 - 中国'!J34="", "", '1) 日本 - 中国'!J34)</f>
        <v/>
      </c>
      <c r="K34" s="153" t="str">
        <f>IF('1) 日本 - 中国'!K34="", "", '1) 日本 - 中国'!K34)</f>
        <v/>
      </c>
      <c r="L34" s="153" t="str">
        <f>IF('1) 日本 - 中国'!L34="", "", '1) 日本 - 中国'!L34)</f>
        <v/>
      </c>
      <c r="M34" s="7" t="str">
        <f>IF('1) 日本 - 中国'!M34="", "", '1) 日本 - 中国'!M34)</f>
        <v/>
      </c>
      <c r="N34" s="153" t="str">
        <f>IF('1) 日本 - 中国'!N34="", "", '1) 日本 - 中国'!N34)</f>
        <v/>
      </c>
      <c r="O34" s="7" t="str">
        <f>IF('1) 日本 - 中国'!O34="", "", '1) 日本 - 中国'!O34)</f>
        <v/>
      </c>
      <c r="P34" s="153" t="str">
        <f>IF('1) 日本 - 中国'!P34="", "", '1) 日本 - 中国'!P34)</f>
        <v/>
      </c>
      <c r="Q34" s="153" t="str">
        <f>IF('1) 日本 - 中国'!R34="", "", '1) 日本 - 中国'!R34)</f>
        <v/>
      </c>
      <c r="R34" s="153" t="str">
        <f>IF('1) 日本 - 中国'!S34="", "", '1) 日本 - 中国'!S34)</f>
        <v/>
      </c>
      <c r="S34" s="153" t="str">
        <f>IF('1) 日本 - 中国'!T34="", "", '1) 日本 - 中国'!T34)</f>
        <v/>
      </c>
      <c r="T34" s="153" t="str">
        <f>IF('1) 日本 - 中国'!U34="", "", '1) 日本 - 中国'!U34)</f>
        <v/>
      </c>
      <c r="U34" s="153" t="str">
        <f>IF('1) 日本 - 中国'!V34="", "", '1) 日本 - 中国'!V34)</f>
        <v/>
      </c>
      <c r="V34" s="153"/>
      <c r="W34" s="153" t="str">
        <f t="shared" si="16"/>
        <v/>
      </c>
      <c r="X34" s="153"/>
      <c r="Y34" s="180" t="str">
        <f t="shared" si="17"/>
        <v/>
      </c>
      <c r="Z34" s="180" t="str">
        <f t="shared" si="18"/>
        <v/>
      </c>
      <c r="AA34" s="153" t="str">
        <f t="shared" si="19"/>
        <v/>
      </c>
    </row>
    <row r="35" spans="1:27" s="96" customFormat="1" ht="15" customHeight="1">
      <c r="A35" s="6" t="str">
        <f>IF('1) 日本 - 中国'!A35="", "", '1) 日本 - 中国'!A35)</f>
        <v/>
      </c>
      <c r="B35" s="155" t="str">
        <f>IF('1) 日本 - 中国'!B35="", "", '1) 日本 - 中国'!B35)</f>
        <v/>
      </c>
      <c r="C35" s="147" t="str">
        <f>IF('1) 日本 - 中国'!C35="", "", '1) 日本 - 中国'!C35)</f>
        <v/>
      </c>
      <c r="D35" s="173" t="s">
        <v>76</v>
      </c>
      <c r="E35" s="172" t="str">
        <f>IF('1) 日本 - 中国'!E35="", "", '1) 日本 - 中国'!E35)</f>
        <v/>
      </c>
      <c r="F35" s="157" t="s">
        <v>85</v>
      </c>
      <c r="G35" s="180" t="str">
        <f>IF('1) 日本 - 中国'!G35="", "", '1) 日本 - 中国'!G35)</f>
        <v/>
      </c>
      <c r="H35" s="153" t="str">
        <f>IF('1) 日本 - 中国'!H35="", "", '1) 日本 - 中国'!H35)</f>
        <v/>
      </c>
      <c r="I35" s="8" t="str">
        <f>IF('1) 日本 - 中国'!I35="", "", '1) 日本 - 中国'!I35)</f>
        <v/>
      </c>
      <c r="J35" s="182" t="str">
        <f>IF('1) 日本 - 中国'!J35="", "", '1) 日本 - 中国'!J35)</f>
        <v/>
      </c>
      <c r="K35" s="153" t="str">
        <f>IF('1) 日本 - 中国'!K35="", "", '1) 日本 - 中国'!K35)</f>
        <v/>
      </c>
      <c r="L35" s="153" t="str">
        <f>IF('1) 日本 - 中国'!L35="", "", '1) 日本 - 中国'!L35)</f>
        <v/>
      </c>
      <c r="M35" s="7" t="str">
        <f>IF('1) 日本 - 中国'!M35="", "", '1) 日本 - 中国'!M35)</f>
        <v/>
      </c>
      <c r="N35" s="153" t="str">
        <f>IF('1) 日本 - 中国'!N35="", "", '1) 日本 - 中国'!N35)</f>
        <v/>
      </c>
      <c r="O35" s="7" t="str">
        <f>IF('1) 日本 - 中国'!O35="", "", '1) 日本 - 中国'!O35)</f>
        <v/>
      </c>
      <c r="P35" s="153" t="str">
        <f>IF('1) 日本 - 中国'!P35="", "", '1) 日本 - 中国'!P35)</f>
        <v/>
      </c>
      <c r="Q35" s="153" t="str">
        <f>IF('1) 日本 - 中国'!R35="", "", '1) 日本 - 中国'!R35)</f>
        <v/>
      </c>
      <c r="R35" s="153" t="str">
        <f>IF('1) 日本 - 中国'!S35="", "", '1) 日本 - 中国'!S35)</f>
        <v/>
      </c>
      <c r="S35" s="181" t="str">
        <f>IF('1) 日本 - 中国'!T35="", "", '1) 日本 - 中国'!T35)</f>
        <v/>
      </c>
      <c r="T35" s="181" t="str">
        <f>IF('1) 日本 - 中国'!U35="", "", '1) 日本 - 中国'!U35)</f>
        <v/>
      </c>
      <c r="U35" s="181" t="str">
        <f>IF('1) 日本 - 中国'!V35="", "", '1) 日本 - 中国'!V35)</f>
        <v/>
      </c>
      <c r="V35" s="181"/>
      <c r="W35" s="181" t="str">
        <f t="shared" si="16"/>
        <v/>
      </c>
      <c r="X35" s="181"/>
      <c r="Y35" s="180" t="str">
        <f t="shared" si="17"/>
        <v/>
      </c>
      <c r="Z35" s="180" t="str">
        <f t="shared" si="18"/>
        <v/>
      </c>
      <c r="AA35" s="180" t="str">
        <f t="shared" si="19"/>
        <v/>
      </c>
    </row>
    <row r="36" spans="1:27" s="96" customFormat="1" ht="15" customHeight="1">
      <c r="A36" s="154" t="str">
        <f>IF('1) 日本 - 中国'!A36="", "", '1) 日本 - 中国'!A36)</f>
        <v/>
      </c>
      <c r="B36" s="155" t="str">
        <f>IF('1) 日本 - 中国'!B36="", "", '1) 日本 - 中国'!B36)</f>
        <v/>
      </c>
      <c r="C36" s="147" t="str">
        <f>IF('1) 日本 - 中国'!C36="", "", '1) 日本 - 中国'!C36)</f>
        <v/>
      </c>
      <c r="D36" s="173" t="s">
        <v>76</v>
      </c>
      <c r="E36" s="172" t="str">
        <f>IF('1) 日本 - 中国'!E36="", "", '1) 日本 - 中国'!E36)</f>
        <v/>
      </c>
      <c r="F36" s="157" t="s">
        <v>85</v>
      </c>
      <c r="G36" s="180" t="str">
        <f>IF('1) 日本 - 中国'!G36="", "", '1) 日本 - 中国'!G36)</f>
        <v/>
      </c>
      <c r="H36" s="153" t="str">
        <f>IF('1) 日本 - 中国'!H36="", "", '1) 日本 - 中国'!H36)</f>
        <v/>
      </c>
      <c r="I36" s="8" t="str">
        <f>IF('1) 日本 - 中国'!I36="", "", '1) 日本 - 中国'!I36)</f>
        <v/>
      </c>
      <c r="J36" s="182" t="str">
        <f>IF('1) 日本 - 中国'!J36="", "", '1) 日本 - 中国'!J36)</f>
        <v/>
      </c>
      <c r="K36" s="153" t="str">
        <f>IF('1) 日本 - 中国'!K36="", "", '1) 日本 - 中国'!K36)</f>
        <v/>
      </c>
      <c r="L36" s="153" t="str">
        <f>IF('1) 日本 - 中国'!L36="", "", '1) 日本 - 中国'!L36)</f>
        <v/>
      </c>
      <c r="M36" s="7" t="str">
        <f>IF('1) 日本 - 中国'!M36="", "", '1) 日本 - 中国'!M36)</f>
        <v/>
      </c>
      <c r="N36" s="153" t="str">
        <f>IF('1) 日本 - 中国'!N36="", "", '1) 日本 - 中国'!N36)</f>
        <v/>
      </c>
      <c r="O36" s="7" t="str">
        <f>IF('1) 日本 - 中国'!O36="", "", '1) 日本 - 中国'!O36)</f>
        <v/>
      </c>
      <c r="P36" s="153" t="str">
        <f>IF('1) 日本 - 中国'!P36="", "", '1) 日本 - 中国'!P36)</f>
        <v/>
      </c>
      <c r="Q36" s="153" t="str">
        <f>IF('1) 日本 - 中国'!R36="", "", '1) 日本 - 中国'!R36)</f>
        <v/>
      </c>
      <c r="R36" s="153" t="str">
        <f>IF('1) 日本 - 中国'!S36="", "", '1) 日本 - 中国'!S36)</f>
        <v/>
      </c>
      <c r="S36" s="153" t="str">
        <f>IF('1) 日本 - 中国'!T36="", "", '1) 日本 - 中国'!T36)</f>
        <v/>
      </c>
      <c r="T36" s="153" t="str">
        <f>IF('1) 日本 - 中国'!U36="", "", '1) 日本 - 中国'!U36)</f>
        <v/>
      </c>
      <c r="U36" s="153" t="str">
        <f>IF('1) 日本 - 中国'!V36="", "", '1) 日本 - 中国'!V36)</f>
        <v/>
      </c>
      <c r="V36" s="153"/>
      <c r="W36" s="153" t="str">
        <f t="shared" si="16"/>
        <v/>
      </c>
      <c r="X36" s="153"/>
      <c r="Y36" s="153" t="str">
        <f t="shared" si="17"/>
        <v/>
      </c>
      <c r="Z36" s="153" t="str">
        <f t="shared" si="18"/>
        <v/>
      </c>
      <c r="AA36" s="153" t="str">
        <f t="shared" si="19"/>
        <v/>
      </c>
    </row>
    <row r="37" spans="1:27" s="96" customFormat="1" ht="15" customHeight="1">
      <c r="A37" s="154" t="str">
        <f>IF('1) 日本 - 中国'!A37="", "", '1) 日本 - 中国'!A37)</f>
        <v/>
      </c>
      <c r="B37" s="155" t="str">
        <f>IF('1) 日本 - 中国'!B37="", "", '1) 日本 - 中国'!B37)</f>
        <v/>
      </c>
      <c r="C37" s="147" t="str">
        <f>IF('1) 日本 - 中国'!C37="", "", '1) 日本 - 中国'!C37)</f>
        <v/>
      </c>
      <c r="D37" s="173" t="s">
        <v>76</v>
      </c>
      <c r="E37" s="172" t="str">
        <f>IF('1) 日本 - 中国'!E37="", "", '1) 日本 - 中国'!E37)</f>
        <v/>
      </c>
      <c r="F37" s="157" t="s">
        <v>85</v>
      </c>
      <c r="G37" s="180" t="str">
        <f>IF('1) 日本 - 中国'!G37="", "", '1) 日本 - 中国'!G37)</f>
        <v/>
      </c>
      <c r="H37" s="153" t="str">
        <f>IF('1) 日本 - 中国'!H37="", "", '1) 日本 - 中国'!H37)</f>
        <v/>
      </c>
      <c r="I37" s="8" t="str">
        <f>IF('1) 日本 - 中国'!I37="", "", '1) 日本 - 中国'!I37)</f>
        <v/>
      </c>
      <c r="J37" s="182" t="str">
        <f>IF('1) 日本 - 中国'!J37="", "", '1) 日本 - 中国'!J37)</f>
        <v/>
      </c>
      <c r="K37" s="153" t="str">
        <f>IF('1) 日本 - 中国'!K37="", "", '1) 日本 - 中国'!K37)</f>
        <v/>
      </c>
      <c r="L37" s="153" t="str">
        <f>IF('1) 日本 - 中国'!L37="", "", '1) 日本 - 中国'!L37)</f>
        <v/>
      </c>
      <c r="M37" s="7" t="str">
        <f>IF('1) 日本 - 中国'!M37="", "", '1) 日本 - 中国'!M37)</f>
        <v/>
      </c>
      <c r="N37" s="153" t="str">
        <f>IF('1) 日本 - 中国'!N37="", "", '1) 日本 - 中国'!N37)</f>
        <v/>
      </c>
      <c r="O37" s="7" t="str">
        <f>IF('1) 日本 - 中国'!O37="", "", '1) 日本 - 中国'!O37)</f>
        <v/>
      </c>
      <c r="P37" s="153" t="str">
        <f>IF('1) 日本 - 中国'!P37="", "", '1) 日本 - 中国'!P37)</f>
        <v/>
      </c>
      <c r="Q37" s="153" t="str">
        <f>IF('1) 日本 - 中国'!R37="", "", '1) 日本 - 中国'!R37)</f>
        <v/>
      </c>
      <c r="R37" s="153" t="str">
        <f>IF('1) 日本 - 中国'!S37="", "", '1) 日本 - 中国'!S37)</f>
        <v/>
      </c>
      <c r="S37" s="153" t="str">
        <f>IF('1) 日本 - 中国'!T37="", "", '1) 日本 - 中国'!T37)</f>
        <v/>
      </c>
      <c r="T37" s="153" t="str">
        <f>IF('1) 日本 - 中国'!U37="", "", '1) 日本 - 中国'!U37)</f>
        <v/>
      </c>
      <c r="U37" s="153" t="str">
        <f>IF('1) 日本 - 中国'!V37="", "", '1) 日本 - 中国'!V37)</f>
        <v/>
      </c>
      <c r="V37" s="153"/>
      <c r="W37" s="153" t="str">
        <f t="shared" si="16"/>
        <v/>
      </c>
      <c r="X37" s="153"/>
      <c r="Y37" s="180" t="str">
        <f t="shared" si="17"/>
        <v/>
      </c>
      <c r="Z37" s="180" t="str">
        <f t="shared" si="18"/>
        <v/>
      </c>
      <c r="AA37" s="180" t="str">
        <f t="shared" si="19"/>
        <v/>
      </c>
    </row>
    <row r="38" spans="1:27" s="96" customFormat="1" ht="15" customHeight="1">
      <c r="A38" s="183" t="str">
        <f>IF('1) 日本 - 中国'!A38="", "", '1) 日本 - 中国'!A38)</f>
        <v/>
      </c>
      <c r="B38" s="160" t="str">
        <f>IF('1) 日本 - 中国'!B38="", "", '1) 日本 - 中国'!B38)</f>
        <v/>
      </c>
      <c r="C38" s="161" t="str">
        <f>IF('1) 日本 - 中国'!C38="", "", '1) 日本 - 中国'!C38)</f>
        <v/>
      </c>
      <c r="D38" s="184" t="s">
        <v>76</v>
      </c>
      <c r="E38" s="185" t="str">
        <f>IF('1) 日本 - 中国'!E38="", "", '1) 日本 - 中国'!E38)</f>
        <v/>
      </c>
      <c r="F38" s="164" t="s">
        <v>85</v>
      </c>
      <c r="G38" s="186" t="str">
        <f>IF('1) 日本 - 中国'!G38="", "", '1) 日本 - 中国'!G38)</f>
        <v/>
      </c>
      <c r="H38" s="165" t="str">
        <f>IF('1) 日本 - 中国'!H38="", "", '1) 日本 - 中国'!H38)</f>
        <v/>
      </c>
      <c r="I38" s="187" t="str">
        <f>IF('1) 日本 - 中国'!I38="", "", '1) 日本 - 中国'!I38)</f>
        <v/>
      </c>
      <c r="J38" s="188" t="str">
        <f>IF('1) 日本 - 中国'!J38="", "", '1) 日本 - 中国'!J38)</f>
        <v/>
      </c>
      <c r="K38" s="165" t="str">
        <f>IF('1) 日本 - 中国'!K38="", "", '1) 日本 - 中国'!K38)</f>
        <v/>
      </c>
      <c r="L38" s="165" t="str">
        <f>IF('1) 日本 - 中国'!L38="", "", '1) 日本 - 中国'!L38)</f>
        <v/>
      </c>
      <c r="M38" s="189" t="str">
        <f>IF('1) 日本 - 中国'!M38="", "", '1) 日本 - 中国'!M38)</f>
        <v/>
      </c>
      <c r="N38" s="165" t="str">
        <f>IF('1) 日本 - 中国'!N38="", "", '1) 日本 - 中国'!N38)</f>
        <v/>
      </c>
      <c r="O38" s="189" t="str">
        <f>IF('1) 日本 - 中国'!O38="", "", '1) 日本 - 中国'!O38)</f>
        <v/>
      </c>
      <c r="P38" s="165" t="str">
        <f>IF('1) 日本 - 中国'!P38="", "", '1) 日本 - 中国'!P38)</f>
        <v/>
      </c>
      <c r="Q38" s="165" t="str">
        <f>IF('1) 日本 - 中国'!R38="", "", '1) 日本 - 中国'!R38)</f>
        <v/>
      </c>
      <c r="R38" s="165" t="str">
        <f>IF('1) 日本 - 中国'!S38="", "", '1) 日本 - 中国'!S38)</f>
        <v/>
      </c>
      <c r="S38" s="165" t="str">
        <f>IF('1) 日本 - 中国'!T38="", "", '1) 日本 - 中国'!T38)</f>
        <v/>
      </c>
      <c r="T38" s="165" t="str">
        <f>IF('1) 日本 - 中国'!U38="", "", '1) 日本 - 中国'!U38)</f>
        <v/>
      </c>
      <c r="U38" s="165" t="str">
        <f>IF('1) 日本 - 中国'!V38="", "", '1) 日本 - 中国'!V38)</f>
        <v/>
      </c>
      <c r="V38" s="165"/>
      <c r="W38" s="165" t="str">
        <f t="shared" si="16"/>
        <v/>
      </c>
      <c r="X38" s="165"/>
      <c r="Y38" s="186" t="str">
        <f t="shared" si="17"/>
        <v/>
      </c>
      <c r="Z38" s="186" t="str">
        <f t="shared" si="18"/>
        <v/>
      </c>
      <c r="AA38" s="186" t="str">
        <f t="shared" si="19"/>
        <v/>
      </c>
    </row>
    <row r="39" spans="1:27" ht="15" customHeight="1">
      <c r="A39" s="31" t="s">
        <v>67</v>
      </c>
      <c r="B39" s="112"/>
      <c r="C39" s="113"/>
      <c r="D39" s="113"/>
      <c r="E39" s="113"/>
      <c r="F39" s="113"/>
      <c r="G39" s="67"/>
      <c r="H39" s="8"/>
      <c r="I39" s="7"/>
      <c r="J39" s="7"/>
      <c r="K39" s="7"/>
      <c r="L39" s="7"/>
      <c r="M39" s="7"/>
      <c r="N39" s="8"/>
      <c r="O39" s="7"/>
    </row>
    <row r="40" spans="1:27" s="31" customFormat="1" ht="15" customHeight="1">
      <c r="A40" s="96"/>
      <c r="B40" s="96"/>
      <c r="C40" s="96"/>
      <c r="D40" s="96"/>
      <c r="E40" s="96"/>
      <c r="F40" s="96"/>
      <c r="G40" s="106"/>
      <c r="H40" s="96"/>
      <c r="I40" s="96"/>
      <c r="J40" s="96"/>
      <c r="K40" s="96"/>
      <c r="L40" s="106"/>
      <c r="M40" s="106"/>
      <c r="N40" s="106"/>
      <c r="O40" s="106"/>
      <c r="P40" s="96"/>
      <c r="Q40" s="96"/>
      <c r="R40" s="96"/>
      <c r="S40" s="96"/>
      <c r="T40" s="106"/>
      <c r="U40" s="106"/>
      <c r="V40" s="96"/>
      <c r="W40" s="106"/>
      <c r="X40" s="96"/>
    </row>
    <row r="41" spans="1:27" s="31" customFormat="1" ht="15" customHeight="1">
      <c r="A41" s="96"/>
      <c r="B41" s="96"/>
      <c r="C41" s="96"/>
      <c r="D41" s="96"/>
      <c r="E41" s="96"/>
      <c r="F41" s="96"/>
      <c r="G41" s="106"/>
      <c r="H41" s="96"/>
      <c r="I41" s="96"/>
      <c r="J41" s="96"/>
      <c r="K41" s="96"/>
      <c r="L41" s="106"/>
      <c r="M41" s="106"/>
      <c r="N41" s="106"/>
      <c r="O41" s="106"/>
      <c r="P41" s="96"/>
      <c r="Q41" s="96"/>
      <c r="R41" s="96"/>
      <c r="S41" s="96"/>
      <c r="T41" s="106"/>
      <c r="U41" s="106"/>
      <c r="V41" s="96"/>
      <c r="W41" s="106"/>
      <c r="X41" s="96"/>
    </row>
    <row r="42" spans="1:27" s="31" customFormat="1" ht="15" customHeight="1">
      <c r="G42" s="38"/>
      <c r="H42" s="96"/>
      <c r="I42" s="96"/>
      <c r="J42" s="96"/>
      <c r="K42" s="96"/>
      <c r="L42" s="38"/>
      <c r="M42" s="106"/>
      <c r="N42" s="106"/>
      <c r="O42" s="106"/>
      <c r="P42" s="96"/>
      <c r="Q42" s="96"/>
      <c r="R42" s="96"/>
      <c r="S42" s="96"/>
      <c r="T42" s="106"/>
      <c r="U42" s="106"/>
      <c r="V42" s="96"/>
      <c r="W42" s="106"/>
      <c r="X42" s="96"/>
    </row>
    <row r="43" spans="1:27" s="31" customFormat="1" ht="15" customHeight="1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</row>
    <row r="44" spans="1:27" s="31" customFormat="1" ht="15" customHeight="1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</row>
    <row r="45" spans="1:27" s="96" customFormat="1" ht="15" customHeight="1">
      <c r="A45" s="115"/>
      <c r="B45" s="116"/>
      <c r="C45" s="117"/>
      <c r="D45" s="117"/>
      <c r="E45" s="117"/>
      <c r="F45" s="11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7" s="96" customFormat="1" ht="15" customHeight="1">
      <c r="A46" s="115"/>
      <c r="B46" s="116"/>
      <c r="C46" s="117"/>
      <c r="D46" s="117"/>
      <c r="E46" s="117"/>
      <c r="F46" s="11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7" s="96" customFormat="1" ht="15" customHeight="1">
      <c r="A47" s="115"/>
      <c r="B47" s="116"/>
      <c r="C47" s="117"/>
      <c r="D47" s="117"/>
      <c r="E47" s="117"/>
      <c r="F47" s="11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7" s="31" customFormat="1" ht="15" customHeight="1">
      <c r="A48" s="115"/>
      <c r="B48" s="116"/>
      <c r="C48" s="117"/>
      <c r="D48" s="117"/>
      <c r="E48" s="117"/>
      <c r="F48" s="11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s="31" customFormat="1" ht="15" customHeight="1">
      <c r="A49" s="115"/>
      <c r="B49" s="116"/>
      <c r="C49" s="117"/>
      <c r="D49" s="117"/>
      <c r="E49" s="117"/>
      <c r="F49" s="11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s="31" customFormat="1" ht="15" customHeight="1">
      <c r="A50" s="115"/>
      <c r="B50" s="116"/>
      <c r="C50" s="117"/>
      <c r="D50" s="117"/>
      <c r="E50" s="117"/>
      <c r="F50" s="11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s="96" customFormat="1" ht="15" customHeight="1">
      <c r="A51" s="115"/>
      <c r="B51" s="116"/>
      <c r="C51" s="117"/>
      <c r="D51" s="117"/>
      <c r="E51" s="117"/>
      <c r="F51" s="11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s="96" customFormat="1" ht="15" customHeight="1">
      <c r="A52" s="115"/>
      <c r="B52" s="116"/>
      <c r="C52" s="117"/>
      <c r="D52" s="117"/>
      <c r="E52" s="117"/>
      <c r="F52" s="11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s="96" customFormat="1" ht="15" customHeight="1">
      <c r="A53" s="115"/>
      <c r="B53" s="116"/>
      <c r="C53" s="117"/>
      <c r="D53" s="117"/>
      <c r="E53" s="117"/>
      <c r="F53" s="11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s="96" customFormat="1" ht="15" customHeight="1">
      <c r="A54" s="115"/>
      <c r="B54" s="116"/>
      <c r="C54" s="117"/>
      <c r="D54" s="117"/>
      <c r="E54" s="117"/>
      <c r="F54" s="11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s="96" customFormat="1" ht="15" customHeight="1">
      <c r="A55" s="115"/>
      <c r="B55" s="116"/>
      <c r="C55" s="117"/>
      <c r="D55" s="117"/>
      <c r="E55" s="117"/>
      <c r="F55" s="11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s="96" customFormat="1" ht="15" customHeight="1">
      <c r="A56" s="115"/>
      <c r="B56" s="116"/>
      <c r="C56" s="117"/>
      <c r="D56" s="117"/>
      <c r="E56" s="117"/>
      <c r="F56" s="11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s="31" customFormat="1" ht="15" customHeight="1">
      <c r="A57" s="96"/>
    </row>
    <row r="58" spans="1:24" s="31" customFormat="1" ht="15" customHeight="1"/>
    <row r="59" spans="1:24" s="31" customFormat="1" ht="15" customHeight="1"/>
    <row r="60" spans="1:24" s="31" customFormat="1" ht="15" customHeight="1">
      <c r="A60" s="38"/>
    </row>
    <row r="61" spans="1:24" s="31" customFormat="1" ht="15" customHeight="1"/>
    <row r="62" spans="1:24" s="31" customFormat="1" ht="15" customHeight="1"/>
    <row r="63" spans="1:24" s="31" customFormat="1" ht="15" customHeight="1"/>
    <row r="64" spans="1:24" s="31" customFormat="1" ht="15" customHeight="1"/>
    <row r="65" spans="1:27" s="31" customFormat="1" ht="15" customHeight="1">
      <c r="C65" s="96"/>
      <c r="D65" s="96"/>
      <c r="E65" s="96"/>
      <c r="F65" s="96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3"/>
      <c r="B69" s="93"/>
      <c r="C69" s="119"/>
      <c r="D69" s="119"/>
      <c r="E69" s="119"/>
      <c r="F69" s="119"/>
      <c r="G69" s="119"/>
      <c r="H69" s="119"/>
      <c r="I69" s="118"/>
      <c r="J69" s="23"/>
      <c r="K69" s="118"/>
      <c r="L69" s="119"/>
      <c r="M69" s="93"/>
      <c r="N69" s="23"/>
      <c r="O69" s="93"/>
      <c r="P69" s="93"/>
      <c r="Q69" s="23"/>
      <c r="R69" s="23"/>
      <c r="S69" s="23"/>
      <c r="T69" s="23"/>
      <c r="U69" s="23"/>
      <c r="V69" s="23"/>
      <c r="W69" s="23"/>
      <c r="X69" s="23"/>
      <c r="Y69" s="93"/>
      <c r="Z69" s="93"/>
      <c r="AA69" s="93"/>
    </row>
    <row r="70" spans="1:27" ht="15.75" customHeight="1">
      <c r="A70" s="93"/>
      <c r="B70" s="93"/>
      <c r="C70" s="119"/>
      <c r="D70" s="119"/>
      <c r="E70" s="119"/>
      <c r="F70" s="119"/>
      <c r="G70" s="119"/>
      <c r="H70" s="119"/>
      <c r="I70" s="118"/>
      <c r="J70" s="23"/>
      <c r="K70" s="118"/>
      <c r="L70" s="119"/>
      <c r="M70" s="93"/>
      <c r="N70" s="23"/>
      <c r="O70" s="93"/>
      <c r="P70" s="93"/>
      <c r="Q70" s="23"/>
      <c r="R70" s="23"/>
      <c r="S70" s="23"/>
      <c r="T70" s="23"/>
      <c r="U70" s="23"/>
      <c r="V70" s="23"/>
      <c r="W70" s="23"/>
      <c r="X70" s="23"/>
      <c r="Y70" s="93"/>
      <c r="Z70" s="93"/>
      <c r="AA70" s="93"/>
    </row>
    <row r="71" spans="1:27" ht="15.75" customHeight="1">
      <c r="A71" s="120"/>
      <c r="B71" s="120"/>
      <c r="I71" s="22"/>
      <c r="J71" s="22"/>
      <c r="K71" s="22"/>
      <c r="N71" s="22"/>
      <c r="Q71" s="22"/>
      <c r="R71" s="22"/>
      <c r="S71" s="22"/>
      <c r="T71" s="22"/>
      <c r="U71" s="22"/>
      <c r="V71" s="22"/>
      <c r="W71" s="22"/>
      <c r="X71" s="22"/>
    </row>
    <row r="73" spans="1:27" ht="15.75" customHeight="1">
      <c r="A73" s="93"/>
      <c r="B73" s="93"/>
      <c r="C73" s="93"/>
      <c r="D73" s="93"/>
      <c r="E73" s="93"/>
      <c r="F73" s="93"/>
      <c r="G73" s="93"/>
      <c r="H73" s="93"/>
      <c r="I73" s="23"/>
      <c r="J73" s="23"/>
      <c r="K73" s="23"/>
      <c r="L73" s="93"/>
      <c r="M73" s="93"/>
      <c r="N73" s="23"/>
      <c r="O73" s="93"/>
      <c r="P73" s="93"/>
      <c r="Q73" s="23"/>
      <c r="R73" s="23"/>
      <c r="S73" s="23"/>
      <c r="T73" s="23"/>
      <c r="U73" s="23"/>
      <c r="V73" s="23"/>
      <c r="W73" s="23"/>
      <c r="X73" s="23"/>
    </row>
    <row r="74" spans="1:27" ht="15.75" customHeight="1">
      <c r="A74" s="93"/>
      <c r="B74" s="93"/>
      <c r="C74" s="93"/>
      <c r="D74" s="93"/>
      <c r="E74" s="93"/>
      <c r="F74" s="93"/>
      <c r="G74" s="93"/>
      <c r="H74" s="93"/>
      <c r="I74" s="23"/>
      <c r="J74" s="23"/>
      <c r="K74" s="23"/>
      <c r="L74" s="93"/>
      <c r="M74" s="93"/>
      <c r="N74" s="23"/>
      <c r="O74" s="93"/>
      <c r="P74" s="93"/>
      <c r="Q74" s="23"/>
      <c r="R74" s="23"/>
      <c r="S74" s="23"/>
      <c r="T74" s="23"/>
      <c r="U74" s="23"/>
      <c r="V74" s="23"/>
      <c r="W74" s="23"/>
      <c r="X74" s="23"/>
    </row>
    <row r="75" spans="1:27" ht="15.75" customHeight="1">
      <c r="I75" s="22"/>
      <c r="J75" s="22"/>
      <c r="K75" s="22"/>
      <c r="N75" s="22"/>
      <c r="Q75" s="22"/>
      <c r="R75" s="22"/>
      <c r="S75" s="22"/>
      <c r="T75" s="22"/>
      <c r="U75" s="22"/>
      <c r="V75" s="22"/>
      <c r="W75" s="22"/>
      <c r="X75" s="22"/>
    </row>
  </sheetData>
  <mergeCells count="13">
    <mergeCell ref="L2:P3"/>
    <mergeCell ref="L4:P4"/>
    <mergeCell ref="U2:Y3"/>
    <mergeCell ref="A25:A26"/>
    <mergeCell ref="B25:B26"/>
    <mergeCell ref="C25:F25"/>
    <mergeCell ref="C26:D26"/>
    <mergeCell ref="E26:F26"/>
    <mergeCell ref="A8:A9"/>
    <mergeCell ref="B8:B9"/>
    <mergeCell ref="C8:F8"/>
    <mergeCell ref="C9:D9"/>
    <mergeCell ref="E9:F9"/>
  </mergeCells>
  <phoneticPr fontId="17"/>
  <printOptions horizontalCentered="1"/>
  <pageMargins left="0.39370078740157483" right="0.39370078740157483" top="0.39370078740157483" bottom="0.39370078740157483" header="0" footer="0"/>
  <pageSetup paperSize="9" scale="66" orientation="landscape" cellComments="asDisplayed" horizontalDpi="4294967293" r:id="rId1"/>
  <headerFooter>
    <oddFooter>&amp;C&amp;"Yu Mincho,太字"&amp;18&amp;A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75"/>
  <sheetViews>
    <sheetView view="pageBreakPreview" topLeftCell="A15" zoomScale="70" zoomScaleNormal="70" zoomScaleSheetLayoutView="70" workbookViewId="0">
      <selection activeCell="AB28" sqref="AB28"/>
    </sheetView>
  </sheetViews>
  <sheetFormatPr defaultColWidth="7.6328125" defaultRowHeight="15.75" customHeight="1" outlineLevelCol="1"/>
  <cols>
    <col min="1" max="1" width="15.90625" style="21" customWidth="1"/>
    <col min="2" max="3" width="15.90625" style="21" hidden="1" customWidth="1" outlineLevel="1"/>
    <col min="4" max="4" width="15.90625" style="21" customWidth="1" collapsed="1"/>
    <col min="5" max="5" width="2.08984375" style="21" customWidth="1"/>
    <col min="6" max="6" width="7.90625" style="21" customWidth="1"/>
    <col min="7" max="7" width="20.6328125" style="21" customWidth="1"/>
    <col min="8" max="8" width="7" style="21" bestFit="1" customWidth="1"/>
    <col min="9" max="9" width="3.453125" style="21" bestFit="1" customWidth="1"/>
    <col min="10" max="10" width="7" style="21" bestFit="1" customWidth="1"/>
    <col min="11" max="11" width="4.36328125" style="21" bestFit="1" customWidth="1"/>
    <col min="12" max="12" width="15.6328125" style="21" hidden="1" customWidth="1" outlineLevel="1"/>
    <col min="13" max="13" width="15.6328125" style="21" customWidth="1" collapsed="1"/>
    <col min="14" max="14" width="15.6328125" style="21" hidden="1" customWidth="1" outlineLevel="1"/>
    <col min="15" max="15" width="2.08984375" style="21" customWidth="1" collapsed="1"/>
    <col min="16" max="16" width="15.6328125" style="21" hidden="1" customWidth="1" outlineLevel="1"/>
    <col min="17" max="17" width="15.6328125" style="21" customWidth="1" collapsed="1"/>
    <col min="18" max="21" width="15.6328125" style="21" customWidth="1"/>
    <col min="22" max="23" width="15.90625" style="21" hidden="1" customWidth="1" outlineLevel="1"/>
    <col min="24" max="24" width="2.08984375" style="21" customWidth="1" collapsed="1"/>
    <col min="25" max="25" width="15.6328125" style="21" hidden="1" customWidth="1" outlineLevel="1"/>
    <col min="26" max="26" width="15.6328125" style="21" customWidth="1" collapsed="1"/>
    <col min="27" max="27" width="2.08984375" style="21" customWidth="1"/>
    <col min="28" max="28" width="13.90625" style="21" customWidth="1"/>
    <col min="29" max="30" width="13.90625" style="21" hidden="1" customWidth="1" outlineLevel="1"/>
    <col min="31" max="31" width="13.90625" style="21" customWidth="1" collapsed="1"/>
    <col min="32" max="42" width="13.90625" style="21" customWidth="1"/>
    <col min="43" max="16384" width="7.6328125" style="21"/>
  </cols>
  <sheetData>
    <row r="1" spans="1:31" ht="15.75" customHeight="1">
      <c r="C1" s="80"/>
      <c r="D1" s="80"/>
      <c r="E1" s="80"/>
      <c r="F1" s="319" t="s">
        <v>94</v>
      </c>
      <c r="G1" s="319"/>
      <c r="H1" s="319"/>
      <c r="I1" s="319"/>
      <c r="J1" s="319"/>
      <c r="K1" s="319"/>
      <c r="L1" s="319"/>
      <c r="M1" s="30"/>
      <c r="N1" s="81"/>
      <c r="O1" s="81"/>
      <c r="P1" s="82"/>
      <c r="Q1" s="320" t="str">
        <f>'1) 日本 - 中国'!M2</f>
        <v>2026年3月スケジュール</v>
      </c>
      <c r="R1" s="320"/>
      <c r="S1" s="320"/>
      <c r="T1" s="82"/>
      <c r="U1" s="82"/>
      <c r="V1" s="82"/>
      <c r="W1" s="82"/>
      <c r="X1" s="82"/>
      <c r="Z1" s="84"/>
      <c r="AA1" s="84"/>
      <c r="AB1" s="84"/>
      <c r="AC1" s="84"/>
      <c r="AD1" s="84"/>
      <c r="AE1" s="84"/>
    </row>
    <row r="2" spans="1:31" ht="15.75" customHeight="1">
      <c r="C2" s="80"/>
      <c r="D2" s="80"/>
      <c r="E2" s="80"/>
      <c r="F2" s="319"/>
      <c r="G2" s="319"/>
      <c r="H2" s="319"/>
      <c r="I2" s="319"/>
      <c r="J2" s="319"/>
      <c r="K2" s="319"/>
      <c r="L2" s="319"/>
      <c r="M2" s="28"/>
      <c r="N2" s="81"/>
      <c r="O2" s="81"/>
      <c r="P2" s="82"/>
      <c r="Q2" s="320"/>
      <c r="R2" s="320"/>
      <c r="S2" s="320"/>
      <c r="T2" s="82"/>
      <c r="U2" s="82"/>
      <c r="V2" s="82"/>
      <c r="W2" s="82"/>
      <c r="X2" s="82"/>
      <c r="Z2" s="84"/>
      <c r="AA2" s="84"/>
      <c r="AB2" s="84"/>
      <c r="AC2" s="84"/>
      <c r="AD2" s="84"/>
      <c r="AE2" s="84"/>
    </row>
    <row r="3" spans="1:31" ht="15.75" customHeight="1">
      <c r="C3" s="80"/>
      <c r="D3" s="80"/>
      <c r="E3" s="80"/>
      <c r="F3" s="319"/>
      <c r="G3" s="319"/>
      <c r="H3" s="319"/>
      <c r="I3" s="319"/>
      <c r="J3" s="319"/>
      <c r="K3" s="319"/>
      <c r="L3" s="319"/>
      <c r="M3" s="28"/>
      <c r="N3" s="81"/>
      <c r="O3" s="81"/>
      <c r="P3" s="81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24">
        <f>'1) 日本 - 中国'!V3</f>
        <v>46106</v>
      </c>
      <c r="AB3" s="324"/>
    </row>
    <row r="4" spans="1:31" ht="15.75" customHeight="1">
      <c r="C4" s="85"/>
      <c r="D4" s="85"/>
      <c r="E4" s="85"/>
      <c r="F4" s="321" t="s">
        <v>95</v>
      </c>
      <c r="G4" s="321"/>
      <c r="H4" s="321"/>
      <c r="I4" s="321"/>
      <c r="J4" s="321"/>
      <c r="K4" s="321"/>
      <c r="L4" s="321"/>
      <c r="M4" s="321"/>
      <c r="N4" s="75"/>
      <c r="O4" s="75"/>
      <c r="P4" s="75"/>
      <c r="Q4" s="75"/>
      <c r="R4" s="75"/>
      <c r="S4" s="74" t="s">
        <v>4</v>
      </c>
      <c r="T4" s="74"/>
      <c r="U4" s="74"/>
      <c r="Y4" s="86"/>
      <c r="Z4" s="86" t="s">
        <v>5</v>
      </c>
      <c r="AA4" s="87" t="str">
        <f>'1) 日本 - 中国'!V4</f>
        <v>No.579-5</v>
      </c>
      <c r="AD4" s="25"/>
    </row>
    <row r="5" spans="1:31" ht="15.75" customHeight="1" thickBot="1">
      <c r="A5" s="88"/>
      <c r="B5" s="88"/>
      <c r="C5" s="88"/>
      <c r="D5" s="88"/>
      <c r="E5" s="88"/>
      <c r="F5" s="88"/>
      <c r="G5" s="88"/>
      <c r="H5" s="89"/>
      <c r="I5" s="89"/>
      <c r="J5" s="89"/>
      <c r="K5" s="89"/>
      <c r="L5" s="88"/>
      <c r="M5" s="89"/>
      <c r="N5" s="89"/>
      <c r="O5" s="89"/>
      <c r="P5" s="89"/>
      <c r="Q5" s="89"/>
      <c r="R5" s="89"/>
      <c r="S5" s="89"/>
      <c r="T5" s="90"/>
      <c r="U5" s="90"/>
      <c r="V5" s="88"/>
      <c r="W5" s="88"/>
      <c r="X5" s="88"/>
      <c r="Y5" s="88"/>
      <c r="Z5" s="88"/>
      <c r="AA5" s="88"/>
      <c r="AB5" s="88"/>
      <c r="AC5" s="88"/>
      <c r="AD5" s="91"/>
      <c r="AE5" s="88"/>
    </row>
    <row r="6" spans="1:31" ht="15" customHeight="1">
      <c r="L6" s="26"/>
      <c r="Q6" s="92"/>
    </row>
    <row r="7" spans="1:31" ht="15" customHeight="1">
      <c r="A7" s="127" t="s">
        <v>110</v>
      </c>
      <c r="F7" s="127" t="s">
        <v>112</v>
      </c>
      <c r="G7" s="93"/>
      <c r="Q7" s="23"/>
      <c r="AB7" s="31"/>
    </row>
    <row r="8" spans="1:31" ht="15" customHeight="1">
      <c r="A8" s="33" t="s">
        <v>107</v>
      </c>
      <c r="B8" s="33"/>
      <c r="C8" s="33"/>
      <c r="D8" s="33" t="s">
        <v>9</v>
      </c>
      <c r="E8" s="33"/>
      <c r="F8" s="297" t="s">
        <v>6</v>
      </c>
      <c r="G8" s="276" t="s">
        <v>7</v>
      </c>
      <c r="H8" s="276" t="s">
        <v>8</v>
      </c>
      <c r="I8" s="282"/>
      <c r="J8" s="282"/>
      <c r="K8" s="283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中国'!V8</f>
        <v>上海</v>
      </c>
      <c r="AA8" s="42"/>
      <c r="AB8" s="33" t="str">
        <f>D8</f>
        <v>上海</v>
      </c>
      <c r="AC8" s="33"/>
      <c r="AD8" s="33"/>
      <c r="AE8" s="33" t="str">
        <f>A8</f>
        <v>ホーチミン</v>
      </c>
    </row>
    <row r="9" spans="1:31" ht="15" customHeight="1">
      <c r="A9" s="34" t="s">
        <v>101</v>
      </c>
      <c r="B9" s="34"/>
      <c r="C9" s="34"/>
      <c r="D9" s="34" t="s">
        <v>108</v>
      </c>
      <c r="E9" s="34"/>
      <c r="F9" s="297"/>
      <c r="G9" s="277"/>
      <c r="H9" s="277" t="s">
        <v>98</v>
      </c>
      <c r="I9" s="322"/>
      <c r="J9" s="284" t="s">
        <v>100</v>
      </c>
      <c r="K9" s="286"/>
      <c r="L9" s="43"/>
      <c r="M9" s="34" t="s">
        <v>127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中国'!V9</f>
        <v>翌週火/TEU</v>
      </c>
      <c r="AA9" s="43"/>
      <c r="AB9" s="34" t="s">
        <v>101</v>
      </c>
      <c r="AC9" s="34"/>
      <c r="AD9" s="34"/>
      <c r="AE9" s="34" t="s">
        <v>109</v>
      </c>
    </row>
    <row r="10" spans="1:31" s="31" customFormat="1" ht="15" customHeight="1">
      <c r="A10" s="130">
        <f t="shared" ref="A10:A19" si="0">IF(D10="","",D10-6)</f>
        <v>46074</v>
      </c>
      <c r="B10" s="130"/>
      <c r="C10" s="130"/>
      <c r="D10" s="130">
        <f t="shared" ref="D10:D21" si="1">IF(M10="","",M10-4)</f>
        <v>46080</v>
      </c>
      <c r="E10" s="130"/>
      <c r="F10" s="6">
        <f>IF('1) 日本 - 中国'!A10="", "", '1) 日本 - 中国'!A10)</f>
        <v>10</v>
      </c>
      <c r="G10" s="146" t="str">
        <f>IF('1) 日本 - 中国'!B10="", "", '1) 日本 - 中国'!B10)</f>
        <v>JI HANG</v>
      </c>
      <c r="H10" s="192">
        <f>IF('1) 日本 - 中国'!C10="", "", '1) 日本 - 中国'!C10)</f>
        <v>600</v>
      </c>
      <c r="I10" s="173" t="s">
        <v>102</v>
      </c>
      <c r="J10" s="193">
        <f>IF('1) 日本 - 中国'!E10="", "", '1) 日本 - 中国'!E10)</f>
        <v>600</v>
      </c>
      <c r="K10" s="157" t="s">
        <v>85</v>
      </c>
      <c r="L10" s="151" t="str">
        <f>IF('1) 日本 - 中国'!G10="", "", '1) 日本 - 中国'!G10)</f>
        <v/>
      </c>
      <c r="M10" s="151">
        <f>IF('1) 日本 - 中国'!H10="", "", '1) 日本 - 中国'!H10)</f>
        <v>46084</v>
      </c>
      <c r="N10" s="151" t="str">
        <f>IF('1) 日本 - 中国'!I10="", "", '1) 日本 - 中国'!I10)</f>
        <v/>
      </c>
      <c r="O10" s="151" t="str">
        <f>IF('1) 日本 - 中国'!J10="", "", '1) 日本 - 中国'!J10)</f>
        <v/>
      </c>
      <c r="P10" s="151" t="str">
        <f>IF('1) 日本 - 中国'!K10="", "", '1) 日本 - 中国'!K10)</f>
        <v/>
      </c>
      <c r="Q10" s="152">
        <f>IF('1) 日本 - 中国'!L10="", "", '1) 日本 - 中国'!L10)</f>
        <v>46086</v>
      </c>
      <c r="R10" s="153">
        <f>IF('1) 日本 - 中国'!M10="", "", '1) 日本 - 中国'!M10)</f>
        <v>46087</v>
      </c>
      <c r="S10" s="153">
        <f>IF('1) 日本 - 中国'!N10="", "", '1) 日本 - 中国'!N10)</f>
        <v>46087</v>
      </c>
      <c r="T10" s="151">
        <f>IF('1) 日本 - 中国'!O10="", "", '1) 日本 - 中国'!O10)</f>
        <v>46088</v>
      </c>
      <c r="U10" s="153">
        <f>IF('1) 日本 - 中国'!P10="", "", '1) 日本 - 中国'!P10)</f>
        <v>46088</v>
      </c>
      <c r="V10" s="151" t="str">
        <f>IF('1) 日本 - 中国'!R10="", "", '1) 日本 - 中国'!R10)</f>
        <v/>
      </c>
      <c r="W10" s="151" t="str">
        <f>IF('1) 日本 - 中国'!S10="", "", '1) 日本 - 中国'!S10)</f>
        <v/>
      </c>
      <c r="X10" s="151" t="str">
        <f>IF('1) 日本 - 中国'!T10="", "", '1) 日本 - 中国'!T10)</f>
        <v/>
      </c>
      <c r="Y10" s="151" t="str">
        <f>IF('1) 日本 - 中国'!U10="", "", '1) 日本 - 中国'!U10)</f>
        <v/>
      </c>
      <c r="Z10" s="151">
        <f>IF('1) 日本 - 中国'!V10="", "", '1) 日本 - 中国'!V10)</f>
        <v>46091</v>
      </c>
      <c r="AA10" s="130"/>
      <c r="AB10" s="130">
        <f t="shared" ref="AB10:AB16" si="2">IF(Z10="","",Z10+4)</f>
        <v>46095</v>
      </c>
      <c r="AC10" s="130"/>
      <c r="AD10" s="130"/>
      <c r="AE10" s="130">
        <f t="shared" ref="AE10:AE16" si="3">IF(AB10="","",AB10+6)</f>
        <v>46101</v>
      </c>
    </row>
    <row r="11" spans="1:31" s="31" customFormat="1" ht="15" customHeight="1">
      <c r="A11" s="153">
        <f t="shared" si="0"/>
        <v>46081</v>
      </c>
      <c r="B11" s="153"/>
      <c r="C11" s="153"/>
      <c r="D11" s="153">
        <f t="shared" si="1"/>
        <v>46087</v>
      </c>
      <c r="E11" s="153"/>
      <c r="F11" s="154">
        <f>IF('1) 日本 - 中国'!A11="", "", '1) 日本 - 中国'!A11)</f>
        <v>11</v>
      </c>
      <c r="G11" s="155" t="str">
        <f>IF('1) 日本 - 中国'!B11="", "", '1) 日本 - 中国'!B11)</f>
        <v>JI HANG</v>
      </c>
      <c r="H11" s="192">
        <f>IF('1) 日本 - 中国'!C11="", "", '1) 日本 - 中国'!C11)</f>
        <v>601</v>
      </c>
      <c r="I11" s="94" t="s">
        <v>103</v>
      </c>
      <c r="J11" s="193">
        <f>IF('1) 日本 - 中国'!E11="", "", '1) 日本 - 中国'!E11)</f>
        <v>601</v>
      </c>
      <c r="K11" s="157" t="s">
        <v>85</v>
      </c>
      <c r="L11" s="153" t="str">
        <f>IF('1) 日本 - 中国'!G11="", "", '1) 日本 - 中国'!G11)</f>
        <v/>
      </c>
      <c r="M11" s="153">
        <f>IF('1) 日本 - 中国'!H11="", "", '1) 日本 - 中国'!H11)</f>
        <v>46091</v>
      </c>
      <c r="N11" s="153" t="str">
        <f>IF('1) 日本 - 中国'!I11="", "", '1) 日本 - 中国'!I11)</f>
        <v/>
      </c>
      <c r="O11" s="153" t="str">
        <f>IF('1) 日本 - 中国'!J11="", "", '1) 日本 - 中国'!J11)</f>
        <v/>
      </c>
      <c r="P11" s="153" t="str">
        <f>IF('1) 日本 - 中国'!K11="", "", '1) 日本 - 中国'!K11)</f>
        <v/>
      </c>
      <c r="Q11" s="153">
        <f>IF('1) 日本 - 中国'!L11="", "", '1) 日本 - 中国'!L11)</f>
        <v>46093</v>
      </c>
      <c r="R11" s="153">
        <f>IF('1) 日本 - 中国'!M11="", "", '1) 日本 - 中国'!M11)</f>
        <v>46094</v>
      </c>
      <c r="S11" s="153">
        <f>IF('1) 日本 - 中国'!N11="", "", '1) 日本 - 中国'!N11)</f>
        <v>46094</v>
      </c>
      <c r="T11" s="153">
        <f>IF('1) 日本 - 中国'!O11="", "", '1) 日本 - 中国'!O11)</f>
        <v>46095</v>
      </c>
      <c r="U11" s="153">
        <f>IF('1) 日本 - 中国'!P11="", "", '1) 日本 - 中国'!P11)</f>
        <v>46095</v>
      </c>
      <c r="V11" s="153" t="str">
        <f>IF('1) 日本 - 中国'!R11="", "", '1) 日本 - 中国'!R11)</f>
        <v/>
      </c>
      <c r="W11" s="153" t="str">
        <f>IF('1) 日本 - 中国'!S11="", "", '1) 日本 - 中国'!S11)</f>
        <v/>
      </c>
      <c r="X11" s="153" t="str">
        <f>IF('1) 日本 - 中国'!T11="", "", '1) 日本 - 中国'!T11)</f>
        <v/>
      </c>
      <c r="Y11" s="153" t="str">
        <f>IF('1) 日本 - 中国'!U11="", "", '1) 日本 - 中国'!U11)</f>
        <v/>
      </c>
      <c r="Z11" s="153">
        <f>IF('1) 日本 - 中国'!V11="", "", '1) 日本 - 中国'!V11)</f>
        <v>46098</v>
      </c>
      <c r="AA11" s="153"/>
      <c r="AB11" s="153">
        <f t="shared" si="2"/>
        <v>46102</v>
      </c>
      <c r="AC11" s="153"/>
      <c r="AD11" s="153"/>
      <c r="AE11" s="153">
        <f t="shared" si="3"/>
        <v>46108</v>
      </c>
    </row>
    <row r="12" spans="1:31" s="31" customFormat="1" ht="15" customHeight="1">
      <c r="A12" s="153">
        <f t="shared" si="0"/>
        <v>46088</v>
      </c>
      <c r="B12" s="153"/>
      <c r="C12" s="153"/>
      <c r="D12" s="153">
        <f t="shared" si="1"/>
        <v>46094</v>
      </c>
      <c r="E12" s="153"/>
      <c r="F12" s="154">
        <f>IF('1) 日本 - 中国'!A12="", "", '1) 日本 - 中国'!A12)</f>
        <v>12</v>
      </c>
      <c r="G12" s="155" t="str">
        <f>IF('1) 日本 - 中国'!B12="", "", '1) 日本 - 中国'!B12)</f>
        <v>JI HANG</v>
      </c>
      <c r="H12" s="192">
        <f>IF('1) 日本 - 中国'!C12="", "", '1) 日本 - 中国'!C12)</f>
        <v>602</v>
      </c>
      <c r="I12" s="94" t="s">
        <v>102</v>
      </c>
      <c r="J12" s="193">
        <f>IF('1) 日本 - 中国'!E12="", "", '1) 日本 - 中国'!E12)</f>
        <v>602</v>
      </c>
      <c r="K12" s="157" t="s">
        <v>85</v>
      </c>
      <c r="L12" s="153" t="str">
        <f>IF('1) 日本 - 中国'!G12="", "", '1) 日本 - 中国'!G12)</f>
        <v/>
      </c>
      <c r="M12" s="153">
        <f>IF('1) 日本 - 中国'!H12="", "", '1) 日本 - 中国'!H12)</f>
        <v>46098</v>
      </c>
      <c r="N12" s="153" t="str">
        <f>IF('1) 日本 - 中国'!I12="", "", '1) 日本 - 中国'!I12)</f>
        <v/>
      </c>
      <c r="O12" s="153" t="str">
        <f>IF('1) 日本 - 中国'!J12="", "", '1) 日本 - 中国'!J12)</f>
        <v/>
      </c>
      <c r="P12" s="153" t="str">
        <f>IF('1) 日本 - 中国'!K12="", "", '1) 日本 - 中国'!K12)</f>
        <v/>
      </c>
      <c r="Q12" s="153">
        <f>IF('1) 日本 - 中国'!L12="", "", '1) 日本 - 中国'!L12)</f>
        <v>46100</v>
      </c>
      <c r="R12" s="153">
        <f>IF('1) 日本 - 中国'!M12="", "", '1) 日本 - 中国'!M12)</f>
        <v>46101</v>
      </c>
      <c r="S12" s="153">
        <f>IF('1) 日本 - 中国'!N12="", "", '1) 日本 - 中国'!N12)</f>
        <v>46101</v>
      </c>
      <c r="T12" s="153">
        <f>IF('1) 日本 - 中国'!O12="", "", '1) 日本 - 中国'!O12)</f>
        <v>46102</v>
      </c>
      <c r="U12" s="153">
        <f>IF('1) 日本 - 中国'!P12="", "", '1) 日本 - 中国'!P12)</f>
        <v>46102</v>
      </c>
      <c r="V12" s="153" t="str">
        <f>IF('1) 日本 - 中国'!R12="", "", '1) 日本 - 中国'!R12)</f>
        <v/>
      </c>
      <c r="W12" s="153" t="str">
        <f>IF('1) 日本 - 中国'!S12="", "", '1) 日本 - 中国'!S12)</f>
        <v/>
      </c>
      <c r="X12" s="153" t="str">
        <f>IF('1) 日本 - 中国'!T12="", "", '1) 日本 - 中国'!T12)</f>
        <v/>
      </c>
      <c r="Y12" s="153" t="str">
        <f>IF('1) 日本 - 中国'!U12="", "", '1) 日本 - 中国'!U12)</f>
        <v/>
      </c>
      <c r="Z12" s="153">
        <f>IF('1) 日本 - 中国'!V12="", "", '1) 日本 - 中国'!V12)</f>
        <v>46105</v>
      </c>
      <c r="AA12" s="153"/>
      <c r="AB12" s="153">
        <f t="shared" si="2"/>
        <v>46109</v>
      </c>
      <c r="AC12" s="153"/>
      <c r="AD12" s="153"/>
      <c r="AE12" s="153">
        <f t="shared" si="3"/>
        <v>46115</v>
      </c>
    </row>
    <row r="13" spans="1:31" s="31" customFormat="1" ht="15" customHeight="1">
      <c r="A13" s="153">
        <f t="shared" si="0"/>
        <v>46095</v>
      </c>
      <c r="B13" s="153"/>
      <c r="C13" s="153"/>
      <c r="D13" s="153">
        <f t="shared" si="1"/>
        <v>46101</v>
      </c>
      <c r="E13" s="153"/>
      <c r="F13" s="6">
        <f>IF('1) 日本 - 中国'!A13="", "", '1) 日本 - 中国'!A13)</f>
        <v>13</v>
      </c>
      <c r="G13" s="155" t="str">
        <f>IF('1) 日本 - 中国'!B13="", "", '1) 日本 - 中国'!B13)</f>
        <v>JI HANG</v>
      </c>
      <c r="H13" s="192">
        <f>IF('1) 日本 - 中国'!C13="", "", '1) 日本 - 中国'!C13)</f>
        <v>603</v>
      </c>
      <c r="I13" s="94" t="s">
        <v>102</v>
      </c>
      <c r="J13" s="193">
        <f>IF('1) 日本 - 中国'!E13="", "", '1) 日本 - 中国'!E13)</f>
        <v>603</v>
      </c>
      <c r="K13" s="157" t="s">
        <v>85</v>
      </c>
      <c r="L13" s="153" t="str">
        <f>IF('1) 日本 - 中国'!G13="", "", '1) 日本 - 中国'!G13)</f>
        <v/>
      </c>
      <c r="M13" s="153">
        <f>IF('1) 日本 - 中国'!H13="", "", '1) 日本 - 中国'!H13)</f>
        <v>46105</v>
      </c>
      <c r="N13" s="153" t="str">
        <f>IF('1) 日本 - 中国'!I13="", "", '1) 日本 - 中国'!I13)</f>
        <v/>
      </c>
      <c r="O13" s="153" t="str">
        <f>IF('1) 日本 - 中国'!J13="", "", '1) 日本 - 中国'!J13)</f>
        <v/>
      </c>
      <c r="P13" s="153" t="str">
        <f>IF('1) 日本 - 中国'!K13="", "", '1) 日本 - 中国'!K13)</f>
        <v/>
      </c>
      <c r="Q13" s="153">
        <f>IF('1) 日本 - 中国'!L13="", "", '1) 日本 - 中国'!L13)</f>
        <v>46107</v>
      </c>
      <c r="R13" s="153" t="str">
        <f>IF('1) 日本 - 中国'!M13="", "", '1) 日本 - 中国'!M13)</f>
        <v>SKIP</v>
      </c>
      <c r="S13" s="153" t="str">
        <f>IF('1) 日本 - 中国'!N13="", "", '1) 日本 - 中国'!N13)</f>
        <v>SKIP</v>
      </c>
      <c r="T13" s="153">
        <f>IF('1) 日本 - 中国'!O13="", "", '1) 日本 - 中国'!O13)</f>
        <v>46109</v>
      </c>
      <c r="U13" s="153">
        <f>IF('1) 日本 - 中国'!P13="", "", '1) 日本 - 中国'!P13)</f>
        <v>46109</v>
      </c>
      <c r="V13" s="153" t="str">
        <f>IF('1) 日本 - 中国'!R13="", "", '1) 日本 - 中国'!R13)</f>
        <v/>
      </c>
      <c r="W13" s="153" t="str">
        <f>IF('1) 日本 - 中国'!S13="", "", '1) 日本 - 中国'!S13)</f>
        <v/>
      </c>
      <c r="X13" s="153" t="str">
        <f>IF('1) 日本 - 中国'!T13="", "", '1) 日本 - 中国'!T13)</f>
        <v/>
      </c>
      <c r="Y13" s="153" t="str">
        <f>IF('1) 日本 - 中国'!U13="", "", '1) 日本 - 中国'!U13)</f>
        <v/>
      </c>
      <c r="Z13" s="153">
        <f>IF('1) 日本 - 中国'!V13="", "", '1) 日本 - 中国'!V13)</f>
        <v>46112</v>
      </c>
      <c r="AA13" s="153"/>
      <c r="AB13" s="153">
        <f t="shared" si="2"/>
        <v>46116</v>
      </c>
      <c r="AC13" s="153"/>
      <c r="AD13" s="153"/>
      <c r="AE13" s="153">
        <f t="shared" si="3"/>
        <v>46122</v>
      </c>
    </row>
    <row r="14" spans="1:31" s="96" customFormat="1" ht="15" customHeight="1">
      <c r="A14" s="153">
        <f t="shared" si="0"/>
        <v>46102</v>
      </c>
      <c r="B14" s="153"/>
      <c r="C14" s="153"/>
      <c r="D14" s="153">
        <f t="shared" si="1"/>
        <v>46108</v>
      </c>
      <c r="E14" s="153"/>
      <c r="F14" s="6">
        <f>IF('1) 日本 - 中国'!A14="", "", '1) 日本 - 中国'!A14)</f>
        <v>14</v>
      </c>
      <c r="G14" s="155" t="str">
        <f>IF('1) 日本 - 中国'!B14="", "", '1) 日本 - 中国'!B14)</f>
        <v>JI HANG</v>
      </c>
      <c r="H14" s="192">
        <f>IF('1) 日本 - 中国'!C14="", "", '1) 日本 - 中国'!C14)</f>
        <v>604</v>
      </c>
      <c r="I14" s="94" t="s">
        <v>102</v>
      </c>
      <c r="J14" s="193">
        <f>IF('1) 日本 - 中国'!E14="", "", '1) 日本 - 中国'!E14)</f>
        <v>604</v>
      </c>
      <c r="K14" s="157" t="s">
        <v>85</v>
      </c>
      <c r="L14" s="153" t="str">
        <f>IF('1) 日本 - 中国'!G14="", "", '1) 日本 - 中国'!G14)</f>
        <v/>
      </c>
      <c r="M14" s="153">
        <f>IF('1) 日本 - 中国'!H14="", "", '1) 日本 - 中国'!H14)</f>
        <v>46112</v>
      </c>
      <c r="N14" s="153" t="str">
        <f>IF('1) 日本 - 中国'!I14="", "", '1) 日本 - 中国'!I14)</f>
        <v/>
      </c>
      <c r="O14" s="153" t="str">
        <f>IF('1) 日本 - 中国'!J14="", "", '1) 日本 - 中国'!J14)</f>
        <v/>
      </c>
      <c r="P14" s="153" t="str">
        <f>IF('1) 日本 - 中国'!K14="", "", '1) 日本 - 中国'!K14)</f>
        <v/>
      </c>
      <c r="Q14" s="153">
        <f>IF('1) 日本 - 中国'!L14="", "", '1) 日本 - 中国'!L14)</f>
        <v>46114</v>
      </c>
      <c r="R14" s="153">
        <f>IF('1) 日本 - 中国'!M14="", "", '1) 日本 - 中国'!M14)</f>
        <v>46115</v>
      </c>
      <c r="S14" s="153">
        <f>IF('1) 日本 - 中国'!N14="", "", '1) 日本 - 中国'!N14)</f>
        <v>46115</v>
      </c>
      <c r="T14" s="153">
        <f>IF('1) 日本 - 中国'!O14="", "", '1) 日本 - 中国'!O14)</f>
        <v>46116</v>
      </c>
      <c r="U14" s="153">
        <f>IF('1) 日本 - 中国'!P14="", "", '1) 日本 - 中国'!P14)</f>
        <v>46116</v>
      </c>
      <c r="V14" s="153" t="str">
        <f>IF('1) 日本 - 中国'!R14="", "", '1) 日本 - 中国'!R14)</f>
        <v/>
      </c>
      <c r="W14" s="153" t="str">
        <f>IF('1) 日本 - 中国'!S14="", "", '1) 日本 - 中国'!S14)</f>
        <v/>
      </c>
      <c r="X14" s="153" t="str">
        <f>IF('1) 日本 - 中国'!T14="", "", '1) 日本 - 中国'!T14)</f>
        <v/>
      </c>
      <c r="Y14" s="153" t="str">
        <f>IF('1) 日本 - 中国'!U14="", "", '1) 日本 - 中国'!U14)</f>
        <v/>
      </c>
      <c r="Z14" s="153">
        <f>IF('1) 日本 - 中国'!V14="", "", '1) 日本 - 中国'!V14)</f>
        <v>46119</v>
      </c>
      <c r="AA14" s="153"/>
      <c r="AB14" s="153">
        <f t="shared" si="2"/>
        <v>46123</v>
      </c>
      <c r="AC14" s="153"/>
      <c r="AD14" s="153"/>
      <c r="AE14" s="153">
        <f t="shared" si="3"/>
        <v>46129</v>
      </c>
    </row>
    <row r="15" spans="1:31" s="31" customFormat="1" ht="15" customHeight="1">
      <c r="A15" s="153">
        <f t="shared" si="0"/>
        <v>46109</v>
      </c>
      <c r="B15" s="153"/>
      <c r="C15" s="153"/>
      <c r="D15" s="153">
        <f t="shared" si="1"/>
        <v>46115</v>
      </c>
      <c r="E15" s="153"/>
      <c r="F15" s="6">
        <f>IF('1) 日本 - 中国'!A15="", "", '1) 日本 - 中国'!A15)</f>
        <v>15</v>
      </c>
      <c r="G15" s="155" t="str">
        <f>IF('1) 日本 - 中国'!B15="", "", '1) 日本 - 中国'!B15)</f>
        <v>JI HANG</v>
      </c>
      <c r="H15" s="192">
        <f>IF('1) 日本 - 中国'!C15="", "", '1) 日本 - 中国'!C15)</f>
        <v>605</v>
      </c>
      <c r="I15" s="94" t="s">
        <v>102</v>
      </c>
      <c r="J15" s="193">
        <f>IF('1) 日本 - 中国'!E15="", "", '1) 日本 - 中国'!E15)</f>
        <v>605</v>
      </c>
      <c r="K15" s="157" t="s">
        <v>85</v>
      </c>
      <c r="L15" s="153" t="str">
        <f>IF('1) 日本 - 中国'!G15="", "", '1) 日本 - 中国'!G15)</f>
        <v/>
      </c>
      <c r="M15" s="153">
        <f>IF('1) 日本 - 中国'!H15="", "", '1) 日本 - 中国'!H15)</f>
        <v>46119</v>
      </c>
      <c r="N15" s="153" t="str">
        <f>IF('1) 日本 - 中国'!I15="", "", '1) 日本 - 中国'!I15)</f>
        <v/>
      </c>
      <c r="O15" s="153" t="str">
        <f>IF('1) 日本 - 中国'!J15="", "", '1) 日本 - 中国'!J15)</f>
        <v/>
      </c>
      <c r="P15" s="153" t="str">
        <f>IF('1) 日本 - 中国'!K15="", "", '1) 日本 - 中国'!K15)</f>
        <v/>
      </c>
      <c r="Q15" s="153">
        <f>IF('1) 日本 - 中国'!L15="", "", '1) 日本 - 中国'!L15)</f>
        <v>46121</v>
      </c>
      <c r="R15" s="153">
        <f>IF('1) 日本 - 中国'!M15="", "", '1) 日本 - 中国'!M15)</f>
        <v>46122</v>
      </c>
      <c r="S15" s="153">
        <f>IF('1) 日本 - 中国'!N15="", "", '1) 日本 - 中国'!N15)</f>
        <v>46122</v>
      </c>
      <c r="T15" s="153">
        <f>IF('1) 日本 - 中国'!O15="", "", '1) 日本 - 中国'!O15)</f>
        <v>46123</v>
      </c>
      <c r="U15" s="153">
        <f>IF('1) 日本 - 中国'!P15="", "", '1) 日本 - 中国'!P15)</f>
        <v>46123</v>
      </c>
      <c r="V15" s="153" t="str">
        <f>IF('1) 日本 - 中国'!R15="", "", '1) 日本 - 中国'!R15)</f>
        <v/>
      </c>
      <c r="W15" s="153" t="str">
        <f>IF('1) 日本 - 中国'!S15="", "", '1) 日本 - 中国'!S15)</f>
        <v/>
      </c>
      <c r="X15" s="153" t="str">
        <f>IF('1) 日本 - 中国'!T15="", "", '1) 日本 - 中国'!T15)</f>
        <v/>
      </c>
      <c r="Y15" s="153" t="str">
        <f>IF('1) 日本 - 中国'!U15="", "", '1) 日本 - 中国'!U15)</f>
        <v/>
      </c>
      <c r="Z15" s="153">
        <f>IF('1) 日本 - 中国'!V15="", "", '1) 日本 - 中国'!V15)</f>
        <v>46126</v>
      </c>
      <c r="AA15" s="153"/>
      <c r="AB15" s="153">
        <f t="shared" si="2"/>
        <v>46130</v>
      </c>
      <c r="AC15" s="153"/>
      <c r="AD15" s="153"/>
      <c r="AE15" s="153">
        <f t="shared" si="3"/>
        <v>46136</v>
      </c>
    </row>
    <row r="16" spans="1:31" s="96" customFormat="1" ht="15" customHeight="1">
      <c r="A16" s="153" t="str">
        <f t="shared" si="0"/>
        <v/>
      </c>
      <c r="B16" s="153"/>
      <c r="C16" s="153"/>
      <c r="D16" s="153" t="str">
        <f t="shared" si="1"/>
        <v/>
      </c>
      <c r="E16" s="153"/>
      <c r="F16" s="6" t="str">
        <f>IF('1) 日本 - 中国'!A16="", "", '1) 日本 - 中国'!A16)</f>
        <v/>
      </c>
      <c r="G16" s="155" t="str">
        <f>IF('1) 日本 - 中国'!B16="", "", '1) 日本 - 中国'!B16)</f>
        <v/>
      </c>
      <c r="H16" s="192" t="str">
        <f>IF('1) 日本 - 中国'!C16="", "", '1) 日本 - 中国'!C16)</f>
        <v/>
      </c>
      <c r="I16" s="94" t="s">
        <v>102</v>
      </c>
      <c r="J16" s="193" t="str">
        <f>IF('1) 日本 - 中国'!E16="", "", '1) 日本 - 中国'!E16)</f>
        <v/>
      </c>
      <c r="K16" s="157" t="s">
        <v>85</v>
      </c>
      <c r="L16" s="153" t="str">
        <f>IF('1) 日本 - 中国'!G16="", "", '1) 日本 - 中国'!G16)</f>
        <v/>
      </c>
      <c r="M16" s="153" t="str">
        <f>IF('1) 日本 - 中国'!H16="", "", '1) 日本 - 中国'!H16)</f>
        <v/>
      </c>
      <c r="N16" s="153" t="str">
        <f>IF('1) 日本 - 中国'!I16="", "", '1) 日本 - 中国'!I16)</f>
        <v/>
      </c>
      <c r="O16" s="153" t="str">
        <f>IF('1) 日本 - 中国'!J16="", "", '1) 日本 - 中国'!J16)</f>
        <v/>
      </c>
      <c r="P16" s="153" t="str">
        <f>IF('1) 日本 - 中国'!K16="", "", '1) 日本 - 中国'!K16)</f>
        <v/>
      </c>
      <c r="Q16" s="153" t="str">
        <f>IF('1) 日本 - 中国'!L16="", "", '1) 日本 - 中国'!L16)</f>
        <v/>
      </c>
      <c r="R16" s="153" t="str">
        <f>IF('1) 日本 - 中国'!M16="", "", '1) 日本 - 中国'!M16)</f>
        <v/>
      </c>
      <c r="S16" s="153" t="str">
        <f>IF('1) 日本 - 中国'!N16="", "", '1) 日本 - 中国'!N16)</f>
        <v/>
      </c>
      <c r="T16" s="153" t="str">
        <f>IF('1) 日本 - 中国'!O16="", "", '1) 日本 - 中国'!O16)</f>
        <v/>
      </c>
      <c r="U16" s="153" t="str">
        <f>IF('1) 日本 - 中国'!P16="", "", '1) 日本 - 中国'!P16)</f>
        <v/>
      </c>
      <c r="V16" s="153" t="str">
        <f>IF('1) 日本 - 中国'!R16="", "", '1) 日本 - 中国'!R16)</f>
        <v/>
      </c>
      <c r="W16" s="153" t="str">
        <f>IF('1) 日本 - 中国'!S16="", "", '1) 日本 - 中国'!S16)</f>
        <v/>
      </c>
      <c r="X16" s="153" t="str">
        <f>IF('1) 日本 - 中国'!T16="", "", '1) 日本 - 中国'!T16)</f>
        <v/>
      </c>
      <c r="Y16" s="153" t="str">
        <f>IF('1) 日本 - 中国'!U16="", "", '1) 日本 - 中国'!U16)</f>
        <v/>
      </c>
      <c r="Z16" s="153" t="str">
        <f>IF('1) 日本 - 中国'!V16="", "", '1) 日本 - 中国'!V16)</f>
        <v/>
      </c>
      <c r="AA16" s="153"/>
      <c r="AB16" s="153" t="str">
        <f t="shared" si="2"/>
        <v/>
      </c>
      <c r="AC16" s="153"/>
      <c r="AD16" s="153"/>
      <c r="AE16" s="153" t="str">
        <f t="shared" si="3"/>
        <v/>
      </c>
    </row>
    <row r="17" spans="1:31" s="96" customFormat="1" ht="15" customHeight="1">
      <c r="A17" s="153" t="str">
        <f t="shared" si="0"/>
        <v/>
      </c>
      <c r="B17" s="153"/>
      <c r="C17" s="153"/>
      <c r="D17" s="153" t="str">
        <f t="shared" si="1"/>
        <v/>
      </c>
      <c r="E17" s="153"/>
      <c r="F17" s="6" t="str">
        <f>IF('1) 日本 - 中国'!A17="", "", '1) 日本 - 中国'!A17)</f>
        <v/>
      </c>
      <c r="G17" s="155" t="str">
        <f>IF('1) 日本 - 中国'!B17="", "", '1) 日本 - 中国'!B17)</f>
        <v/>
      </c>
      <c r="H17" s="192" t="str">
        <f>IF('1) 日本 - 中国'!C17="", "", '1) 日本 - 中国'!C17)</f>
        <v/>
      </c>
      <c r="I17" s="94" t="s">
        <v>102</v>
      </c>
      <c r="J17" s="193" t="str">
        <f>IF('1) 日本 - 中国'!E17="", "", '1) 日本 - 中国'!E17)</f>
        <v/>
      </c>
      <c r="K17" s="157" t="s">
        <v>85</v>
      </c>
      <c r="L17" s="153" t="str">
        <f>IF('1) 日本 - 中国'!G17="", "", '1) 日本 - 中国'!G17)</f>
        <v/>
      </c>
      <c r="M17" s="153" t="str">
        <f>IF('1) 日本 - 中国'!H17="", "", '1) 日本 - 中国'!H17)</f>
        <v/>
      </c>
      <c r="N17" s="153" t="str">
        <f>IF('1) 日本 - 中国'!I17="", "", '1) 日本 - 中国'!I17)</f>
        <v/>
      </c>
      <c r="O17" s="152" t="str">
        <f>IF('1) 日本 - 中国'!J17="", "", '1) 日本 - 中国'!J17)</f>
        <v/>
      </c>
      <c r="P17" s="153" t="str">
        <f>IF('1) 日本 - 中国'!K17="", "", '1) 日本 - 中国'!K17)</f>
        <v/>
      </c>
      <c r="Q17" s="153" t="str">
        <f>IF('1) 日本 - 中国'!L17="", "", '1) 日本 - 中国'!L17)</f>
        <v/>
      </c>
      <c r="R17" s="153" t="str">
        <f>IF('1) 日本 - 中国'!M17="", "", '1) 日本 - 中国'!M17)</f>
        <v/>
      </c>
      <c r="S17" s="153" t="str">
        <f>IF('1) 日本 - 中国'!N17="", "", '1) 日本 - 中国'!N17)</f>
        <v/>
      </c>
      <c r="T17" s="152" t="str">
        <f>IF('1) 日本 - 中国'!O17="", "", '1) 日本 - 中国'!O17)</f>
        <v/>
      </c>
      <c r="U17" s="153" t="str">
        <f>IF('1) 日本 - 中国'!P17="", "", '1) 日本 - 中国'!P17)</f>
        <v/>
      </c>
      <c r="V17" s="153" t="str">
        <f>IF('1) 日本 - 中国'!R17="", "", '1) 日本 - 中国'!R17)</f>
        <v/>
      </c>
      <c r="W17" s="153" t="str">
        <f>IF('1) 日本 - 中国'!S17="", "", '1) 日本 - 中国'!S17)</f>
        <v/>
      </c>
      <c r="X17" s="153" t="str">
        <f>IF('1) 日本 - 中国'!T17="", "", '1) 日本 - 中国'!T17)</f>
        <v/>
      </c>
      <c r="Y17" s="153" t="str">
        <f>IF('1) 日本 - 中国'!U17="", "", '1) 日本 - 中国'!U17)</f>
        <v/>
      </c>
      <c r="Z17" s="174" t="str">
        <f>IF('1) 日本 - 中国'!V17="", "", '1) 日本 - 中国'!V17)</f>
        <v/>
      </c>
      <c r="AA17" s="153"/>
      <c r="AB17" s="153" t="str">
        <f t="shared" ref="AB17:AB21" si="4">IF(Z17="","",Z17+4)</f>
        <v/>
      </c>
      <c r="AC17" s="153"/>
      <c r="AD17" s="153"/>
      <c r="AE17" s="153" t="str">
        <f t="shared" ref="AE17:AE21" si="5">IF(AB17="","",AB17+6)</f>
        <v/>
      </c>
    </row>
    <row r="18" spans="1:31" s="96" customFormat="1" ht="15" customHeight="1">
      <c r="A18" s="153" t="str">
        <f t="shared" si="0"/>
        <v/>
      </c>
      <c r="B18" s="153"/>
      <c r="C18" s="153"/>
      <c r="D18" s="153" t="str">
        <f t="shared" si="1"/>
        <v/>
      </c>
      <c r="E18" s="153"/>
      <c r="F18" s="6" t="str">
        <f>IF('1) 日本 - 中国'!A18="", "", '1) 日本 - 中国'!A18)</f>
        <v/>
      </c>
      <c r="G18" s="155" t="str">
        <f>IF('1) 日本 - 中国'!B18="", "", '1) 日本 - 中国'!B18)</f>
        <v/>
      </c>
      <c r="H18" s="192" t="str">
        <f>IF('1) 日本 - 中国'!C18="", "", '1) 日本 - 中国'!C18)</f>
        <v/>
      </c>
      <c r="I18" s="94" t="s">
        <v>102</v>
      </c>
      <c r="J18" s="193" t="str">
        <f>IF('1) 日本 - 中国'!E18="", "", '1) 日本 - 中国'!E18)</f>
        <v/>
      </c>
      <c r="K18" s="157" t="s">
        <v>85</v>
      </c>
      <c r="L18" s="153" t="str">
        <f>IF('1) 日本 - 中国'!G18="", "", '1) 日本 - 中国'!G18)</f>
        <v/>
      </c>
      <c r="M18" s="153" t="str">
        <f>IF('1) 日本 - 中国'!H18="", "", '1) 日本 - 中国'!H18)</f>
        <v/>
      </c>
      <c r="N18" s="153" t="str">
        <f>IF('1) 日本 - 中国'!I18="", "", '1) 日本 - 中国'!I18)</f>
        <v/>
      </c>
      <c r="O18" s="153" t="str">
        <f>IF('1) 日本 - 中国'!J18="", "", '1) 日本 - 中国'!J18)</f>
        <v/>
      </c>
      <c r="P18" s="153" t="str">
        <f>IF('1) 日本 - 中国'!K18="", "", '1) 日本 - 中国'!K18)</f>
        <v/>
      </c>
      <c r="Q18" s="153" t="str">
        <f>IF('1) 日本 - 中国'!L18="", "", '1) 日本 - 中国'!L18)</f>
        <v/>
      </c>
      <c r="R18" s="153" t="str">
        <f>IF('1) 日本 - 中国'!M18="", "", '1) 日本 - 中国'!M18)</f>
        <v/>
      </c>
      <c r="S18" s="153" t="str">
        <f>IF('1) 日本 - 中国'!N18="", "", '1) 日本 - 中国'!N18)</f>
        <v/>
      </c>
      <c r="T18" s="153" t="str">
        <f>IF('1) 日本 - 中国'!O18="", "", '1) 日本 - 中国'!O18)</f>
        <v/>
      </c>
      <c r="U18" s="153" t="str">
        <f>IF('1) 日本 - 中国'!P18="", "", '1) 日本 - 中国'!P18)</f>
        <v/>
      </c>
      <c r="V18" s="153" t="str">
        <f>IF('1) 日本 - 中国'!R18="", "", '1) 日本 - 中国'!R18)</f>
        <v/>
      </c>
      <c r="W18" s="153" t="str">
        <f>IF('1) 日本 - 中国'!S18="", "", '1) 日本 - 中国'!S18)</f>
        <v/>
      </c>
      <c r="X18" s="153" t="str">
        <f>IF('1) 日本 - 中国'!T18="", "", '1) 日本 - 中国'!T18)</f>
        <v/>
      </c>
      <c r="Y18" s="153" t="str">
        <f>IF('1) 日本 - 中国'!U18="", "", '1) 日本 - 中国'!U18)</f>
        <v/>
      </c>
      <c r="Z18" s="174" t="str">
        <f>IF('1) 日本 - 中国'!V18="", "", '1) 日本 - 中国'!V18)</f>
        <v/>
      </c>
      <c r="AA18" s="153"/>
      <c r="AB18" s="153" t="str">
        <f t="shared" si="4"/>
        <v/>
      </c>
      <c r="AC18" s="153"/>
      <c r="AD18" s="153"/>
      <c r="AE18" s="153" t="str">
        <f t="shared" si="5"/>
        <v/>
      </c>
    </row>
    <row r="19" spans="1:31" s="96" customFormat="1" ht="15" customHeight="1">
      <c r="A19" s="153" t="str">
        <f t="shared" si="0"/>
        <v/>
      </c>
      <c r="B19" s="153"/>
      <c r="C19" s="153"/>
      <c r="D19" s="153" t="str">
        <f t="shared" si="1"/>
        <v/>
      </c>
      <c r="E19" s="153"/>
      <c r="F19" s="6" t="str">
        <f>IF('1) 日本 - 中国'!A19="", "", '1) 日本 - 中国'!A19)</f>
        <v/>
      </c>
      <c r="G19" s="155" t="str">
        <f>IF('1) 日本 - 中国'!B19="", "", '1) 日本 - 中国'!B19)</f>
        <v/>
      </c>
      <c r="H19" s="192" t="str">
        <f>IF('1) 日本 - 中国'!C19="", "", '1) 日本 - 中国'!C19)</f>
        <v/>
      </c>
      <c r="I19" s="94" t="s">
        <v>102</v>
      </c>
      <c r="J19" s="193" t="str">
        <f>IF('1) 日本 - 中国'!E19="", "", '1) 日本 - 中国'!E19)</f>
        <v/>
      </c>
      <c r="K19" s="157" t="s">
        <v>85</v>
      </c>
      <c r="L19" s="153" t="str">
        <f>IF('1) 日本 - 中国'!G19="", "", '1) 日本 - 中国'!G19)</f>
        <v/>
      </c>
      <c r="M19" s="153" t="str">
        <f>IF('1) 日本 - 中国'!H19="", "", '1) 日本 - 中国'!H19)</f>
        <v/>
      </c>
      <c r="N19" s="153" t="str">
        <f>IF('1) 日本 - 中国'!I19="", "", '1) 日本 - 中国'!I19)</f>
        <v/>
      </c>
      <c r="O19" s="153" t="str">
        <f>IF('1) 日本 - 中国'!J19="", "", '1) 日本 - 中国'!J19)</f>
        <v/>
      </c>
      <c r="P19" s="153" t="str">
        <f>IF('1) 日本 - 中国'!K19="", "", '1) 日本 - 中国'!K19)</f>
        <v/>
      </c>
      <c r="Q19" s="153" t="str">
        <f>IF('1) 日本 - 中国'!L19="", "", '1) 日本 - 中国'!L19)</f>
        <v/>
      </c>
      <c r="R19" s="153" t="str">
        <f>IF('1) 日本 - 中国'!M19="", "", '1) 日本 - 中国'!M19)</f>
        <v/>
      </c>
      <c r="S19" s="153" t="str">
        <f>IF('1) 日本 - 中国'!N19="", "", '1) 日本 - 中国'!N19)</f>
        <v/>
      </c>
      <c r="T19" s="153" t="str">
        <f>IF('1) 日本 - 中国'!O19="", "", '1) 日本 - 中国'!O19)</f>
        <v/>
      </c>
      <c r="U19" s="153" t="str">
        <f>IF('1) 日本 - 中国'!P19="", "", '1) 日本 - 中国'!P19)</f>
        <v/>
      </c>
      <c r="V19" s="153" t="str">
        <f>IF('1) 日本 - 中国'!R19="", "", '1) 日本 - 中国'!R19)</f>
        <v/>
      </c>
      <c r="W19" s="153" t="str">
        <f>IF('1) 日本 - 中国'!S19="", "", '1) 日本 - 中国'!S19)</f>
        <v/>
      </c>
      <c r="X19" s="153" t="str">
        <f>IF('1) 日本 - 中国'!T19="", "", '1) 日本 - 中国'!T19)</f>
        <v/>
      </c>
      <c r="Y19" s="153" t="str">
        <f>IF('1) 日本 - 中国'!U19="", "", '1) 日本 - 中国'!U19)</f>
        <v/>
      </c>
      <c r="Z19" s="174" t="str">
        <f>IF('1) 日本 - 中国'!V19="", "", '1) 日本 - 中国'!V19)</f>
        <v/>
      </c>
      <c r="AA19" s="153"/>
      <c r="AB19" s="153" t="str">
        <f t="shared" si="4"/>
        <v/>
      </c>
      <c r="AC19" s="153"/>
      <c r="AD19" s="153"/>
      <c r="AE19" s="153" t="str">
        <f t="shared" si="5"/>
        <v/>
      </c>
    </row>
    <row r="20" spans="1:31" s="96" customFormat="1" ht="15" customHeight="1">
      <c r="A20" s="153" t="str">
        <f t="shared" ref="A20" si="6">IF(D20="","",D20-6)</f>
        <v/>
      </c>
      <c r="B20" s="153"/>
      <c r="C20" s="153"/>
      <c r="D20" s="153" t="str">
        <f t="shared" si="1"/>
        <v/>
      </c>
      <c r="E20" s="153"/>
      <c r="F20" s="6" t="str">
        <f>IF('1) 日本 - 中国'!A20="", "", '1) 日本 - 中国'!A20)</f>
        <v/>
      </c>
      <c r="G20" s="155" t="str">
        <f>IF('1) 日本 - 中国'!B20="", "", '1) 日本 - 中国'!B20)</f>
        <v/>
      </c>
      <c r="H20" s="192" t="str">
        <f>IF('1) 日本 - 中国'!C20="", "", '1) 日本 - 中国'!C20)</f>
        <v/>
      </c>
      <c r="I20" s="94" t="s">
        <v>102</v>
      </c>
      <c r="J20" s="193" t="str">
        <f>IF('1) 日本 - 中国'!E20="", "", '1) 日本 - 中国'!E20)</f>
        <v/>
      </c>
      <c r="K20" s="157" t="s">
        <v>85</v>
      </c>
      <c r="L20" s="153" t="str">
        <f>IF('1) 日本 - 中国'!G20="", "", '1) 日本 - 中国'!G20)</f>
        <v/>
      </c>
      <c r="M20" s="153" t="str">
        <f>IF('1) 日本 - 中国'!H20="", "", '1) 日本 - 中国'!H20)</f>
        <v/>
      </c>
      <c r="N20" s="153" t="str">
        <f>IF('1) 日本 - 中国'!I20="", "", '1) 日本 - 中国'!I20)</f>
        <v/>
      </c>
      <c r="O20" s="153" t="str">
        <f>IF('1) 日本 - 中国'!J20="", "", '1) 日本 - 中国'!J20)</f>
        <v/>
      </c>
      <c r="P20" s="153" t="str">
        <f>IF('1) 日本 - 中国'!K20="", "", '1) 日本 - 中国'!K20)</f>
        <v/>
      </c>
      <c r="Q20" s="153" t="str">
        <f>IF('1) 日本 - 中国'!L20="", "", '1) 日本 - 中国'!L20)</f>
        <v/>
      </c>
      <c r="R20" s="153" t="str">
        <f>IF('1) 日本 - 中国'!M20="", "", '1) 日本 - 中国'!M20)</f>
        <v/>
      </c>
      <c r="S20" s="153" t="str">
        <f>IF('1) 日本 - 中国'!N20="", "", '1) 日本 - 中国'!N20)</f>
        <v/>
      </c>
      <c r="T20" s="153" t="str">
        <f>IF('1) 日本 - 中国'!O20="", "", '1) 日本 - 中国'!O20)</f>
        <v/>
      </c>
      <c r="U20" s="153" t="str">
        <f>IF('1) 日本 - 中国'!P20="", "", '1) 日本 - 中国'!P20)</f>
        <v/>
      </c>
      <c r="V20" s="153" t="str">
        <f>IF('1) 日本 - 中国'!R20="", "", '1) 日本 - 中国'!R20)</f>
        <v/>
      </c>
      <c r="W20" s="153" t="str">
        <f>IF('1) 日本 - 中国'!S20="", "", '1) 日本 - 中国'!S20)</f>
        <v/>
      </c>
      <c r="X20" s="153" t="str">
        <f>IF('1) 日本 - 中国'!T20="", "", '1) 日本 - 中国'!T20)</f>
        <v/>
      </c>
      <c r="Y20" s="153" t="str">
        <f>IF('1) 日本 - 中国'!U20="", "", '1) 日本 - 中国'!U20)</f>
        <v/>
      </c>
      <c r="Z20" s="174" t="str">
        <f>IF('1) 日本 - 中国'!V20="", "", '1) 日本 - 中国'!V20)</f>
        <v/>
      </c>
      <c r="AA20" s="153"/>
      <c r="AB20" s="153" t="str">
        <f t="shared" si="4"/>
        <v/>
      </c>
      <c r="AC20" s="153"/>
      <c r="AD20" s="153"/>
      <c r="AE20" s="153" t="str">
        <f t="shared" si="5"/>
        <v/>
      </c>
    </row>
    <row r="21" spans="1:31" s="96" customFormat="1" ht="15" customHeight="1">
      <c r="A21" s="165" t="str">
        <f>IF(D21="","",D21-6)</f>
        <v/>
      </c>
      <c r="B21" s="165"/>
      <c r="C21" s="165"/>
      <c r="D21" s="165" t="str">
        <f t="shared" si="1"/>
        <v/>
      </c>
      <c r="E21" s="165"/>
      <c r="F21" s="159" t="str">
        <f>IF('1) 日本 - 中国'!A21="", "", '1) 日本 - 中国'!A21)</f>
        <v/>
      </c>
      <c r="G21" s="160" t="str">
        <f>IF('1) 日本 - 中国'!B21="", "", '1) 日本 - 中国'!B21)</f>
        <v/>
      </c>
      <c r="H21" s="194" t="str">
        <f>IF('1) 日本 - 中国'!C21="", "", '1) 日本 - 中国'!C21)</f>
        <v/>
      </c>
      <c r="I21" s="162" t="s">
        <v>102</v>
      </c>
      <c r="J21" s="197" t="str">
        <f>IF('1) 日本 - 中国'!E21="", "", '1) 日本 - 中国'!E21)</f>
        <v/>
      </c>
      <c r="K21" s="164" t="s">
        <v>85</v>
      </c>
      <c r="L21" s="165" t="str">
        <f>IF('1) 日本 - 中国'!G21="", "", '1) 日本 - 中国'!G21)</f>
        <v/>
      </c>
      <c r="M21" s="165" t="str">
        <f>IF('1) 日本 - 中国'!H21="", "", '1) 日本 - 中国'!H21)</f>
        <v/>
      </c>
      <c r="N21" s="165" t="str">
        <f>IF('1) 日本 - 中国'!I21="", "", '1) 日本 - 中国'!I21)</f>
        <v/>
      </c>
      <c r="O21" s="165" t="str">
        <f>IF('1) 日本 - 中国'!J21="", "", '1) 日本 - 中国'!J21)</f>
        <v/>
      </c>
      <c r="P21" s="165" t="str">
        <f>IF('1) 日本 - 中国'!K21="", "", '1) 日本 - 中国'!K21)</f>
        <v/>
      </c>
      <c r="Q21" s="165" t="str">
        <f>IF('1) 日本 - 中国'!L21="", "", '1) 日本 - 中国'!L21)</f>
        <v/>
      </c>
      <c r="R21" s="165" t="str">
        <f>IF('1) 日本 - 中国'!M21="", "", '1) 日本 - 中国'!M21)</f>
        <v/>
      </c>
      <c r="S21" s="165" t="str">
        <f>IF('1) 日本 - 中国'!N21="", "", '1) 日本 - 中国'!N21)</f>
        <v/>
      </c>
      <c r="T21" s="165" t="str">
        <f>IF('1) 日本 - 中国'!O21="", "", '1) 日本 - 中国'!O21)</f>
        <v/>
      </c>
      <c r="U21" s="165" t="str">
        <f>IF('1) 日本 - 中国'!P21="", "", '1) 日本 - 中国'!P21)</f>
        <v/>
      </c>
      <c r="V21" s="165" t="str">
        <f>IF('1) 日本 - 中国'!R21="", "", '1) 日本 - 中国'!R21)</f>
        <v/>
      </c>
      <c r="W21" s="165" t="str">
        <f>IF('1) 日本 - 中国'!S21="", "", '1) 日本 - 中国'!S21)</f>
        <v/>
      </c>
      <c r="X21" s="165" t="str">
        <f>IF('1) 日本 - 中国'!T21="", "", '1) 日本 - 中国'!T21)</f>
        <v/>
      </c>
      <c r="Y21" s="165" t="str">
        <f>IF('1) 日本 - 中国'!U21="", "", '1) 日本 - 中国'!U21)</f>
        <v/>
      </c>
      <c r="Z21" s="175" t="str">
        <f>IF('1) 日本 - 中国'!V21="", "", '1) 日本 - 中国'!V21)</f>
        <v/>
      </c>
      <c r="AA21" s="165"/>
      <c r="AB21" s="165" t="str">
        <f t="shared" si="4"/>
        <v/>
      </c>
      <c r="AC21" s="165"/>
      <c r="AD21" s="165"/>
      <c r="AE21" s="165" t="str">
        <f t="shared" si="5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7" t="str">
        <f>A7</f>
        <v>日本 - 上海 - ホーチミン</v>
      </c>
      <c r="F24" s="127" t="s">
        <v>153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ホーチミン</v>
      </c>
      <c r="B25" s="39"/>
      <c r="C25" s="39"/>
      <c r="D25" s="39" t="str">
        <f>D8</f>
        <v>上海</v>
      </c>
      <c r="E25" s="39"/>
      <c r="F25" s="298" t="s">
        <v>6</v>
      </c>
      <c r="G25" s="278" t="s">
        <v>7</v>
      </c>
      <c r="H25" s="278" t="s">
        <v>8</v>
      </c>
      <c r="I25" s="287"/>
      <c r="J25" s="287"/>
      <c r="K25" s="288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中国'!V25</f>
        <v>上海</v>
      </c>
      <c r="AA25" s="35"/>
      <c r="AB25" s="39" t="str">
        <f>AB8</f>
        <v>上海</v>
      </c>
      <c r="AC25" s="39"/>
      <c r="AD25" s="39"/>
      <c r="AE25" s="39" t="str">
        <f>AE8</f>
        <v>ホーチミン</v>
      </c>
    </row>
    <row r="26" spans="1:31" ht="15" customHeight="1">
      <c r="A26" s="50" t="str">
        <f>A9</f>
        <v>土/SAT</v>
      </c>
      <c r="B26" s="50"/>
      <c r="C26" s="50"/>
      <c r="D26" s="50" t="str">
        <f>D9</f>
        <v>翌週金/FRI</v>
      </c>
      <c r="E26" s="50"/>
      <c r="F26" s="298"/>
      <c r="G26" s="279"/>
      <c r="H26" s="279" t="s">
        <v>98</v>
      </c>
      <c r="I26" s="318"/>
      <c r="J26" s="291" t="s">
        <v>99</v>
      </c>
      <c r="K26" s="290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中国'!V26</f>
        <v>土/SAT</v>
      </c>
      <c r="AA26" s="36"/>
      <c r="AB26" s="50" t="str">
        <f>AB9</f>
        <v>土/SAT</v>
      </c>
      <c r="AC26" s="50"/>
      <c r="AD26" s="50"/>
      <c r="AE26" s="40" t="str">
        <f>AE9</f>
        <v>翌週金/FRI</v>
      </c>
    </row>
    <row r="27" spans="1:31" s="31" customFormat="1" ht="15" customHeight="1">
      <c r="A27" s="130" t="str">
        <f t="shared" ref="A27:A38" si="7">IF(D27="","",D27-6)</f>
        <v/>
      </c>
      <c r="B27" s="169"/>
      <c r="C27" s="169"/>
      <c r="D27" s="130" t="str">
        <f t="shared" ref="D27:D38" si="8">IF(M27="","",M27-4)</f>
        <v/>
      </c>
      <c r="E27" s="169"/>
      <c r="F27" s="167">
        <f>IF('1) 日本 - 中国'!A27="", "", '1) 日本 - 中国'!A27)</f>
        <v>10</v>
      </c>
      <c r="G27" s="168" t="str">
        <f>IF('1) 日本 - 中国'!B27="", "", '1) 日本 - 中国'!B27)</f>
        <v/>
      </c>
      <c r="H27" s="190" t="str">
        <f>IF('1) 日本 - 中国'!C27="", "", '1) 日本 - 中国'!C27)</f>
        <v/>
      </c>
      <c r="I27" s="94" t="s">
        <v>76</v>
      </c>
      <c r="J27" s="191" t="str">
        <f>IF('1) 日本 - 中国'!E27="", "", '1) 日本 - 中国'!E27)</f>
        <v/>
      </c>
      <c r="K27" s="157" t="s">
        <v>85</v>
      </c>
      <c r="L27" s="169" t="str">
        <f>IF('1) 日本 - 中国'!G27="", "", '1) 日本 - 中国'!G27)</f>
        <v/>
      </c>
      <c r="M27" s="130" t="str">
        <f>IF('1) 日本 - 中国'!H27="", "", '1) 日本 - 中国'!H27)</f>
        <v/>
      </c>
      <c r="N27" s="178" t="str">
        <f>IF('1) 日本 - 中国'!I27="", "", '1) 日本 - 中国'!I27)</f>
        <v/>
      </c>
      <c r="O27" s="130" t="str">
        <f>IF('1) 日本 - 中国'!J27="", "", '1) 日本 - 中国'!J27)</f>
        <v/>
      </c>
      <c r="P27" s="130" t="str">
        <f>IF('1) 日本 - 中国'!K27="", "", '1) 日本 - 中国'!K27)</f>
        <v/>
      </c>
      <c r="Q27" s="130" t="str">
        <f>IF('1) 日本 - 中国'!L27="", "", '1) 日本 - 中国'!L27)</f>
        <v/>
      </c>
      <c r="R27" s="178" t="str">
        <f>IF('1) 日本 - 中国'!M27="", "", '1) 日本 - 中国'!M27)</f>
        <v/>
      </c>
      <c r="S27" s="130" t="str">
        <f>IF('1) 日本 - 中国'!N27="", "", '1) 日本 - 中国'!N27)</f>
        <v/>
      </c>
      <c r="T27" s="178" t="str">
        <f>IF('1) 日本 - 中国'!O27="", "", '1) 日本 - 中国'!O27)</f>
        <v/>
      </c>
      <c r="U27" s="130" t="str">
        <f>IF('1) 日本 - 中国'!P27="", "", '1) 日本 - 中国'!P27)</f>
        <v/>
      </c>
      <c r="V27" s="130" t="str">
        <f>IF('1) 日本 - 中国'!R27="", "", '1) 日本 - 中国'!R27)</f>
        <v/>
      </c>
      <c r="W27" s="130" t="str">
        <f>IF('1) 日本 - 中国'!S27="", "", '1) 日本 - 中国'!S27)</f>
        <v/>
      </c>
      <c r="X27" s="179" t="str">
        <f>IF('1) 日本 - 中国'!T27="", "", '1) 日本 - 中国'!T27)</f>
        <v/>
      </c>
      <c r="Y27" s="179" t="str">
        <f>IF('1) 日本 - 中国'!U27="", "", '1) 日本 - 中国'!U27)</f>
        <v/>
      </c>
      <c r="Z27" s="130" t="str">
        <f>IF('1) 日本 - 中国'!V27="", "", '1) 日本 - 中国'!V27)</f>
        <v/>
      </c>
      <c r="AA27" s="179"/>
      <c r="AB27" s="130" t="str">
        <f t="shared" ref="AB27:AB38" si="9">IF(Z27="","",Z27+4)</f>
        <v/>
      </c>
      <c r="AC27" s="169"/>
      <c r="AD27" s="169"/>
      <c r="AE27" s="130" t="str">
        <f t="shared" ref="AE27:AE38" si="10">IF(AB27="","",AB27+6)</f>
        <v/>
      </c>
    </row>
    <row r="28" spans="1:31" s="31" customFormat="1" ht="15" customHeight="1">
      <c r="A28" s="153">
        <f t="shared" si="7"/>
        <v>46078</v>
      </c>
      <c r="B28" s="180"/>
      <c r="C28" s="180"/>
      <c r="D28" s="153">
        <f t="shared" si="8"/>
        <v>46084</v>
      </c>
      <c r="E28" s="180"/>
      <c r="F28" s="154">
        <f>IF('1) 日本 - 中国'!A28="", "", '1) 日本 - 中国'!A28)</f>
        <v>11</v>
      </c>
      <c r="G28" s="155" t="str">
        <f>IF('1) 日本 - 中国'!B45="", "", '1) 日本 - 中国'!B45)</f>
        <v>CA NAGOYA</v>
      </c>
      <c r="H28" s="192">
        <f>IF('1) 日本 - 中国'!C45="", "", '1) 日本 - 中国'!C45)</f>
        <v>2607</v>
      </c>
      <c r="I28" s="94" t="s">
        <v>76</v>
      </c>
      <c r="J28" s="193">
        <f>IF('1) 日本 - 中国'!E45="", "", '1) 日本 - 中国'!E45)</f>
        <v>2607</v>
      </c>
      <c r="K28" s="157" t="s">
        <v>85</v>
      </c>
      <c r="L28" s="153" t="str">
        <f>IF('1) 日本 - 中国'!G28="", "", '1) 日本 - 中国'!G28)</f>
        <v/>
      </c>
      <c r="M28" s="153">
        <f>IF('1) 日本 - 中国'!J45="", "", '1) 日本 - 中国'!J45)</f>
        <v>46088</v>
      </c>
      <c r="N28" s="180" t="str">
        <f>IF('1) 日本 - 中国'!I28="", "", '1) 日本 - 中国'!I28)</f>
        <v/>
      </c>
      <c r="O28" s="153" t="str">
        <f>IF('1) 日本 - 中国'!J28="", "", '1) 日本 - 中国'!J28)</f>
        <v/>
      </c>
      <c r="P28" s="153" t="str">
        <f>IF('1) 日本 - 中国'!K28="", "", '1) 日本 - 中国'!K28)</f>
        <v/>
      </c>
      <c r="Q28" s="153">
        <f>IF('1) 日本 - 中国'!L45="", "", '1) 日本 - 中国'!L45)</f>
        <v>46089</v>
      </c>
      <c r="R28" s="7">
        <f>IF('1) 日本 - 中国'!M45="", "", '1) 日本 - 中国'!M45)</f>
        <v>46090</v>
      </c>
      <c r="S28" s="153">
        <f>IF('1) 日本 - 中国'!N45="", "", '1) 日本 - 中国'!N45)</f>
        <v>46091</v>
      </c>
      <c r="T28" s="181">
        <f>IF('1) 日本 - 中国'!O45="", "", '1) 日本 - 中国'!O45)</f>
        <v>46091</v>
      </c>
      <c r="U28" s="153">
        <f>IF('1) 日本 - 中国'!P45="", "", '1) 日本 - 中国'!P45)</f>
        <v>46092</v>
      </c>
      <c r="V28" s="153" t="str">
        <f>IF('1) 日本 - 中国'!R28="", "", '1) 日本 - 中国'!R28)</f>
        <v/>
      </c>
      <c r="W28" s="153" t="str">
        <f>IF('1) 日本 - 中国'!S28="", "", '1) 日本 - 中国'!S28)</f>
        <v/>
      </c>
      <c r="X28" s="181" t="str">
        <f>IF('1) 日本 - 中国'!T28="", "", '1) 日本 - 中国'!T28)</f>
        <v/>
      </c>
      <c r="Y28" s="181" t="str">
        <f>IF('1) 日本 - 中国'!U28="", "", '1) 日本 - 中国'!U28)</f>
        <v/>
      </c>
      <c r="Z28" s="153" t="str">
        <f>IF('1) 日本 - 中国'!X45="", "", '1) 日本 - 中国'!X45)</f>
        <v>SKIP</v>
      </c>
      <c r="AA28" s="181"/>
      <c r="AB28" s="153" t="e">
        <f t="shared" si="9"/>
        <v>#VALUE!</v>
      </c>
      <c r="AC28" s="180"/>
      <c r="AD28" s="180"/>
      <c r="AE28" s="153" t="e">
        <f t="shared" si="10"/>
        <v>#VALUE!</v>
      </c>
    </row>
    <row r="29" spans="1:31" s="31" customFormat="1" ht="15" customHeight="1">
      <c r="A29" s="153">
        <f t="shared" si="7"/>
        <v>46085</v>
      </c>
      <c r="B29" s="180"/>
      <c r="C29" s="180"/>
      <c r="D29" s="153">
        <f t="shared" si="8"/>
        <v>46091</v>
      </c>
      <c r="E29" s="180"/>
      <c r="F29" s="154">
        <f>IF('1) 日本 - 中国'!A29="", "", '1) 日本 - 中国'!A29)</f>
        <v>12</v>
      </c>
      <c r="G29" s="155" t="str">
        <f>IF('1) 日本 - 中国'!B46="", "", '1) 日本 - 中国'!B46)</f>
        <v>K-PACIFIC</v>
      </c>
      <c r="H29" s="192">
        <f>IF('1) 日本 - 中国'!C46="", "", '1) 日本 - 中国'!C46)</f>
        <v>2612</v>
      </c>
      <c r="I29" s="94" t="s">
        <v>76</v>
      </c>
      <c r="J29" s="193">
        <f>IF('1) 日本 - 中国'!E46="", "", '1) 日本 - 中国'!E46)</f>
        <v>2612</v>
      </c>
      <c r="K29" s="157" t="s">
        <v>85</v>
      </c>
      <c r="L29" s="180" t="str">
        <f>IF('1) 日本 - 中国'!G29="", "", '1) 日本 - 中国'!G29)</f>
        <v/>
      </c>
      <c r="M29" s="153">
        <f>IF('1) 日本 - 中国'!J46="", "", '1) 日本 - 中国'!J46)</f>
        <v>46095</v>
      </c>
      <c r="N29" s="7" t="str">
        <f>IF('1) 日本 - 中国'!I29="", "", '1) 日本 - 中国'!I29)</f>
        <v/>
      </c>
      <c r="O29" s="153" t="str">
        <f>IF('1) 日本 - 中国'!J29="", "", '1) 日本 - 中国'!J29)</f>
        <v/>
      </c>
      <c r="P29" s="153" t="str">
        <f>IF('1) 日本 - 中国'!K29="", "", '1) 日本 - 中国'!K29)</f>
        <v/>
      </c>
      <c r="Q29" s="153">
        <f>IF('1) 日本 - 中国'!L46="", "", '1) 日本 - 中国'!L46)</f>
        <v>46097</v>
      </c>
      <c r="R29" s="7">
        <f>IF('1) 日本 - 中国'!M46="", "", '1) 日本 - 中国'!M46)</f>
        <v>46098</v>
      </c>
      <c r="S29" s="153">
        <f>IF('1) 日本 - 中国'!N46="", "", '1) 日本 - 中国'!N46)</f>
        <v>46098</v>
      </c>
      <c r="T29" s="7">
        <f>IF('1) 日本 - 中国'!O46="", "", '1) 日本 - 中国'!O46)</f>
        <v>46098</v>
      </c>
      <c r="U29" s="153">
        <f>IF('1) 日本 - 中国'!P46="", "", '1) 日本 - 中国'!P46)</f>
        <v>46099</v>
      </c>
      <c r="V29" s="153" t="str">
        <f>IF('1) 日本 - 中国'!R29="", "", '1) 日本 - 中国'!R29)</f>
        <v/>
      </c>
      <c r="W29" s="153" t="str">
        <f>IF('1) 日本 - 中国'!S29="", "", '1) 日本 - 中国'!S29)</f>
        <v/>
      </c>
      <c r="X29" s="153" t="str">
        <f>IF('1) 日本 - 中国'!T29="", "", '1) 日本 - 中国'!T29)</f>
        <v/>
      </c>
      <c r="Y29" s="153" t="str">
        <f>IF('1) 日本 - 中国'!U29="", "", '1) 日本 - 中国'!U29)</f>
        <v/>
      </c>
      <c r="Z29" s="153">
        <f>IF('1) 日本 - 中国'!X46="", "", '1) 日本 - 中国'!X46)</f>
        <v>46102</v>
      </c>
      <c r="AA29" s="153"/>
      <c r="AB29" s="153">
        <f t="shared" si="9"/>
        <v>46106</v>
      </c>
      <c r="AC29" s="180"/>
      <c r="AD29" s="180"/>
      <c r="AE29" s="153">
        <f t="shared" si="10"/>
        <v>46112</v>
      </c>
    </row>
    <row r="30" spans="1:31" s="31" customFormat="1" ht="15" customHeight="1">
      <c r="A30" s="153">
        <f t="shared" si="7"/>
        <v>46092</v>
      </c>
      <c r="B30" s="153"/>
      <c r="C30" s="153"/>
      <c r="D30" s="153">
        <f t="shared" si="8"/>
        <v>46098</v>
      </c>
      <c r="E30" s="153"/>
      <c r="F30" s="154">
        <f>IF('1) 日本 - 中国'!A30="", "", '1) 日本 - 中国'!A30)</f>
        <v>13</v>
      </c>
      <c r="G30" s="155" t="str">
        <f>IF('1) 日本 - 中国'!B30="", "", '1) 日本 - 中国'!B30)</f>
        <v>K-PACIFIC</v>
      </c>
      <c r="H30" s="192">
        <f>IF('1) 日本 - 中国'!C30="", "", '1) 日本 - 中国'!C30)</f>
        <v>2613</v>
      </c>
      <c r="I30" s="94" t="s">
        <v>76</v>
      </c>
      <c r="J30" s="193">
        <f>IF('1) 日本 - 中国'!E30="", "", '1) 日本 - 中国'!E30)</f>
        <v>2613</v>
      </c>
      <c r="K30" s="157" t="s">
        <v>85</v>
      </c>
      <c r="L30" s="153" t="str">
        <f>IF('1) 日本 - 中国'!G30="", "", '1) 日本 - 中国'!G30)</f>
        <v/>
      </c>
      <c r="M30" s="153">
        <f>IF('1) 日本 - 中国'!H30="", "", '1) 日本 - 中国'!H30)</f>
        <v>46102</v>
      </c>
      <c r="N30" s="180" t="str">
        <f>IF('1) 日本 - 中国'!I30="", "", '1) 日本 - 中国'!I30)</f>
        <v/>
      </c>
      <c r="O30" s="153" t="str">
        <f>IF('1) 日本 - 中国'!J30="", "", '1) 日本 - 中国'!J30)</f>
        <v/>
      </c>
      <c r="P30" s="153" t="str">
        <f>IF('1) 日本 - 中国'!K30="", "", '1) 日本 - 中国'!K30)</f>
        <v/>
      </c>
      <c r="Q30" s="153">
        <f>IF('1) 日本 - 中国'!L30="", "", '1) 日本 - 中国'!L30)</f>
        <v>46105</v>
      </c>
      <c r="R30" s="7">
        <f>IF('1) 日本 - 中国'!M30="", "", '1) 日本 - 中国'!M30)</f>
        <v>46105</v>
      </c>
      <c r="S30" s="153">
        <f>IF('1) 日本 - 中国'!N30="", "", '1) 日本 - 中国'!N30)</f>
        <v>46105</v>
      </c>
      <c r="T30" s="7">
        <f>IF('1) 日本 - 中国'!O30="", "", '1) 日本 - 中国'!O30)</f>
        <v>46106</v>
      </c>
      <c r="U30" s="153">
        <f>IF('1) 日本 - 中国'!P30="", "", '1) 日本 - 中国'!P30)</f>
        <v>46106</v>
      </c>
      <c r="V30" s="153" t="str">
        <f>IF('1) 日本 - 中国'!R30="", "", '1) 日本 - 中国'!R30)</f>
        <v/>
      </c>
      <c r="W30" s="153" t="str">
        <f>IF('1) 日本 - 中国'!S30="", "", '1) 日本 - 中国'!S30)</f>
        <v/>
      </c>
      <c r="X30" s="153" t="str">
        <f>IF('1) 日本 - 中国'!T30="", "", '1) 日本 - 中国'!T30)</f>
        <v/>
      </c>
      <c r="Y30" s="153" t="str">
        <f>IF('1) 日本 - 中国'!U30="", "", '1) 日本 - 中国'!U30)</f>
        <v/>
      </c>
      <c r="Z30" s="153">
        <f>IF('1) 日本 - 中国'!V30="", "", '1) 日本 - 中国'!V30)</f>
        <v>46109</v>
      </c>
      <c r="AA30" s="153"/>
      <c r="AB30" s="153">
        <f t="shared" si="9"/>
        <v>46113</v>
      </c>
      <c r="AC30" s="153"/>
      <c r="AD30" s="153"/>
      <c r="AE30" s="153">
        <f t="shared" si="10"/>
        <v>46119</v>
      </c>
    </row>
    <row r="31" spans="1:31" s="31" customFormat="1" ht="15" customHeight="1">
      <c r="A31" s="180">
        <f t="shared" si="7"/>
        <v>46099</v>
      </c>
      <c r="B31" s="180"/>
      <c r="C31" s="180"/>
      <c r="D31" s="180">
        <f t="shared" si="8"/>
        <v>46105</v>
      </c>
      <c r="E31" s="180"/>
      <c r="F31" s="6">
        <f>IF('1) 日本 - 中国'!A31="", "", '1) 日本 - 中国'!A31)</f>
        <v>14</v>
      </c>
      <c r="G31" s="155" t="str">
        <f>IF('1) 日本 - 中国'!B31="", "", '1) 日本 - 中国'!B31)</f>
        <v>K-PACIFIC</v>
      </c>
      <c r="H31" s="192">
        <f>IF('1) 日本 - 中国'!C31="", "", '1) 日本 - 中国'!C31)</f>
        <v>2614</v>
      </c>
      <c r="I31" s="94" t="s">
        <v>76</v>
      </c>
      <c r="J31" s="193">
        <f>IF('1) 日本 - 中国'!E31="", "", '1) 日本 - 中国'!E31)</f>
        <v>2614</v>
      </c>
      <c r="K31" s="157" t="s">
        <v>85</v>
      </c>
      <c r="L31" s="180" t="str">
        <f>IF('1) 日本 - 中国'!G31="", "", '1) 日本 - 中国'!G31)</f>
        <v/>
      </c>
      <c r="M31" s="153">
        <f>IF('1) 日本 - 中国'!H31="", "", '1) 日本 - 中国'!H31)</f>
        <v>46109</v>
      </c>
      <c r="N31" s="8" t="str">
        <f>IF('1) 日本 - 中国'!I31="", "", '1) 日本 - 中国'!I31)</f>
        <v/>
      </c>
      <c r="O31" s="182" t="str">
        <f>IF('1) 日本 - 中国'!J31="", "", '1) 日本 - 中国'!J31)</f>
        <v/>
      </c>
      <c r="P31" s="182" t="str">
        <f>IF('1) 日本 - 中国'!K31="", "", '1) 日本 - 中国'!K31)</f>
        <v/>
      </c>
      <c r="Q31" s="153">
        <f>IF('1) 日本 - 中国'!L31="", "", '1) 日本 - 中国'!L31)</f>
        <v>46112</v>
      </c>
      <c r="R31" s="7">
        <f>IF('1) 日本 - 中国'!M31="", "", '1) 日本 - 中国'!M31)</f>
        <v>46112</v>
      </c>
      <c r="S31" s="153">
        <f>IF('1) 日本 - 中国'!N31="", "", '1) 日本 - 中国'!N31)</f>
        <v>46112</v>
      </c>
      <c r="T31" s="7">
        <f>IF('1) 日本 - 中国'!O31="", "", '1) 日本 - 中国'!O31)</f>
        <v>46113</v>
      </c>
      <c r="U31" s="153">
        <f>IF('1) 日本 - 中国'!P31="", "", '1) 日本 - 中国'!P31)</f>
        <v>46113</v>
      </c>
      <c r="V31" s="153" t="str">
        <f>IF('1) 日本 - 中国'!R31="", "", '1) 日本 - 中国'!R31)</f>
        <v/>
      </c>
      <c r="W31" s="153" t="str">
        <f>IF('1) 日本 - 中国'!S31="", "", '1) 日本 - 中国'!S31)</f>
        <v/>
      </c>
      <c r="X31" s="181" t="str">
        <f>IF('1) 日本 - 中国'!T31="", "", '1) 日本 - 中国'!T31)</f>
        <v/>
      </c>
      <c r="Y31" s="181" t="str">
        <f>IF('1) 日本 - 中国'!U31="", "", '1) 日本 - 中国'!U31)</f>
        <v/>
      </c>
      <c r="Z31" s="181">
        <f>IF('1) 日本 - 中国'!V31="", "", '1) 日本 - 中国'!V31)</f>
        <v>46116</v>
      </c>
      <c r="AA31" s="181"/>
      <c r="AB31" s="180">
        <f t="shared" si="9"/>
        <v>46120</v>
      </c>
      <c r="AC31" s="180"/>
      <c r="AD31" s="180"/>
      <c r="AE31" s="153">
        <f t="shared" si="10"/>
        <v>46126</v>
      </c>
    </row>
    <row r="32" spans="1:31" s="31" customFormat="1" ht="15" customHeight="1">
      <c r="A32" s="180">
        <f t="shared" si="7"/>
        <v>46106</v>
      </c>
      <c r="B32" s="180"/>
      <c r="C32" s="180"/>
      <c r="D32" s="180">
        <f t="shared" si="8"/>
        <v>46112</v>
      </c>
      <c r="E32" s="180"/>
      <c r="F32" s="6">
        <f>IF('1) 日本 - 中国'!A32="", "", '1) 日本 - 中国'!A32)</f>
        <v>15</v>
      </c>
      <c r="G32" s="155" t="str">
        <f>IF('1) 日本 - 中国'!B32="", "", '1) 日本 - 中国'!B32)</f>
        <v>B VESSEL</v>
      </c>
      <c r="H32" s="192" t="str">
        <f>IF('1) 日本 - 中国'!C32="", "", '1) 日本 - 中国'!C32)</f>
        <v/>
      </c>
      <c r="I32" s="94" t="s">
        <v>76</v>
      </c>
      <c r="J32" s="193" t="str">
        <f>IF('1) 日本 - 中国'!E32="", "", '1) 日本 - 中国'!E32)</f>
        <v/>
      </c>
      <c r="K32" s="157" t="s">
        <v>85</v>
      </c>
      <c r="L32" s="180" t="str">
        <f>IF('1) 日本 - 中国'!G32="", "", '1) 日本 - 中国'!G32)</f>
        <v/>
      </c>
      <c r="M32" s="153">
        <f>IF('1) 日本 - 中国'!H32="", "", '1) 日本 - 中国'!H32)</f>
        <v>46116</v>
      </c>
      <c r="N32" s="8" t="str">
        <f>IF('1) 日本 - 中国'!I32="", "", '1) 日本 - 中国'!I32)</f>
        <v/>
      </c>
      <c r="O32" s="182" t="str">
        <f>IF('1) 日本 - 中国'!J32="", "", '1) 日本 - 中国'!J32)</f>
        <v/>
      </c>
      <c r="P32" s="182" t="str">
        <f>IF('1) 日本 - 中国'!K32="", "", '1) 日本 - 中国'!K32)</f>
        <v/>
      </c>
      <c r="Q32" s="153">
        <f>IF('1) 日本 - 中国'!L32="", "", '1) 日本 - 中国'!L32)</f>
        <v>46119</v>
      </c>
      <c r="R32" s="7">
        <f>IF('1) 日本 - 中国'!M32="", "", '1) 日本 - 中国'!M32)</f>
        <v>46119</v>
      </c>
      <c r="S32" s="153">
        <f>IF('1) 日本 - 中国'!N32="", "", '1) 日本 - 中国'!N32)</f>
        <v>46119</v>
      </c>
      <c r="T32" s="7">
        <f>IF('1) 日本 - 中国'!O32="", "", '1) 日本 - 中国'!O32)</f>
        <v>46120</v>
      </c>
      <c r="U32" s="153">
        <f>IF('1) 日本 - 中国'!P32="", "", '1) 日本 - 中国'!P32)</f>
        <v>46120</v>
      </c>
      <c r="V32" s="153" t="str">
        <f>IF('1) 日本 - 中国'!R32="", "", '1) 日本 - 中国'!R32)</f>
        <v/>
      </c>
      <c r="W32" s="153" t="str">
        <f>IF('1) 日本 - 中国'!S32="", "", '1) 日本 - 中国'!S32)</f>
        <v/>
      </c>
      <c r="X32" s="181" t="str">
        <f>IF('1) 日本 - 中国'!T32="", "", '1) 日本 - 中国'!T32)</f>
        <v/>
      </c>
      <c r="Y32" s="181" t="str">
        <f>IF('1) 日本 - 中国'!U32="", "", '1) 日本 - 中国'!U32)</f>
        <v/>
      </c>
      <c r="Z32" s="181">
        <f>IF('1) 日本 - 中国'!V32="", "", '1) 日本 - 中国'!V32)</f>
        <v>46123</v>
      </c>
      <c r="AA32" s="181"/>
      <c r="AB32" s="180">
        <f t="shared" si="9"/>
        <v>46127</v>
      </c>
      <c r="AC32" s="180"/>
      <c r="AD32" s="180"/>
      <c r="AE32" s="153">
        <f t="shared" si="10"/>
        <v>46133</v>
      </c>
    </row>
    <row r="33" spans="1:31" s="96" customFormat="1" ht="15" customHeight="1">
      <c r="A33" s="180" t="str">
        <f t="shared" si="7"/>
        <v/>
      </c>
      <c r="B33" s="180"/>
      <c r="C33" s="180"/>
      <c r="D33" s="180" t="str">
        <f t="shared" si="8"/>
        <v/>
      </c>
      <c r="E33" s="180"/>
      <c r="F33" s="154" t="str">
        <f>IF('1) 日本 - 中国'!A33="", "", '1) 日本 - 中国'!A33)</f>
        <v/>
      </c>
      <c r="G33" s="155" t="str">
        <f>IF('1) 日本 - 中国'!B33="", "", '1) 日本 - 中国'!B33)</f>
        <v/>
      </c>
      <c r="H33" s="192" t="str">
        <f>IF('1) 日本 - 中国'!C33="", "", '1) 日本 - 中国'!C33)</f>
        <v/>
      </c>
      <c r="I33" s="94" t="s">
        <v>76</v>
      </c>
      <c r="J33" s="193" t="str">
        <f>IF('1) 日本 - 中国'!E33="", "", '1) 日本 - 中国'!E33)</f>
        <v/>
      </c>
      <c r="K33" s="157" t="s">
        <v>85</v>
      </c>
      <c r="L33" s="180" t="str">
        <f>IF('1) 日本 - 中国'!G33="", "", '1) 日本 - 中国'!G33)</f>
        <v/>
      </c>
      <c r="M33" s="153" t="str">
        <f>IF('1) 日本 - 中国'!H33="", "", '1) 日本 - 中国'!H33)</f>
        <v/>
      </c>
      <c r="N33" s="8" t="str">
        <f>IF('1) 日本 - 中国'!I33="", "", '1) 日本 - 中国'!I33)</f>
        <v/>
      </c>
      <c r="O33" s="182" t="str">
        <f>IF('1) 日本 - 中国'!J33="", "", '1) 日本 - 中国'!J33)</f>
        <v/>
      </c>
      <c r="P33" s="182" t="str">
        <f>IF('1) 日本 - 中国'!K33="", "", '1) 日本 - 中国'!K33)</f>
        <v/>
      </c>
      <c r="Q33" s="153" t="str">
        <f>IF('1) 日本 - 中国'!L33="", "", '1) 日本 - 中国'!L33)</f>
        <v/>
      </c>
      <c r="R33" s="7" t="str">
        <f>IF('1) 日本 - 中国'!M33="", "", '1) 日本 - 中国'!M33)</f>
        <v/>
      </c>
      <c r="S33" s="153" t="str">
        <f>IF('1) 日本 - 中国'!N33="", "", '1) 日本 - 中国'!N33)</f>
        <v/>
      </c>
      <c r="T33" s="7" t="str">
        <f>IF('1) 日本 - 中国'!O33="", "", '1) 日本 - 中国'!O33)</f>
        <v/>
      </c>
      <c r="U33" s="153" t="str">
        <f>IF('1) 日本 - 中国'!P33="", "", '1) 日本 - 中国'!P33)</f>
        <v/>
      </c>
      <c r="V33" s="153" t="str">
        <f>IF('1) 日本 - 中国'!R33="", "", '1) 日本 - 中国'!R33)</f>
        <v/>
      </c>
      <c r="W33" s="153" t="str">
        <f>IF('1) 日本 - 中国'!S33="", "", '1) 日本 - 中国'!S33)</f>
        <v/>
      </c>
      <c r="X33" s="181" t="str">
        <f>IF('1) 日本 - 中国'!T33="", "", '1) 日本 - 中国'!T33)</f>
        <v/>
      </c>
      <c r="Y33" s="181" t="str">
        <f>IF('1) 日本 - 中国'!U33="", "", '1) 日本 - 中国'!U33)</f>
        <v/>
      </c>
      <c r="Z33" s="181" t="str">
        <f>IF('1) 日本 - 中国'!V33="", "", '1) 日本 - 中国'!V33)</f>
        <v/>
      </c>
      <c r="AA33" s="181"/>
      <c r="AB33" s="180" t="str">
        <f t="shared" si="9"/>
        <v/>
      </c>
      <c r="AC33" s="180"/>
      <c r="AD33" s="180"/>
      <c r="AE33" s="153" t="str">
        <f t="shared" si="10"/>
        <v/>
      </c>
    </row>
    <row r="34" spans="1:31" s="96" customFormat="1" ht="15" customHeight="1">
      <c r="A34" s="180" t="str">
        <f t="shared" si="7"/>
        <v/>
      </c>
      <c r="B34" s="180"/>
      <c r="C34" s="180"/>
      <c r="D34" s="180" t="str">
        <f t="shared" si="8"/>
        <v/>
      </c>
      <c r="E34" s="180"/>
      <c r="F34" s="154" t="str">
        <f>IF('1) 日本 - 中国'!A34="", "", '1) 日本 - 中国'!A34)</f>
        <v/>
      </c>
      <c r="G34" s="155" t="str">
        <f>IF('1) 日本 - 中国'!B34="", "", '1) 日本 - 中国'!B34)</f>
        <v/>
      </c>
      <c r="H34" s="192" t="str">
        <f>IF('1) 日本 - 中国'!C34="", "", '1) 日本 - 中国'!C34)</f>
        <v/>
      </c>
      <c r="I34" s="94" t="s">
        <v>76</v>
      </c>
      <c r="J34" s="193" t="str">
        <f>IF('1) 日本 - 中国'!E34="", "", '1) 日本 - 中国'!E34)</f>
        <v/>
      </c>
      <c r="K34" s="157" t="s">
        <v>85</v>
      </c>
      <c r="L34" s="180" t="str">
        <f>IF('1) 日本 - 中国'!G34="", "", '1) 日本 - 中国'!G34)</f>
        <v/>
      </c>
      <c r="M34" s="153" t="str">
        <f>IF('1) 日本 - 中国'!H34="", "", '1) 日本 - 中国'!H34)</f>
        <v/>
      </c>
      <c r="N34" s="8" t="str">
        <f>IF('1) 日本 - 中国'!I34="", "", '1) 日本 - 中国'!I34)</f>
        <v/>
      </c>
      <c r="O34" s="182" t="str">
        <f>IF('1) 日本 - 中国'!J34="", "", '1) 日本 - 中国'!J34)</f>
        <v/>
      </c>
      <c r="P34" s="153" t="str">
        <f>IF('1) 日本 - 中国'!K34="", "", '1) 日本 - 中国'!K34)</f>
        <v/>
      </c>
      <c r="Q34" s="153" t="str">
        <f>IF('1) 日本 - 中国'!L34="", "", '1) 日本 - 中国'!L34)</f>
        <v/>
      </c>
      <c r="R34" s="7" t="str">
        <f>IF('1) 日本 - 中国'!M34="", "", '1) 日本 - 中国'!M34)</f>
        <v/>
      </c>
      <c r="S34" s="153" t="str">
        <f>IF('1) 日本 - 中国'!N34="", "", '1) 日本 - 中国'!N34)</f>
        <v/>
      </c>
      <c r="T34" s="7" t="str">
        <f>IF('1) 日本 - 中国'!O34="", "", '1) 日本 - 中国'!O34)</f>
        <v/>
      </c>
      <c r="U34" s="153" t="str">
        <f>IF('1) 日本 - 中国'!P34="", "", '1) 日本 - 中国'!P34)</f>
        <v/>
      </c>
      <c r="V34" s="153" t="str">
        <f>IF('1) 日本 - 中国'!R34="", "", '1) 日本 - 中国'!R34)</f>
        <v/>
      </c>
      <c r="W34" s="153" t="str">
        <f>IF('1) 日本 - 中国'!S34="", "", '1) 日本 - 中国'!S34)</f>
        <v/>
      </c>
      <c r="X34" s="153" t="str">
        <f>IF('1) 日本 - 中国'!T34="", "", '1) 日本 - 中国'!T34)</f>
        <v/>
      </c>
      <c r="Y34" s="153" t="str">
        <f>IF('1) 日本 - 中国'!U34="", "", '1) 日本 - 中国'!U34)</f>
        <v/>
      </c>
      <c r="Z34" s="153" t="str">
        <f>IF('1) 日本 - 中国'!V34="", "", '1) 日本 - 中国'!V34)</f>
        <v/>
      </c>
      <c r="AA34" s="181"/>
      <c r="AB34" s="180" t="str">
        <f t="shared" si="9"/>
        <v/>
      </c>
      <c r="AC34" s="180"/>
      <c r="AD34" s="180"/>
      <c r="AE34" s="153" t="str">
        <f t="shared" si="10"/>
        <v/>
      </c>
    </row>
    <row r="35" spans="1:31" s="96" customFormat="1" ht="15" customHeight="1">
      <c r="A35" s="180" t="str">
        <f t="shared" si="7"/>
        <v/>
      </c>
      <c r="B35" s="180"/>
      <c r="C35" s="180"/>
      <c r="D35" s="180" t="str">
        <f t="shared" si="8"/>
        <v/>
      </c>
      <c r="E35" s="180"/>
      <c r="F35" s="6" t="str">
        <f>IF('1) 日本 - 中国'!A35="", "", '1) 日本 - 中国'!A35)</f>
        <v/>
      </c>
      <c r="G35" s="155" t="str">
        <f>IF('1) 日本 - 中国'!B35="", "", '1) 日本 - 中国'!B35)</f>
        <v/>
      </c>
      <c r="H35" s="192" t="str">
        <f>IF('1) 日本 - 中国'!C35="", "", '1) 日本 - 中国'!C35)</f>
        <v/>
      </c>
      <c r="I35" s="94" t="s">
        <v>76</v>
      </c>
      <c r="J35" s="193" t="str">
        <f>IF('1) 日本 - 中国'!E35="", "", '1) 日本 - 中国'!E35)</f>
        <v/>
      </c>
      <c r="K35" s="157" t="s">
        <v>85</v>
      </c>
      <c r="L35" s="180" t="str">
        <f>IF('1) 日本 - 中国'!G35="", "", '1) 日本 - 中国'!G35)</f>
        <v/>
      </c>
      <c r="M35" s="153" t="str">
        <f>IF('1) 日本 - 中国'!H35="", "", '1) 日本 - 中国'!H35)</f>
        <v/>
      </c>
      <c r="N35" s="8" t="str">
        <f>IF('1) 日本 - 中国'!I35="", "", '1) 日本 - 中国'!I35)</f>
        <v/>
      </c>
      <c r="O35" s="182" t="str">
        <f>IF('1) 日本 - 中国'!J35="", "", '1) 日本 - 中国'!J35)</f>
        <v/>
      </c>
      <c r="P35" s="153" t="str">
        <f>IF('1) 日本 - 中国'!K35="", "", '1) 日本 - 中国'!K35)</f>
        <v/>
      </c>
      <c r="Q35" s="153" t="str">
        <f>IF('1) 日本 - 中国'!L35="", "", '1) 日本 - 中国'!L35)</f>
        <v/>
      </c>
      <c r="R35" s="7" t="str">
        <f>IF('1) 日本 - 中国'!M35="", "", '1) 日本 - 中国'!M35)</f>
        <v/>
      </c>
      <c r="S35" s="153" t="str">
        <f>IF('1) 日本 - 中国'!N35="", "", '1) 日本 - 中国'!N35)</f>
        <v/>
      </c>
      <c r="T35" s="7" t="str">
        <f>IF('1) 日本 - 中国'!O35="", "", '1) 日本 - 中国'!O35)</f>
        <v/>
      </c>
      <c r="U35" s="153" t="str">
        <f>IF('1) 日本 - 中国'!P35="", "", '1) 日本 - 中国'!P35)</f>
        <v/>
      </c>
      <c r="V35" s="153" t="str">
        <f>IF('1) 日本 - 中国'!R35="", "", '1) 日本 - 中国'!R35)</f>
        <v/>
      </c>
      <c r="W35" s="153" t="str">
        <f>IF('1) 日本 - 中国'!S35="", "", '1) 日本 - 中国'!S35)</f>
        <v/>
      </c>
      <c r="X35" s="181" t="str">
        <f>IF('1) 日本 - 中国'!T35="", "", '1) 日本 - 中国'!T35)</f>
        <v/>
      </c>
      <c r="Y35" s="181" t="str">
        <f>IF('1) 日本 - 中国'!U35="", "", '1) 日本 - 中国'!U35)</f>
        <v/>
      </c>
      <c r="Z35" s="181" t="str">
        <f>IF('1) 日本 - 中国'!V35="", "", '1) 日本 - 中国'!V35)</f>
        <v/>
      </c>
      <c r="AA35" s="153"/>
      <c r="AB35" s="180" t="str">
        <f t="shared" si="9"/>
        <v/>
      </c>
      <c r="AC35" s="180"/>
      <c r="AD35" s="180"/>
      <c r="AE35" s="153" t="str">
        <f t="shared" si="10"/>
        <v/>
      </c>
    </row>
    <row r="36" spans="1:31" s="96" customFormat="1" ht="15" customHeight="1">
      <c r="A36" s="153" t="str">
        <f t="shared" si="7"/>
        <v/>
      </c>
      <c r="B36" s="153"/>
      <c r="C36" s="153"/>
      <c r="D36" s="153" t="str">
        <f t="shared" si="8"/>
        <v/>
      </c>
      <c r="E36" s="153"/>
      <c r="F36" s="154" t="str">
        <f>IF('1) 日本 - 中国'!A36="", "", '1) 日本 - 中国'!A36)</f>
        <v/>
      </c>
      <c r="G36" s="155" t="str">
        <f>IF('1) 日本 - 中国'!B36="", "", '1) 日本 - 中国'!B36)</f>
        <v/>
      </c>
      <c r="H36" s="192" t="str">
        <f>IF('1) 日本 - 中国'!C36="", "", '1) 日本 - 中国'!C36)</f>
        <v/>
      </c>
      <c r="I36" s="94" t="s">
        <v>76</v>
      </c>
      <c r="J36" s="193" t="str">
        <f>IF('1) 日本 - 中国'!E36="", "", '1) 日本 - 中国'!E36)</f>
        <v/>
      </c>
      <c r="K36" s="157" t="s">
        <v>85</v>
      </c>
      <c r="L36" s="180" t="str">
        <f>IF('1) 日本 - 中国'!G36="", "", '1) 日本 - 中国'!G36)</f>
        <v/>
      </c>
      <c r="M36" s="153" t="str">
        <f>IF('1) 日本 - 中国'!H36="", "", '1) 日本 - 中国'!H36)</f>
        <v/>
      </c>
      <c r="N36" s="8" t="str">
        <f>IF('1) 日本 - 中国'!I36="", "", '1) 日本 - 中国'!I36)</f>
        <v/>
      </c>
      <c r="O36" s="182" t="str">
        <f>IF('1) 日本 - 中国'!J36="", "", '1) 日本 - 中国'!J36)</f>
        <v/>
      </c>
      <c r="P36" s="153" t="str">
        <f>IF('1) 日本 - 中国'!K36="", "", '1) 日本 - 中国'!K36)</f>
        <v/>
      </c>
      <c r="Q36" s="153" t="str">
        <f>IF('1) 日本 - 中国'!L36="", "", '1) 日本 - 中国'!L36)</f>
        <v/>
      </c>
      <c r="R36" s="7" t="str">
        <f>IF('1) 日本 - 中国'!M36="", "", '1) 日本 - 中国'!M36)</f>
        <v/>
      </c>
      <c r="S36" s="153" t="str">
        <f>IF('1) 日本 - 中国'!N36="", "", '1) 日本 - 中国'!N36)</f>
        <v/>
      </c>
      <c r="T36" s="7" t="str">
        <f>IF('1) 日本 - 中国'!O36="", "", '1) 日本 - 中国'!O36)</f>
        <v/>
      </c>
      <c r="U36" s="153" t="str">
        <f>IF('1) 日本 - 中国'!P36="", "", '1) 日本 - 中国'!P36)</f>
        <v/>
      </c>
      <c r="V36" s="153" t="str">
        <f>IF('1) 日本 - 中国'!R36="", "", '1) 日本 - 中国'!R36)</f>
        <v/>
      </c>
      <c r="W36" s="153" t="str">
        <f>IF('1) 日本 - 中国'!S36="", "", '1) 日本 - 中国'!S36)</f>
        <v/>
      </c>
      <c r="X36" s="153" t="str">
        <f>IF('1) 日本 - 中国'!T36="", "", '1) 日本 - 中国'!T36)</f>
        <v/>
      </c>
      <c r="Y36" s="153" t="str">
        <f>IF('1) 日本 - 中国'!U36="", "", '1) 日本 - 中国'!U36)</f>
        <v/>
      </c>
      <c r="Z36" s="153" t="str">
        <f>IF('1) 日本 - 中国'!V36="", "", '1) 日本 - 中国'!V36)</f>
        <v/>
      </c>
      <c r="AA36" s="153"/>
      <c r="AB36" s="153" t="str">
        <f t="shared" si="9"/>
        <v/>
      </c>
      <c r="AC36" s="153"/>
      <c r="AD36" s="153"/>
      <c r="AE36" s="153" t="str">
        <f t="shared" si="10"/>
        <v/>
      </c>
    </row>
    <row r="37" spans="1:31" s="96" customFormat="1" ht="15" customHeight="1">
      <c r="A37" s="180" t="str">
        <f t="shared" si="7"/>
        <v/>
      </c>
      <c r="B37" s="180"/>
      <c r="C37" s="180"/>
      <c r="D37" s="180" t="str">
        <f t="shared" si="8"/>
        <v/>
      </c>
      <c r="E37" s="180"/>
      <c r="F37" s="154" t="str">
        <f>IF('1) 日本 - 中国'!A37="", "", '1) 日本 - 中国'!A37)</f>
        <v/>
      </c>
      <c r="G37" s="155" t="str">
        <f>IF('1) 日本 - 中国'!B37="", "", '1) 日本 - 中国'!B37)</f>
        <v/>
      </c>
      <c r="H37" s="192" t="str">
        <f>IF('1) 日本 - 中国'!C37="", "", '1) 日本 - 中国'!C37)</f>
        <v/>
      </c>
      <c r="I37" s="94" t="s">
        <v>76</v>
      </c>
      <c r="J37" s="193" t="str">
        <f>IF('1) 日本 - 中国'!E37="", "", '1) 日本 - 中国'!E37)</f>
        <v/>
      </c>
      <c r="K37" s="157" t="s">
        <v>85</v>
      </c>
      <c r="L37" s="180" t="str">
        <f>IF('1) 日本 - 中国'!G37="", "", '1) 日本 - 中国'!G37)</f>
        <v/>
      </c>
      <c r="M37" s="153" t="str">
        <f>IF('1) 日本 - 中国'!H37="", "", '1) 日本 - 中国'!H37)</f>
        <v/>
      </c>
      <c r="N37" s="8" t="str">
        <f>IF('1) 日本 - 中国'!I37="", "", '1) 日本 - 中国'!I37)</f>
        <v/>
      </c>
      <c r="O37" s="182" t="str">
        <f>IF('1) 日本 - 中国'!J37="", "", '1) 日本 - 中国'!J37)</f>
        <v/>
      </c>
      <c r="P37" s="153" t="str">
        <f>IF('1) 日本 - 中国'!K37="", "", '1) 日本 - 中国'!K37)</f>
        <v/>
      </c>
      <c r="Q37" s="153" t="str">
        <f>IF('1) 日本 - 中国'!L37="", "", '1) 日本 - 中国'!L37)</f>
        <v/>
      </c>
      <c r="R37" s="7" t="str">
        <f>IF('1) 日本 - 中国'!M37="", "", '1) 日本 - 中国'!M37)</f>
        <v/>
      </c>
      <c r="S37" s="153" t="str">
        <f>IF('1) 日本 - 中国'!N37="", "", '1) 日本 - 中国'!N37)</f>
        <v/>
      </c>
      <c r="T37" s="7" t="str">
        <f>IF('1) 日本 - 中国'!O37="", "", '1) 日本 - 中国'!O37)</f>
        <v/>
      </c>
      <c r="U37" s="153" t="str">
        <f>IF('1) 日本 - 中国'!P37="", "", '1) 日本 - 中国'!P37)</f>
        <v/>
      </c>
      <c r="V37" s="153" t="str">
        <f>IF('1) 日本 - 中国'!R37="", "", '1) 日本 - 中国'!R37)</f>
        <v/>
      </c>
      <c r="W37" s="153" t="str">
        <f>IF('1) 日本 - 中国'!S37="", "", '1) 日本 - 中国'!S37)</f>
        <v/>
      </c>
      <c r="X37" s="153" t="str">
        <f>IF('1) 日本 - 中国'!T37="", "", '1) 日本 - 中国'!T37)</f>
        <v/>
      </c>
      <c r="Y37" s="153" t="str">
        <f>IF('1) 日本 - 中国'!U37="", "", '1) 日本 - 中国'!U37)</f>
        <v/>
      </c>
      <c r="Z37" s="153" t="str">
        <f>IF('1) 日本 - 中国'!V37="", "", '1) 日本 - 中国'!V37)</f>
        <v/>
      </c>
      <c r="AA37" s="181"/>
      <c r="AB37" s="180" t="str">
        <f t="shared" si="9"/>
        <v/>
      </c>
      <c r="AC37" s="180"/>
      <c r="AD37" s="180"/>
      <c r="AE37" s="153" t="str">
        <f t="shared" si="10"/>
        <v/>
      </c>
    </row>
    <row r="38" spans="1:31" s="96" customFormat="1" ht="15" customHeight="1">
      <c r="A38" s="186" t="str">
        <f t="shared" si="7"/>
        <v/>
      </c>
      <c r="B38" s="186"/>
      <c r="C38" s="186"/>
      <c r="D38" s="186" t="str">
        <f t="shared" si="8"/>
        <v/>
      </c>
      <c r="E38" s="186"/>
      <c r="F38" s="183" t="str">
        <f>IF('1) 日本 - 中国'!A38="", "", '1) 日本 - 中国'!A38)</f>
        <v/>
      </c>
      <c r="G38" s="160" t="str">
        <f>IF('1) 日本 - 中国'!B38="", "", '1) 日本 - 中国'!B38)</f>
        <v/>
      </c>
      <c r="H38" s="194" t="str">
        <f>IF('1) 日本 - 中国'!C38="", "", '1) 日本 - 中国'!C38)</f>
        <v/>
      </c>
      <c r="I38" s="184" t="s">
        <v>76</v>
      </c>
      <c r="J38" s="195" t="str">
        <f>IF('1) 日本 - 中国'!E38="", "", '1) 日本 - 中国'!E38)</f>
        <v/>
      </c>
      <c r="K38" s="164" t="s">
        <v>85</v>
      </c>
      <c r="L38" s="186" t="str">
        <f>IF('1) 日本 - 中国'!G38="", "", '1) 日本 - 中国'!G38)</f>
        <v/>
      </c>
      <c r="M38" s="165" t="str">
        <f>IF('1) 日本 - 中国'!H38="", "", '1) 日本 - 中国'!H38)</f>
        <v/>
      </c>
      <c r="N38" s="187" t="str">
        <f>IF('1) 日本 - 中国'!I38="", "", '1) 日本 - 中国'!I38)</f>
        <v/>
      </c>
      <c r="O38" s="188" t="str">
        <f>IF('1) 日本 - 中国'!J38="", "", '1) 日本 - 中国'!J38)</f>
        <v/>
      </c>
      <c r="P38" s="165" t="str">
        <f>IF('1) 日本 - 中国'!K38="", "", '1) 日本 - 中国'!K38)</f>
        <v/>
      </c>
      <c r="Q38" s="165" t="str">
        <f>IF('1) 日本 - 中国'!L38="", "", '1) 日本 - 中国'!L38)</f>
        <v/>
      </c>
      <c r="R38" s="189" t="str">
        <f>IF('1) 日本 - 中国'!M38="", "", '1) 日本 - 中国'!M38)</f>
        <v/>
      </c>
      <c r="S38" s="165" t="str">
        <f>IF('1) 日本 - 中国'!N38="", "", '1) 日本 - 中国'!N38)</f>
        <v/>
      </c>
      <c r="T38" s="189" t="str">
        <f>IF('1) 日本 - 中国'!O38="", "", '1) 日本 - 中国'!O38)</f>
        <v/>
      </c>
      <c r="U38" s="165" t="str">
        <f>IF('1) 日本 - 中国'!P38="", "", '1) 日本 - 中国'!P38)</f>
        <v/>
      </c>
      <c r="V38" s="165" t="str">
        <f>IF('1) 日本 - 中国'!R38="", "", '1) 日本 - 中国'!R38)</f>
        <v/>
      </c>
      <c r="W38" s="165" t="str">
        <f>IF('1) 日本 - 中国'!S38="", "", '1) 日本 - 中国'!S38)</f>
        <v/>
      </c>
      <c r="X38" s="165" t="str">
        <f>IF('1) 日本 - 中国'!T38="", "", '1) 日本 - 中国'!T38)</f>
        <v/>
      </c>
      <c r="Y38" s="165" t="str">
        <f>IF('1) 日本 - 中国'!U38="", "", '1) 日本 - 中国'!U38)</f>
        <v/>
      </c>
      <c r="Z38" s="165" t="str">
        <f>IF('1) 日本 - 中国'!V38="", "", '1) 日本 - 中国'!V38)</f>
        <v/>
      </c>
      <c r="AA38" s="196"/>
      <c r="AB38" s="186" t="str">
        <f t="shared" si="9"/>
        <v/>
      </c>
      <c r="AC38" s="186"/>
      <c r="AD38" s="186"/>
      <c r="AE38" s="165" t="str">
        <f t="shared" si="10"/>
        <v/>
      </c>
    </row>
    <row r="39" spans="1:31" ht="15" customHeight="1">
      <c r="F39" s="31" t="s">
        <v>67</v>
      </c>
      <c r="G39" s="112"/>
      <c r="H39" s="113"/>
      <c r="I39" s="113"/>
      <c r="J39" s="113"/>
      <c r="K39" s="113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6"/>
      <c r="G40" s="96"/>
      <c r="H40" s="96"/>
      <c r="I40" s="96"/>
      <c r="J40" s="96"/>
      <c r="K40" s="96"/>
      <c r="L40" s="106"/>
      <c r="M40" s="96"/>
      <c r="N40" s="96"/>
      <c r="O40" s="96"/>
      <c r="P40" s="96"/>
      <c r="Q40" s="106"/>
      <c r="R40" s="106"/>
      <c r="S40" s="106"/>
      <c r="T40" s="106"/>
      <c r="U40" s="96"/>
      <c r="V40" s="96"/>
      <c r="W40" s="96"/>
      <c r="X40" s="96"/>
      <c r="Y40" s="106"/>
      <c r="Z40" s="106"/>
      <c r="AA40" s="106"/>
    </row>
    <row r="41" spans="1:31" s="31" customFormat="1" ht="15" customHeight="1">
      <c r="F41" s="96"/>
      <c r="G41" s="96"/>
      <c r="H41" s="96"/>
      <c r="I41" s="96"/>
      <c r="J41" s="96"/>
      <c r="K41" s="96"/>
      <c r="L41" s="106"/>
      <c r="M41" s="96"/>
      <c r="N41" s="96"/>
      <c r="O41" s="96"/>
      <c r="P41" s="96"/>
      <c r="Q41" s="106"/>
      <c r="R41" s="106"/>
      <c r="S41" s="106"/>
      <c r="T41" s="106"/>
      <c r="U41" s="96"/>
      <c r="V41" s="96"/>
      <c r="W41" s="96"/>
      <c r="X41" s="96"/>
      <c r="Y41" s="106"/>
      <c r="Z41" s="106"/>
      <c r="AA41" s="106"/>
    </row>
    <row r="42" spans="1:31" s="31" customFormat="1" ht="15" customHeight="1">
      <c r="L42" s="38"/>
      <c r="M42" s="96"/>
      <c r="N42" s="96"/>
      <c r="O42" s="96"/>
      <c r="P42" s="96"/>
      <c r="Q42" s="38"/>
      <c r="R42" s="106"/>
      <c r="S42" s="106"/>
      <c r="T42" s="106"/>
      <c r="U42" s="96"/>
      <c r="V42" s="96"/>
      <c r="W42" s="96"/>
      <c r="X42" s="96"/>
      <c r="Y42" s="106"/>
      <c r="Z42" s="106"/>
      <c r="AA42" s="38"/>
    </row>
    <row r="43" spans="1:31" s="31" customFormat="1" ht="15" customHeight="1"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31" s="31" customFormat="1" ht="15" customHeight="1"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31" s="96" customFormat="1" ht="15" customHeight="1">
      <c r="F45" s="115"/>
      <c r="G45" s="116"/>
      <c r="H45" s="117"/>
      <c r="I45" s="117"/>
      <c r="J45" s="117"/>
      <c r="K45" s="11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6" customFormat="1" ht="15" customHeight="1">
      <c r="F46" s="115"/>
      <c r="G46" s="116"/>
      <c r="H46" s="117"/>
      <c r="I46" s="117"/>
      <c r="J46" s="117"/>
      <c r="K46" s="11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6" customFormat="1" ht="15" customHeight="1">
      <c r="F47" s="115"/>
      <c r="G47" s="116"/>
      <c r="H47" s="117"/>
      <c r="I47" s="117"/>
      <c r="J47" s="117"/>
      <c r="K47" s="11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5"/>
      <c r="G48" s="116"/>
      <c r="H48" s="117"/>
      <c r="I48" s="117"/>
      <c r="J48" s="117"/>
      <c r="K48" s="11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5"/>
      <c r="G49" s="116"/>
      <c r="H49" s="117"/>
      <c r="I49" s="117"/>
      <c r="J49" s="117"/>
      <c r="K49" s="11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5"/>
      <c r="G50" s="116"/>
      <c r="H50" s="117"/>
      <c r="I50" s="117"/>
      <c r="J50" s="117"/>
      <c r="K50" s="11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6" customFormat="1" ht="15" customHeight="1">
      <c r="F51" s="115"/>
      <c r="G51" s="116"/>
      <c r="H51" s="117"/>
      <c r="I51" s="117"/>
      <c r="J51" s="117"/>
      <c r="K51" s="11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6" customFormat="1" ht="15" customHeight="1">
      <c r="F52" s="115"/>
      <c r="G52" s="116"/>
      <c r="H52" s="117"/>
      <c r="I52" s="117"/>
      <c r="J52" s="117"/>
      <c r="K52" s="11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6" customFormat="1" ht="15" customHeight="1">
      <c r="F53" s="115"/>
      <c r="G53" s="116"/>
      <c r="H53" s="117"/>
      <c r="I53" s="117"/>
      <c r="J53" s="117"/>
      <c r="K53" s="11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6" customFormat="1" ht="15" customHeight="1">
      <c r="F54" s="115"/>
      <c r="G54" s="116"/>
      <c r="H54" s="117"/>
      <c r="I54" s="117"/>
      <c r="J54" s="117"/>
      <c r="K54" s="11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6" customFormat="1" ht="15" customHeight="1">
      <c r="F55" s="115"/>
      <c r="G55" s="116"/>
      <c r="H55" s="117"/>
      <c r="I55" s="117"/>
      <c r="J55" s="117"/>
      <c r="K55" s="11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6" customFormat="1" ht="15" customHeight="1">
      <c r="F56" s="115"/>
      <c r="G56" s="116"/>
      <c r="H56" s="117"/>
      <c r="I56" s="117"/>
      <c r="J56" s="117"/>
      <c r="K56" s="1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6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6"/>
      <c r="I65" s="96"/>
      <c r="J65" s="96"/>
      <c r="K65" s="96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3"/>
      <c r="B69" s="93"/>
      <c r="C69" s="93"/>
      <c r="D69" s="93"/>
      <c r="E69" s="118"/>
      <c r="F69" s="93"/>
      <c r="G69" s="93"/>
      <c r="H69" s="119"/>
      <c r="I69" s="119"/>
      <c r="J69" s="119"/>
      <c r="K69" s="119"/>
      <c r="L69" s="119"/>
      <c r="M69" s="119"/>
      <c r="N69" s="118"/>
      <c r="O69" s="23"/>
      <c r="P69" s="118"/>
      <c r="Q69" s="119"/>
      <c r="R69" s="93"/>
      <c r="S69" s="23"/>
      <c r="T69" s="93"/>
      <c r="U69" s="93"/>
      <c r="V69" s="23"/>
      <c r="W69" s="23"/>
      <c r="X69" s="23"/>
      <c r="Y69" s="23"/>
      <c r="Z69" s="23"/>
      <c r="AA69" s="23"/>
      <c r="AB69" s="93"/>
      <c r="AC69" s="93"/>
    </row>
    <row r="70" spans="1:29" ht="15.75" customHeight="1">
      <c r="A70" s="93"/>
      <c r="B70" s="93"/>
      <c r="C70" s="93"/>
      <c r="D70" s="93"/>
      <c r="E70" s="118"/>
      <c r="F70" s="93"/>
      <c r="G70" s="93"/>
      <c r="H70" s="119"/>
      <c r="I70" s="119"/>
      <c r="J70" s="119"/>
      <c r="K70" s="119"/>
      <c r="L70" s="119"/>
      <c r="M70" s="119"/>
      <c r="N70" s="118"/>
      <c r="O70" s="23"/>
      <c r="P70" s="118"/>
      <c r="Q70" s="119"/>
      <c r="R70" s="93"/>
      <c r="S70" s="23"/>
      <c r="T70" s="93"/>
      <c r="U70" s="93"/>
      <c r="V70" s="23"/>
      <c r="W70" s="23"/>
      <c r="X70" s="23"/>
      <c r="Y70" s="23"/>
      <c r="Z70" s="23"/>
      <c r="AA70" s="23"/>
      <c r="AB70" s="93"/>
      <c r="AC70" s="93"/>
    </row>
    <row r="71" spans="1:29" ht="15.75" customHeight="1">
      <c r="E71" s="22"/>
      <c r="F71" s="120"/>
      <c r="G71" s="120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3"/>
      <c r="G73" s="93"/>
      <c r="H73" s="93"/>
      <c r="I73" s="93"/>
      <c r="J73" s="93"/>
      <c r="K73" s="93"/>
      <c r="L73" s="93"/>
      <c r="M73" s="93"/>
      <c r="N73" s="23"/>
      <c r="O73" s="23"/>
      <c r="P73" s="23"/>
      <c r="Q73" s="93"/>
      <c r="R73" s="93"/>
      <c r="S73" s="23"/>
      <c r="T73" s="93"/>
      <c r="U73" s="93"/>
      <c r="V73" s="23"/>
      <c r="W73" s="23"/>
      <c r="X73" s="23"/>
      <c r="Y73" s="23"/>
      <c r="Z73" s="23"/>
      <c r="AA73" s="23"/>
    </row>
    <row r="74" spans="1:29" ht="15.75" customHeight="1">
      <c r="E74" s="23"/>
      <c r="F74" s="93"/>
      <c r="G74" s="93"/>
      <c r="H74" s="93"/>
      <c r="I74" s="93"/>
      <c r="J74" s="93"/>
      <c r="K74" s="93"/>
      <c r="L74" s="93"/>
      <c r="M74" s="93"/>
      <c r="N74" s="23"/>
      <c r="O74" s="23"/>
      <c r="P74" s="23"/>
      <c r="Q74" s="93"/>
      <c r="R74" s="93"/>
      <c r="S74" s="23"/>
      <c r="T74" s="93"/>
      <c r="U74" s="93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75"/>
  <sheetViews>
    <sheetView view="pageBreakPreview" topLeftCell="A13" zoomScale="70" zoomScaleNormal="70" zoomScaleSheetLayoutView="70" workbookViewId="0">
      <selection activeCell="Z30" sqref="Z30"/>
    </sheetView>
  </sheetViews>
  <sheetFormatPr defaultColWidth="7.6328125" defaultRowHeight="15.75" customHeight="1" outlineLevelCol="1"/>
  <cols>
    <col min="1" max="1" width="15.90625" style="21" customWidth="1"/>
    <col min="2" max="3" width="15.90625" style="21" hidden="1" customWidth="1" outlineLevel="1"/>
    <col min="4" max="4" width="15.90625" style="21" customWidth="1" collapsed="1"/>
    <col min="5" max="5" width="2.08984375" style="21" customWidth="1"/>
    <col min="6" max="6" width="7.90625" style="21" customWidth="1"/>
    <col min="7" max="7" width="20.6328125" style="21" customWidth="1"/>
    <col min="8" max="8" width="7" style="21" bestFit="1" customWidth="1"/>
    <col min="9" max="9" width="3.453125" style="21" bestFit="1" customWidth="1"/>
    <col min="10" max="10" width="7" style="21" bestFit="1" customWidth="1"/>
    <col min="11" max="11" width="4.36328125" style="21" bestFit="1" customWidth="1"/>
    <col min="12" max="12" width="15.6328125" style="21" hidden="1" customWidth="1" outlineLevel="1"/>
    <col min="13" max="13" width="15.6328125" style="21" customWidth="1" collapsed="1"/>
    <col min="14" max="14" width="15.6328125" style="21" hidden="1" customWidth="1" outlineLevel="1"/>
    <col min="15" max="15" width="2.08984375" style="21" customWidth="1" collapsed="1"/>
    <col min="16" max="16" width="15.6328125" style="21" hidden="1" customWidth="1" outlineLevel="1"/>
    <col min="17" max="17" width="15.6328125" style="21" customWidth="1" collapsed="1"/>
    <col min="18" max="21" width="15.6328125" style="21" customWidth="1"/>
    <col min="22" max="23" width="15.90625" style="21" hidden="1" customWidth="1" outlineLevel="1"/>
    <col min="24" max="24" width="2.08984375" style="21" customWidth="1" collapsed="1"/>
    <col min="25" max="25" width="15.6328125" style="21" hidden="1" customWidth="1" outlineLevel="1"/>
    <col min="26" max="26" width="15.6328125" style="21" customWidth="1" collapsed="1"/>
    <col min="27" max="27" width="2.08984375" style="21" customWidth="1"/>
    <col min="28" max="28" width="13.90625" style="21" customWidth="1"/>
    <col min="29" max="30" width="13.90625" style="21" hidden="1" customWidth="1" outlineLevel="1"/>
    <col min="31" max="31" width="13.90625" style="21" customWidth="1" collapsed="1"/>
    <col min="32" max="42" width="13.90625" style="21" customWidth="1"/>
    <col min="43" max="16384" width="7.6328125" style="21"/>
  </cols>
  <sheetData>
    <row r="1" spans="1:31" ht="15.75" customHeight="1">
      <c r="C1" s="80"/>
      <c r="D1" s="80"/>
      <c r="E1" s="80"/>
      <c r="F1" s="319" t="s">
        <v>94</v>
      </c>
      <c r="G1" s="319"/>
      <c r="H1" s="319"/>
      <c r="I1" s="319"/>
      <c r="J1" s="319"/>
      <c r="K1" s="319"/>
      <c r="L1" s="319"/>
      <c r="M1" s="30"/>
      <c r="N1" s="81"/>
      <c r="O1" s="81"/>
      <c r="P1" s="82"/>
      <c r="Q1" s="320" t="str">
        <f>'1) 日本 - 中国'!M2</f>
        <v>2026年3月スケジュール</v>
      </c>
      <c r="R1" s="320"/>
      <c r="S1" s="320"/>
      <c r="T1" s="82"/>
      <c r="U1" s="82"/>
      <c r="V1" s="82"/>
      <c r="W1" s="82"/>
      <c r="X1" s="82"/>
      <c r="Z1" s="84"/>
      <c r="AA1" s="84"/>
      <c r="AB1" s="84"/>
      <c r="AC1" s="84"/>
      <c r="AD1" s="84"/>
      <c r="AE1" s="84"/>
    </row>
    <row r="2" spans="1:31" ht="15.75" customHeight="1">
      <c r="C2" s="80"/>
      <c r="D2" s="80"/>
      <c r="E2" s="80"/>
      <c r="F2" s="319"/>
      <c r="G2" s="319"/>
      <c r="H2" s="319"/>
      <c r="I2" s="319"/>
      <c r="J2" s="319"/>
      <c r="K2" s="319"/>
      <c r="L2" s="319"/>
      <c r="M2" s="28"/>
      <c r="N2" s="81"/>
      <c r="O2" s="81"/>
      <c r="P2" s="82"/>
      <c r="Q2" s="320"/>
      <c r="R2" s="320"/>
      <c r="S2" s="320"/>
      <c r="T2" s="82"/>
      <c r="U2" s="82"/>
      <c r="V2" s="82"/>
      <c r="W2" s="82"/>
      <c r="X2" s="82"/>
      <c r="Z2" s="84"/>
      <c r="AA2" s="84"/>
      <c r="AB2" s="84"/>
      <c r="AC2" s="84"/>
      <c r="AD2" s="84"/>
      <c r="AE2" s="84"/>
    </row>
    <row r="3" spans="1:31" ht="15.75" customHeight="1">
      <c r="C3" s="80"/>
      <c r="D3" s="80"/>
      <c r="E3" s="80"/>
      <c r="F3" s="319"/>
      <c r="G3" s="319"/>
      <c r="H3" s="319"/>
      <c r="I3" s="319"/>
      <c r="J3" s="319"/>
      <c r="K3" s="319"/>
      <c r="L3" s="319"/>
      <c r="M3" s="28"/>
      <c r="N3" s="81"/>
      <c r="O3" s="81"/>
      <c r="P3" s="81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24">
        <f>'1) 日本 - 中国'!V3</f>
        <v>46106</v>
      </c>
      <c r="AB3" s="324"/>
    </row>
    <row r="4" spans="1:31" ht="15.75" customHeight="1">
      <c r="C4" s="85"/>
      <c r="D4" s="85"/>
      <c r="E4" s="85"/>
      <c r="F4" s="321" t="s">
        <v>95</v>
      </c>
      <c r="G4" s="321"/>
      <c r="H4" s="321"/>
      <c r="I4" s="321"/>
      <c r="J4" s="321"/>
      <c r="K4" s="321"/>
      <c r="L4" s="321"/>
      <c r="M4" s="321"/>
      <c r="N4" s="75"/>
      <c r="O4" s="75"/>
      <c r="P4" s="75"/>
      <c r="Q4" s="75"/>
      <c r="R4" s="75"/>
      <c r="S4" s="74" t="s">
        <v>4</v>
      </c>
      <c r="T4" s="74"/>
      <c r="U4" s="74"/>
      <c r="Y4" s="86"/>
      <c r="Z4" s="86" t="s">
        <v>5</v>
      </c>
      <c r="AA4" s="87" t="str">
        <f>'1) 日本 - 中国'!V4</f>
        <v>No.579-5</v>
      </c>
      <c r="AD4" s="25"/>
    </row>
    <row r="5" spans="1:31" ht="15.75" customHeight="1" thickBot="1">
      <c r="A5" s="88"/>
      <c r="B5" s="88"/>
      <c r="C5" s="88"/>
      <c r="D5" s="88"/>
      <c r="E5" s="88"/>
      <c r="F5" s="88"/>
      <c r="G5" s="88"/>
      <c r="H5" s="89"/>
      <c r="I5" s="89"/>
      <c r="J5" s="89"/>
      <c r="K5" s="89"/>
      <c r="L5" s="88"/>
      <c r="M5" s="89"/>
      <c r="N5" s="89"/>
      <c r="O5" s="89"/>
      <c r="P5" s="89"/>
      <c r="Q5" s="89"/>
      <c r="R5" s="89"/>
      <c r="S5" s="89"/>
      <c r="T5" s="90"/>
      <c r="U5" s="90"/>
      <c r="V5" s="88"/>
      <c r="W5" s="88"/>
      <c r="X5" s="88"/>
      <c r="Y5" s="88"/>
      <c r="Z5" s="88"/>
      <c r="AA5" s="88"/>
      <c r="AB5" s="88"/>
      <c r="AC5" s="88"/>
      <c r="AD5" s="91"/>
      <c r="AE5" s="88"/>
    </row>
    <row r="6" spans="1:31" ht="15" customHeight="1">
      <c r="L6" s="26"/>
      <c r="Q6" s="92"/>
    </row>
    <row r="7" spans="1:31" ht="15" customHeight="1">
      <c r="A7" s="127" t="s">
        <v>105</v>
      </c>
      <c r="F7" s="127" t="s">
        <v>112</v>
      </c>
      <c r="G7" s="93"/>
      <c r="Q7" s="23"/>
      <c r="AB7" s="31"/>
    </row>
    <row r="8" spans="1:31" ht="15" customHeight="1">
      <c r="A8" s="33" t="s">
        <v>96</v>
      </c>
      <c r="B8" s="33"/>
      <c r="C8" s="33"/>
      <c r="D8" s="33" t="s">
        <v>9</v>
      </c>
      <c r="E8" s="33"/>
      <c r="F8" s="297" t="s">
        <v>6</v>
      </c>
      <c r="G8" s="276" t="s">
        <v>7</v>
      </c>
      <c r="H8" s="276" t="s">
        <v>8</v>
      </c>
      <c r="I8" s="282"/>
      <c r="J8" s="282"/>
      <c r="K8" s="283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中国'!V8</f>
        <v>上海</v>
      </c>
      <c r="AA8" s="42"/>
      <c r="AB8" s="33" t="str">
        <f>D8</f>
        <v>上海</v>
      </c>
      <c r="AC8" s="33"/>
      <c r="AD8" s="33"/>
      <c r="AE8" s="33" t="str">
        <f>A8</f>
        <v>レムチャバン</v>
      </c>
    </row>
    <row r="9" spans="1:31" ht="15" customHeight="1">
      <c r="A9" s="34" t="s">
        <v>59</v>
      </c>
      <c r="B9" s="34"/>
      <c r="C9" s="34"/>
      <c r="D9" s="34" t="s">
        <v>97</v>
      </c>
      <c r="E9" s="34"/>
      <c r="F9" s="297"/>
      <c r="G9" s="277"/>
      <c r="H9" s="277" t="s">
        <v>98</v>
      </c>
      <c r="I9" s="322"/>
      <c r="J9" s="284" t="s">
        <v>100</v>
      </c>
      <c r="K9" s="286"/>
      <c r="L9" s="43"/>
      <c r="M9" s="34" t="s">
        <v>127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中国'!V9</f>
        <v>翌週火/TEU</v>
      </c>
      <c r="AA9" s="43"/>
      <c r="AB9" s="34" t="s">
        <v>104</v>
      </c>
      <c r="AC9" s="34"/>
      <c r="AD9" s="34"/>
      <c r="AE9" s="34" t="s">
        <v>106</v>
      </c>
    </row>
    <row r="10" spans="1:31" s="31" customFormat="1" ht="15" customHeight="1">
      <c r="A10" s="130">
        <f t="shared" ref="A10:A16" si="0">IF(D10="","",D10-8)</f>
        <v>46071</v>
      </c>
      <c r="B10" s="130"/>
      <c r="C10" s="130"/>
      <c r="D10" s="130">
        <f t="shared" ref="D10:D16" si="1">IF(M10="","",M10-5)</f>
        <v>46079</v>
      </c>
      <c r="E10" s="130"/>
      <c r="F10" s="58">
        <f>IF('1) 日本 - 中国'!A10="", "", '1) 日本 - 中国'!A10)</f>
        <v>10</v>
      </c>
      <c r="G10" s="168" t="str">
        <f>IF('1) 日本 - 中国'!B10="", "", '1) 日本 - 中国'!B10)</f>
        <v>JI HANG</v>
      </c>
      <c r="H10" s="68">
        <f>IF('1) 日本 - 中国'!C10="", "", '1) 日本 - 中国'!C10)</f>
        <v>600</v>
      </c>
      <c r="I10" s="94" t="s">
        <v>102</v>
      </c>
      <c r="J10" s="172">
        <f>IF('1) 日本 - 中国'!E10="", "", '1) 日本 - 中国'!E10)</f>
        <v>600</v>
      </c>
      <c r="K10" s="157" t="s">
        <v>85</v>
      </c>
      <c r="L10" s="151" t="str">
        <f>IF('1) 日本 - 中国'!G10="", "", '1) 日本 - 中国'!G10)</f>
        <v/>
      </c>
      <c r="M10" s="151">
        <f>IF('1) 日本 - 中国'!H10="", "", '1) 日本 - 中国'!H10)</f>
        <v>46084</v>
      </c>
      <c r="N10" s="151" t="str">
        <f>IF('1) 日本 - 中国'!I10="", "", '1) 日本 - 中国'!I10)</f>
        <v/>
      </c>
      <c r="O10" s="151" t="str">
        <f>IF('1) 日本 - 中国'!J10="", "", '1) 日本 - 中国'!J10)</f>
        <v/>
      </c>
      <c r="P10" s="151" t="str">
        <f>IF('1) 日本 - 中国'!K10="", "", '1) 日本 - 中国'!K10)</f>
        <v/>
      </c>
      <c r="Q10" s="152">
        <f>IF('1) 日本 - 中国'!L10="", "", '1) 日本 - 中国'!L10)</f>
        <v>46086</v>
      </c>
      <c r="R10" s="153">
        <f>IF('1) 日本 - 中国'!M10="", "", '1) 日本 - 中国'!M10)</f>
        <v>46087</v>
      </c>
      <c r="S10" s="153">
        <f>IF('1) 日本 - 中国'!N10="", "", '1) 日本 - 中国'!N10)</f>
        <v>46087</v>
      </c>
      <c r="T10" s="151">
        <f>IF('1) 日本 - 中国'!O10="", "", '1) 日本 - 中国'!O10)</f>
        <v>46088</v>
      </c>
      <c r="U10" s="153">
        <f>IF('1) 日本 - 中国'!P10="", "", '1) 日本 - 中国'!P10)</f>
        <v>46088</v>
      </c>
      <c r="V10" s="151" t="str">
        <f>IF('1) 日本 - 中国'!R10="", "", '1) 日本 - 中国'!R10)</f>
        <v/>
      </c>
      <c r="W10" s="151" t="str">
        <f>IF('1) 日本 - 中国'!S10="", "", '1) 日本 - 中国'!S10)</f>
        <v/>
      </c>
      <c r="X10" s="151" t="str">
        <f>IF('1) 日本 - 中国'!T10="", "", '1) 日本 - 中国'!T10)</f>
        <v/>
      </c>
      <c r="Y10" s="151" t="str">
        <f>IF('1) 日本 - 中国'!U10="", "", '1) 日本 - 中国'!U10)</f>
        <v/>
      </c>
      <c r="Z10" s="151">
        <f>IF('1) 日本 - 中国'!V10="", "", '1) 日本 - 中国'!V10)</f>
        <v>46091</v>
      </c>
      <c r="AA10" s="130"/>
      <c r="AB10" s="130">
        <f t="shared" ref="AB10:AB21" si="2">IF(Z10="","",Z10+5)</f>
        <v>46096</v>
      </c>
      <c r="AC10" s="130"/>
      <c r="AD10" s="130"/>
      <c r="AE10" s="130">
        <f t="shared" ref="AE10:AE21" si="3">IF(AB10="","",AB10+8)</f>
        <v>46104</v>
      </c>
    </row>
    <row r="11" spans="1:31" s="31" customFormat="1" ht="15" customHeight="1">
      <c r="A11" s="153">
        <f t="shared" si="0"/>
        <v>46078</v>
      </c>
      <c r="B11" s="153"/>
      <c r="C11" s="153"/>
      <c r="D11" s="153">
        <f t="shared" si="1"/>
        <v>46086</v>
      </c>
      <c r="E11" s="153"/>
      <c r="F11" s="154">
        <f>IF('1) 日本 - 中国'!A11="", "", '1) 日本 - 中国'!A11)</f>
        <v>11</v>
      </c>
      <c r="G11" s="155" t="str">
        <f>IF('1) 日本 - 中国'!B11="", "", '1) 日本 - 中国'!B11)</f>
        <v>JI HANG</v>
      </c>
      <c r="H11" s="147">
        <f>IF('1) 日本 - 中国'!C11="", "", '1) 日本 - 中国'!C11)</f>
        <v>601</v>
      </c>
      <c r="I11" s="173" t="s">
        <v>103</v>
      </c>
      <c r="J11" s="172">
        <f>IF('1) 日本 - 中国'!E11="", "", '1) 日本 - 中国'!E11)</f>
        <v>601</v>
      </c>
      <c r="K11" s="157" t="s">
        <v>85</v>
      </c>
      <c r="L11" s="153" t="str">
        <f>IF('1) 日本 - 中国'!G11="", "", '1) 日本 - 中国'!G11)</f>
        <v/>
      </c>
      <c r="M11" s="153">
        <f>IF('1) 日本 - 中国'!H11="", "", '1) 日本 - 中国'!H11)</f>
        <v>46091</v>
      </c>
      <c r="N11" s="153" t="str">
        <f>IF('1) 日本 - 中国'!I11="", "", '1) 日本 - 中国'!I11)</f>
        <v/>
      </c>
      <c r="O11" s="153" t="str">
        <f>IF('1) 日本 - 中国'!J11="", "", '1) 日本 - 中国'!J11)</f>
        <v/>
      </c>
      <c r="P11" s="153" t="str">
        <f>IF('1) 日本 - 中国'!K11="", "", '1) 日本 - 中国'!K11)</f>
        <v/>
      </c>
      <c r="Q11" s="153">
        <f>IF('1) 日本 - 中国'!L11="", "", '1) 日本 - 中国'!L11)</f>
        <v>46093</v>
      </c>
      <c r="R11" s="153">
        <f>IF('1) 日本 - 中国'!M11="", "", '1) 日本 - 中国'!M11)</f>
        <v>46094</v>
      </c>
      <c r="S11" s="153">
        <f>IF('1) 日本 - 中国'!N11="", "", '1) 日本 - 中国'!N11)</f>
        <v>46094</v>
      </c>
      <c r="T11" s="153">
        <f>IF('1) 日本 - 中国'!O11="", "", '1) 日本 - 中国'!O11)</f>
        <v>46095</v>
      </c>
      <c r="U11" s="153">
        <f>IF('1) 日本 - 中国'!P11="", "", '1) 日本 - 中国'!P11)</f>
        <v>46095</v>
      </c>
      <c r="V11" s="153" t="str">
        <f>IF('1) 日本 - 中国'!R11="", "", '1) 日本 - 中国'!R11)</f>
        <v/>
      </c>
      <c r="W11" s="153" t="str">
        <f>IF('1) 日本 - 中国'!S11="", "", '1) 日本 - 中国'!S11)</f>
        <v/>
      </c>
      <c r="X11" s="153" t="str">
        <f>IF('1) 日本 - 中国'!T11="", "", '1) 日本 - 中国'!T11)</f>
        <v/>
      </c>
      <c r="Y11" s="153" t="str">
        <f>IF('1) 日本 - 中国'!U11="", "", '1) 日本 - 中国'!U11)</f>
        <v/>
      </c>
      <c r="Z11" s="153">
        <f>IF('1) 日本 - 中国'!V11="", "", '1) 日本 - 中国'!V11)</f>
        <v>46098</v>
      </c>
      <c r="AA11" s="153"/>
      <c r="AB11" s="153">
        <f t="shared" si="2"/>
        <v>46103</v>
      </c>
      <c r="AC11" s="153"/>
      <c r="AD11" s="153"/>
      <c r="AE11" s="153">
        <f t="shared" si="3"/>
        <v>46111</v>
      </c>
    </row>
    <row r="12" spans="1:31" s="31" customFormat="1" ht="15" customHeight="1">
      <c r="A12" s="153">
        <f t="shared" si="0"/>
        <v>46085</v>
      </c>
      <c r="B12" s="153"/>
      <c r="C12" s="153"/>
      <c r="D12" s="153">
        <f t="shared" si="1"/>
        <v>46093</v>
      </c>
      <c r="E12" s="153"/>
      <c r="F12" s="154">
        <f>IF('1) 日本 - 中国'!A12="", "", '1) 日本 - 中国'!A12)</f>
        <v>12</v>
      </c>
      <c r="G12" s="155" t="str">
        <f>IF('1) 日本 - 中国'!B12="", "", '1) 日本 - 中国'!B12)</f>
        <v>JI HANG</v>
      </c>
      <c r="H12" s="147">
        <f>IF('1) 日本 - 中国'!C12="", "", '1) 日本 - 中国'!C12)</f>
        <v>602</v>
      </c>
      <c r="I12" s="173" t="s">
        <v>102</v>
      </c>
      <c r="J12" s="172">
        <f>IF('1) 日本 - 中国'!E12="", "", '1) 日本 - 中国'!E12)</f>
        <v>602</v>
      </c>
      <c r="K12" s="157" t="s">
        <v>85</v>
      </c>
      <c r="L12" s="153" t="str">
        <f>IF('1) 日本 - 中国'!G12="", "", '1) 日本 - 中国'!G12)</f>
        <v/>
      </c>
      <c r="M12" s="153">
        <f>IF('1) 日本 - 中国'!H12="", "", '1) 日本 - 中国'!H12)</f>
        <v>46098</v>
      </c>
      <c r="N12" s="153" t="str">
        <f>IF('1) 日本 - 中国'!I12="", "", '1) 日本 - 中国'!I12)</f>
        <v/>
      </c>
      <c r="O12" s="153" t="str">
        <f>IF('1) 日本 - 中国'!J12="", "", '1) 日本 - 中国'!J12)</f>
        <v/>
      </c>
      <c r="P12" s="153" t="str">
        <f>IF('1) 日本 - 中国'!K12="", "", '1) 日本 - 中国'!K12)</f>
        <v/>
      </c>
      <c r="Q12" s="153">
        <f>IF('1) 日本 - 中国'!L12="", "", '1) 日本 - 中国'!L12)</f>
        <v>46100</v>
      </c>
      <c r="R12" s="153">
        <f>IF('1) 日本 - 中国'!M12="", "", '1) 日本 - 中国'!M12)</f>
        <v>46101</v>
      </c>
      <c r="S12" s="153">
        <f>IF('1) 日本 - 中国'!N12="", "", '1) 日本 - 中国'!N12)</f>
        <v>46101</v>
      </c>
      <c r="T12" s="153">
        <f>IF('1) 日本 - 中国'!O12="", "", '1) 日本 - 中国'!O12)</f>
        <v>46102</v>
      </c>
      <c r="U12" s="153">
        <f>IF('1) 日本 - 中国'!P12="", "", '1) 日本 - 中国'!P12)</f>
        <v>46102</v>
      </c>
      <c r="V12" s="153" t="str">
        <f>IF('1) 日本 - 中国'!R12="", "", '1) 日本 - 中国'!R12)</f>
        <v/>
      </c>
      <c r="W12" s="153" t="str">
        <f>IF('1) 日本 - 中国'!S12="", "", '1) 日本 - 中国'!S12)</f>
        <v/>
      </c>
      <c r="X12" s="153" t="str">
        <f>IF('1) 日本 - 中国'!T12="", "", '1) 日本 - 中国'!T12)</f>
        <v/>
      </c>
      <c r="Y12" s="153" t="str">
        <f>IF('1) 日本 - 中国'!U12="", "", '1) 日本 - 中国'!U12)</f>
        <v/>
      </c>
      <c r="Z12" s="153">
        <f>IF('1) 日本 - 中国'!V12="", "", '1) 日本 - 中国'!V12)</f>
        <v>46105</v>
      </c>
      <c r="AA12" s="153"/>
      <c r="AB12" s="153">
        <f t="shared" si="2"/>
        <v>46110</v>
      </c>
      <c r="AC12" s="153"/>
      <c r="AD12" s="153"/>
      <c r="AE12" s="153">
        <f t="shared" si="3"/>
        <v>46118</v>
      </c>
    </row>
    <row r="13" spans="1:31" s="31" customFormat="1" ht="15" customHeight="1">
      <c r="A13" s="153">
        <f t="shared" si="0"/>
        <v>46092</v>
      </c>
      <c r="B13" s="153"/>
      <c r="C13" s="153"/>
      <c r="D13" s="153">
        <f t="shared" si="1"/>
        <v>46100</v>
      </c>
      <c r="E13" s="153"/>
      <c r="F13" s="6">
        <f>IF('1) 日本 - 中国'!A13="", "", '1) 日本 - 中国'!A13)</f>
        <v>13</v>
      </c>
      <c r="G13" s="155" t="str">
        <f>IF('1) 日本 - 中国'!B13="", "", '1) 日本 - 中国'!B13)</f>
        <v>JI HANG</v>
      </c>
      <c r="H13" s="147">
        <f>IF('1) 日本 - 中国'!C13="", "", '1) 日本 - 中国'!C13)</f>
        <v>603</v>
      </c>
      <c r="I13" s="173" t="s">
        <v>102</v>
      </c>
      <c r="J13" s="172">
        <f>IF('1) 日本 - 中国'!E13="", "", '1) 日本 - 中国'!E13)</f>
        <v>603</v>
      </c>
      <c r="K13" s="157" t="s">
        <v>85</v>
      </c>
      <c r="L13" s="153" t="str">
        <f>IF('1) 日本 - 中国'!G13="", "", '1) 日本 - 中国'!G13)</f>
        <v/>
      </c>
      <c r="M13" s="153">
        <f>IF('1) 日本 - 中国'!H13="", "", '1) 日本 - 中国'!H13)</f>
        <v>46105</v>
      </c>
      <c r="N13" s="153" t="str">
        <f>IF('1) 日本 - 中国'!I13="", "", '1) 日本 - 中国'!I13)</f>
        <v/>
      </c>
      <c r="O13" s="153" t="str">
        <f>IF('1) 日本 - 中国'!J13="", "", '1) 日本 - 中国'!J13)</f>
        <v/>
      </c>
      <c r="P13" s="153" t="str">
        <f>IF('1) 日本 - 中国'!K13="", "", '1) 日本 - 中国'!K13)</f>
        <v/>
      </c>
      <c r="Q13" s="153">
        <f>IF('1) 日本 - 中国'!L13="", "", '1) 日本 - 中国'!L13)</f>
        <v>46107</v>
      </c>
      <c r="R13" s="153" t="str">
        <f>IF('1) 日本 - 中国'!M13="", "", '1) 日本 - 中国'!M13)</f>
        <v>SKIP</v>
      </c>
      <c r="S13" s="153" t="str">
        <f>IF('1) 日本 - 中国'!N13="", "", '1) 日本 - 中国'!N13)</f>
        <v>SKIP</v>
      </c>
      <c r="T13" s="153">
        <f>IF('1) 日本 - 中国'!O13="", "", '1) 日本 - 中国'!O13)</f>
        <v>46109</v>
      </c>
      <c r="U13" s="153">
        <f>IF('1) 日本 - 中国'!P13="", "", '1) 日本 - 中国'!P13)</f>
        <v>46109</v>
      </c>
      <c r="V13" s="153" t="str">
        <f>IF('1) 日本 - 中国'!R13="", "", '1) 日本 - 中国'!R13)</f>
        <v/>
      </c>
      <c r="W13" s="153" t="str">
        <f>IF('1) 日本 - 中国'!S13="", "", '1) 日本 - 中国'!S13)</f>
        <v/>
      </c>
      <c r="X13" s="153" t="str">
        <f>IF('1) 日本 - 中国'!T13="", "", '1) 日本 - 中国'!T13)</f>
        <v/>
      </c>
      <c r="Y13" s="153" t="str">
        <f>IF('1) 日本 - 中国'!U13="", "", '1) 日本 - 中国'!U13)</f>
        <v/>
      </c>
      <c r="Z13" s="153">
        <f>IF('1) 日本 - 中国'!V13="", "", '1) 日本 - 中国'!V13)</f>
        <v>46112</v>
      </c>
      <c r="AA13" s="153"/>
      <c r="AB13" s="153">
        <f t="shared" si="2"/>
        <v>46117</v>
      </c>
      <c r="AC13" s="153"/>
      <c r="AD13" s="153"/>
      <c r="AE13" s="153">
        <f t="shared" si="3"/>
        <v>46125</v>
      </c>
    </row>
    <row r="14" spans="1:31" s="96" customFormat="1" ht="15" customHeight="1">
      <c r="A14" s="153">
        <f t="shared" si="0"/>
        <v>46099</v>
      </c>
      <c r="B14" s="153"/>
      <c r="C14" s="153"/>
      <c r="D14" s="153">
        <f t="shared" si="1"/>
        <v>46107</v>
      </c>
      <c r="E14" s="153"/>
      <c r="F14" s="6">
        <f>IF('1) 日本 - 中国'!A14="", "", '1) 日本 - 中国'!A14)</f>
        <v>14</v>
      </c>
      <c r="G14" s="155" t="str">
        <f>IF('1) 日本 - 中国'!B14="", "", '1) 日本 - 中国'!B14)</f>
        <v>JI HANG</v>
      </c>
      <c r="H14" s="147">
        <f>IF('1) 日本 - 中国'!C14="", "", '1) 日本 - 中国'!C14)</f>
        <v>604</v>
      </c>
      <c r="I14" s="173" t="s">
        <v>102</v>
      </c>
      <c r="J14" s="172">
        <f>IF('1) 日本 - 中国'!E14="", "", '1) 日本 - 中国'!E14)</f>
        <v>604</v>
      </c>
      <c r="K14" s="157" t="s">
        <v>85</v>
      </c>
      <c r="L14" s="153" t="str">
        <f>IF('1) 日本 - 中国'!G14="", "", '1) 日本 - 中国'!G14)</f>
        <v/>
      </c>
      <c r="M14" s="153">
        <f>IF('1) 日本 - 中国'!H14="", "", '1) 日本 - 中国'!H14)</f>
        <v>46112</v>
      </c>
      <c r="N14" s="153" t="str">
        <f>IF('1) 日本 - 中国'!I14="", "", '1) 日本 - 中国'!I14)</f>
        <v/>
      </c>
      <c r="O14" s="153" t="str">
        <f>IF('1) 日本 - 中国'!J14="", "", '1) 日本 - 中国'!J14)</f>
        <v/>
      </c>
      <c r="P14" s="153" t="str">
        <f>IF('1) 日本 - 中国'!K14="", "", '1) 日本 - 中国'!K14)</f>
        <v/>
      </c>
      <c r="Q14" s="153">
        <f>IF('1) 日本 - 中国'!L14="", "", '1) 日本 - 中国'!L14)</f>
        <v>46114</v>
      </c>
      <c r="R14" s="153">
        <f>IF('1) 日本 - 中国'!M14="", "", '1) 日本 - 中国'!M14)</f>
        <v>46115</v>
      </c>
      <c r="S14" s="153">
        <f>IF('1) 日本 - 中国'!N14="", "", '1) 日本 - 中国'!N14)</f>
        <v>46115</v>
      </c>
      <c r="T14" s="153">
        <f>IF('1) 日本 - 中国'!O14="", "", '1) 日本 - 中国'!O14)</f>
        <v>46116</v>
      </c>
      <c r="U14" s="153">
        <f>IF('1) 日本 - 中国'!P14="", "", '1) 日本 - 中国'!P14)</f>
        <v>46116</v>
      </c>
      <c r="V14" s="153" t="str">
        <f>IF('1) 日本 - 中国'!R14="", "", '1) 日本 - 中国'!R14)</f>
        <v/>
      </c>
      <c r="W14" s="153" t="str">
        <f>IF('1) 日本 - 中国'!S14="", "", '1) 日本 - 中国'!S14)</f>
        <v/>
      </c>
      <c r="X14" s="153" t="str">
        <f>IF('1) 日本 - 中国'!T14="", "", '1) 日本 - 中国'!T14)</f>
        <v/>
      </c>
      <c r="Y14" s="153" t="str">
        <f>IF('1) 日本 - 中国'!U14="", "", '1) 日本 - 中国'!U14)</f>
        <v/>
      </c>
      <c r="Z14" s="153">
        <f>IF('1) 日本 - 中国'!V14="", "", '1) 日本 - 中国'!V14)</f>
        <v>46119</v>
      </c>
      <c r="AA14" s="153"/>
      <c r="AB14" s="153">
        <f t="shared" si="2"/>
        <v>46124</v>
      </c>
      <c r="AC14" s="153"/>
      <c r="AD14" s="153"/>
      <c r="AE14" s="153">
        <f t="shared" si="3"/>
        <v>46132</v>
      </c>
    </row>
    <row r="15" spans="1:31" s="31" customFormat="1" ht="15" customHeight="1">
      <c r="A15" s="153">
        <f t="shared" si="0"/>
        <v>46106</v>
      </c>
      <c r="B15" s="153"/>
      <c r="C15" s="153"/>
      <c r="D15" s="153">
        <f t="shared" si="1"/>
        <v>46114</v>
      </c>
      <c r="E15" s="153"/>
      <c r="F15" s="6">
        <f>IF('1) 日本 - 中国'!A15="", "", '1) 日本 - 中国'!A15)</f>
        <v>15</v>
      </c>
      <c r="G15" s="155" t="str">
        <f>IF('1) 日本 - 中国'!B15="", "", '1) 日本 - 中国'!B15)</f>
        <v>JI HANG</v>
      </c>
      <c r="H15" s="147">
        <f>IF('1) 日本 - 中国'!C15="", "", '1) 日本 - 中国'!C15)</f>
        <v>605</v>
      </c>
      <c r="I15" s="173" t="s">
        <v>102</v>
      </c>
      <c r="J15" s="172">
        <f>IF('1) 日本 - 中国'!E15="", "", '1) 日本 - 中国'!E15)</f>
        <v>605</v>
      </c>
      <c r="K15" s="157" t="s">
        <v>85</v>
      </c>
      <c r="L15" s="153" t="str">
        <f>IF('1) 日本 - 中国'!G15="", "", '1) 日本 - 中国'!G15)</f>
        <v/>
      </c>
      <c r="M15" s="153">
        <f>IF('1) 日本 - 中国'!H15="", "", '1) 日本 - 中国'!H15)</f>
        <v>46119</v>
      </c>
      <c r="N15" s="153" t="str">
        <f>IF('1) 日本 - 中国'!I15="", "", '1) 日本 - 中国'!I15)</f>
        <v/>
      </c>
      <c r="O15" s="153" t="str">
        <f>IF('1) 日本 - 中国'!J15="", "", '1) 日本 - 中国'!J15)</f>
        <v/>
      </c>
      <c r="P15" s="153" t="str">
        <f>IF('1) 日本 - 中国'!K15="", "", '1) 日本 - 中国'!K15)</f>
        <v/>
      </c>
      <c r="Q15" s="153">
        <f>IF('1) 日本 - 中国'!L15="", "", '1) 日本 - 中国'!L15)</f>
        <v>46121</v>
      </c>
      <c r="R15" s="153">
        <f>IF('1) 日本 - 中国'!M15="", "", '1) 日本 - 中国'!M15)</f>
        <v>46122</v>
      </c>
      <c r="S15" s="153">
        <f>IF('1) 日本 - 中国'!N15="", "", '1) 日本 - 中国'!N15)</f>
        <v>46122</v>
      </c>
      <c r="T15" s="153">
        <f>IF('1) 日本 - 中国'!O15="", "", '1) 日本 - 中国'!O15)</f>
        <v>46123</v>
      </c>
      <c r="U15" s="153">
        <f>IF('1) 日本 - 中国'!P15="", "", '1) 日本 - 中国'!P15)</f>
        <v>46123</v>
      </c>
      <c r="V15" s="153" t="str">
        <f>IF('1) 日本 - 中国'!R15="", "", '1) 日本 - 中国'!R15)</f>
        <v/>
      </c>
      <c r="W15" s="153" t="str">
        <f>IF('1) 日本 - 中国'!S15="", "", '1) 日本 - 中国'!S15)</f>
        <v/>
      </c>
      <c r="X15" s="153" t="str">
        <f>IF('1) 日本 - 中国'!T15="", "", '1) 日本 - 中国'!T15)</f>
        <v/>
      </c>
      <c r="Y15" s="153" t="str">
        <f>IF('1) 日本 - 中国'!U15="", "", '1) 日本 - 中国'!U15)</f>
        <v/>
      </c>
      <c r="Z15" s="153">
        <f>IF('1) 日本 - 中国'!V15="", "", '1) 日本 - 中国'!V15)</f>
        <v>46126</v>
      </c>
      <c r="AA15" s="153"/>
      <c r="AB15" s="153">
        <f t="shared" si="2"/>
        <v>46131</v>
      </c>
      <c r="AC15" s="153"/>
      <c r="AD15" s="153"/>
      <c r="AE15" s="153">
        <f t="shared" si="3"/>
        <v>46139</v>
      </c>
    </row>
    <row r="16" spans="1:31" s="96" customFormat="1" ht="15" customHeight="1">
      <c r="A16" s="153" t="str">
        <f t="shared" si="0"/>
        <v/>
      </c>
      <c r="B16" s="153"/>
      <c r="C16" s="153"/>
      <c r="D16" s="153" t="str">
        <f t="shared" si="1"/>
        <v/>
      </c>
      <c r="E16" s="153"/>
      <c r="F16" s="6" t="str">
        <f>IF('1) 日本 - 中国'!A16="", "", '1) 日本 - 中国'!A16)</f>
        <v/>
      </c>
      <c r="G16" s="155" t="str">
        <f>IF('1) 日本 - 中国'!B16="", "", '1) 日本 - 中国'!B16)</f>
        <v/>
      </c>
      <c r="H16" s="147" t="str">
        <f>IF('1) 日本 - 中国'!C16="", "", '1) 日本 - 中国'!C16)</f>
        <v/>
      </c>
      <c r="I16" s="173" t="s">
        <v>102</v>
      </c>
      <c r="J16" s="172" t="str">
        <f>IF('1) 日本 - 中国'!E16="", "", '1) 日本 - 中国'!E16)</f>
        <v/>
      </c>
      <c r="K16" s="157" t="s">
        <v>85</v>
      </c>
      <c r="L16" s="153" t="str">
        <f>IF('1) 日本 - 中国'!G16="", "", '1) 日本 - 中国'!G16)</f>
        <v/>
      </c>
      <c r="M16" s="153" t="str">
        <f>IF('1) 日本 - 中国'!H16="", "", '1) 日本 - 中国'!H16)</f>
        <v/>
      </c>
      <c r="N16" s="153" t="str">
        <f>IF('1) 日本 - 中国'!I16="", "", '1) 日本 - 中国'!I16)</f>
        <v/>
      </c>
      <c r="O16" s="153" t="str">
        <f>IF('1) 日本 - 中国'!J16="", "", '1) 日本 - 中国'!J16)</f>
        <v/>
      </c>
      <c r="P16" s="153" t="str">
        <f>IF('1) 日本 - 中国'!K16="", "", '1) 日本 - 中国'!K16)</f>
        <v/>
      </c>
      <c r="Q16" s="153" t="str">
        <f>IF('1) 日本 - 中国'!L16="", "", '1) 日本 - 中国'!L16)</f>
        <v/>
      </c>
      <c r="R16" s="153" t="str">
        <f>IF('1) 日本 - 中国'!M16="", "", '1) 日本 - 中国'!M16)</f>
        <v/>
      </c>
      <c r="S16" s="153" t="str">
        <f>IF('1) 日本 - 中国'!N16="", "", '1) 日本 - 中国'!N16)</f>
        <v/>
      </c>
      <c r="T16" s="153" t="str">
        <f>IF('1) 日本 - 中国'!O16="", "", '1) 日本 - 中国'!O16)</f>
        <v/>
      </c>
      <c r="U16" s="153" t="str">
        <f>IF('1) 日本 - 中国'!P16="", "", '1) 日本 - 中国'!P16)</f>
        <v/>
      </c>
      <c r="V16" s="153" t="str">
        <f>IF('1) 日本 - 中国'!R16="", "", '1) 日本 - 中国'!R16)</f>
        <v/>
      </c>
      <c r="W16" s="153" t="str">
        <f>IF('1) 日本 - 中国'!S16="", "", '1) 日本 - 中国'!S16)</f>
        <v/>
      </c>
      <c r="X16" s="153" t="str">
        <f>IF('1) 日本 - 中国'!T16="", "", '1) 日本 - 中国'!T16)</f>
        <v/>
      </c>
      <c r="Y16" s="153" t="str">
        <f>IF('1) 日本 - 中国'!U16="", "", '1) 日本 - 中国'!U16)</f>
        <v/>
      </c>
      <c r="Z16" s="153" t="str">
        <f>IF('1) 日本 - 中国'!V16="", "", '1) 日本 - 中国'!V16)</f>
        <v/>
      </c>
      <c r="AA16" s="153"/>
      <c r="AB16" s="153" t="str">
        <f t="shared" si="2"/>
        <v/>
      </c>
      <c r="AC16" s="153"/>
      <c r="AD16" s="153"/>
      <c r="AE16" s="153" t="str">
        <f t="shared" si="3"/>
        <v/>
      </c>
    </row>
    <row r="17" spans="1:31" s="96" customFormat="1" ht="15" customHeight="1">
      <c r="A17" s="153" t="str">
        <f t="shared" ref="A17:A21" si="4">IF(D17="","",D17-8)</f>
        <v/>
      </c>
      <c r="B17" s="153"/>
      <c r="C17" s="153"/>
      <c r="D17" s="153" t="str">
        <f t="shared" ref="D17:D21" si="5">IF(M17="","",M17-5)</f>
        <v/>
      </c>
      <c r="E17" s="153"/>
      <c r="F17" s="6" t="str">
        <f>IF('1) 日本 - 中国'!A17="", "", '1) 日本 - 中国'!A17)</f>
        <v/>
      </c>
      <c r="G17" s="155" t="str">
        <f>IF('1) 日本 - 中国'!B17="", "", '1) 日本 - 中国'!B17)</f>
        <v/>
      </c>
      <c r="H17" s="147" t="str">
        <f>IF('1) 日本 - 中国'!C17="", "", '1) 日本 - 中国'!C17)</f>
        <v/>
      </c>
      <c r="I17" s="173" t="s">
        <v>102</v>
      </c>
      <c r="J17" s="172" t="str">
        <f>IF('1) 日本 - 中国'!E17="", "", '1) 日本 - 中国'!E17)</f>
        <v/>
      </c>
      <c r="K17" s="157" t="s">
        <v>85</v>
      </c>
      <c r="L17" s="153" t="str">
        <f>IF('1) 日本 - 中国'!G17="", "", '1) 日本 - 中国'!G17)</f>
        <v/>
      </c>
      <c r="M17" s="153" t="str">
        <f>IF('1) 日本 - 中国'!H17="", "", '1) 日本 - 中国'!H17)</f>
        <v/>
      </c>
      <c r="N17" s="153" t="str">
        <f>IF('1) 日本 - 中国'!I17="", "", '1) 日本 - 中国'!I17)</f>
        <v/>
      </c>
      <c r="O17" s="152" t="str">
        <f>IF('1) 日本 - 中国'!J17="", "", '1) 日本 - 中国'!J17)</f>
        <v/>
      </c>
      <c r="P17" s="153" t="str">
        <f>IF('1) 日本 - 中国'!K17="", "", '1) 日本 - 中国'!K17)</f>
        <v/>
      </c>
      <c r="Q17" s="153" t="str">
        <f>IF('1) 日本 - 中国'!L17="", "", '1) 日本 - 中国'!L17)</f>
        <v/>
      </c>
      <c r="R17" s="153" t="str">
        <f>IF('1) 日本 - 中国'!M17="", "", '1) 日本 - 中国'!M17)</f>
        <v/>
      </c>
      <c r="S17" s="153" t="str">
        <f>IF('1) 日本 - 中国'!N17="", "", '1) 日本 - 中国'!N17)</f>
        <v/>
      </c>
      <c r="T17" s="152" t="str">
        <f>IF('1) 日本 - 中国'!O17="", "", '1) 日本 - 中国'!O17)</f>
        <v/>
      </c>
      <c r="U17" s="153" t="str">
        <f>IF('1) 日本 - 中国'!P17="", "", '1) 日本 - 中国'!P17)</f>
        <v/>
      </c>
      <c r="V17" s="153" t="str">
        <f>IF('1) 日本 - 中国'!R17="", "", '1) 日本 - 中国'!R17)</f>
        <v/>
      </c>
      <c r="W17" s="153" t="str">
        <f>IF('1) 日本 - 中国'!S17="", "", '1) 日本 - 中国'!S17)</f>
        <v/>
      </c>
      <c r="X17" s="153" t="str">
        <f>IF('1) 日本 - 中国'!T17="", "", '1) 日本 - 中国'!T17)</f>
        <v/>
      </c>
      <c r="Y17" s="153" t="str">
        <f>IF('1) 日本 - 中国'!U17="", "", '1) 日本 - 中国'!U17)</f>
        <v/>
      </c>
      <c r="Z17" s="174" t="str">
        <f>IF('1) 日本 - 中国'!V17="", "", '1) 日本 - 中国'!V17)</f>
        <v/>
      </c>
      <c r="AA17" s="153"/>
      <c r="AB17" s="153" t="str">
        <f t="shared" si="2"/>
        <v/>
      </c>
      <c r="AC17" s="153"/>
      <c r="AD17" s="153"/>
      <c r="AE17" s="153" t="str">
        <f t="shared" si="3"/>
        <v/>
      </c>
    </row>
    <row r="18" spans="1:31" s="96" customFormat="1" ht="15" customHeight="1">
      <c r="A18" s="153" t="str">
        <f t="shared" si="4"/>
        <v/>
      </c>
      <c r="B18" s="153"/>
      <c r="C18" s="153"/>
      <c r="D18" s="153" t="str">
        <f t="shared" si="5"/>
        <v/>
      </c>
      <c r="E18" s="153"/>
      <c r="F18" s="6" t="str">
        <f>IF('1) 日本 - 中国'!A18="", "", '1) 日本 - 中国'!A18)</f>
        <v/>
      </c>
      <c r="G18" s="155" t="str">
        <f>IF('1) 日本 - 中国'!B18="", "", '1) 日本 - 中国'!B18)</f>
        <v/>
      </c>
      <c r="H18" s="147" t="str">
        <f>IF('1) 日本 - 中国'!C18="", "", '1) 日本 - 中国'!C18)</f>
        <v/>
      </c>
      <c r="I18" s="173" t="s">
        <v>102</v>
      </c>
      <c r="J18" s="172" t="str">
        <f>IF('1) 日本 - 中国'!E18="", "", '1) 日本 - 中国'!E18)</f>
        <v/>
      </c>
      <c r="K18" s="157" t="s">
        <v>85</v>
      </c>
      <c r="L18" s="153" t="str">
        <f>IF('1) 日本 - 中国'!G18="", "", '1) 日本 - 中国'!G18)</f>
        <v/>
      </c>
      <c r="M18" s="153" t="str">
        <f>IF('1) 日本 - 中国'!H18="", "", '1) 日本 - 中国'!H18)</f>
        <v/>
      </c>
      <c r="N18" s="153" t="str">
        <f>IF('1) 日本 - 中国'!I18="", "", '1) 日本 - 中国'!I18)</f>
        <v/>
      </c>
      <c r="O18" s="153" t="str">
        <f>IF('1) 日本 - 中国'!J18="", "", '1) 日本 - 中国'!J18)</f>
        <v/>
      </c>
      <c r="P18" s="153" t="str">
        <f>IF('1) 日本 - 中国'!K18="", "", '1) 日本 - 中国'!K18)</f>
        <v/>
      </c>
      <c r="Q18" s="153" t="str">
        <f>IF('1) 日本 - 中国'!L18="", "", '1) 日本 - 中国'!L18)</f>
        <v/>
      </c>
      <c r="R18" s="153" t="str">
        <f>IF('1) 日本 - 中国'!M18="", "", '1) 日本 - 中国'!M18)</f>
        <v/>
      </c>
      <c r="S18" s="153" t="str">
        <f>IF('1) 日本 - 中国'!N18="", "", '1) 日本 - 中国'!N18)</f>
        <v/>
      </c>
      <c r="T18" s="153" t="str">
        <f>IF('1) 日本 - 中国'!O18="", "", '1) 日本 - 中国'!O18)</f>
        <v/>
      </c>
      <c r="U18" s="153" t="str">
        <f>IF('1) 日本 - 中国'!P18="", "", '1) 日本 - 中国'!P18)</f>
        <v/>
      </c>
      <c r="V18" s="153" t="str">
        <f>IF('1) 日本 - 中国'!R18="", "", '1) 日本 - 中国'!R18)</f>
        <v/>
      </c>
      <c r="W18" s="153" t="str">
        <f>IF('1) 日本 - 中国'!S18="", "", '1) 日本 - 中国'!S18)</f>
        <v/>
      </c>
      <c r="X18" s="153" t="str">
        <f>IF('1) 日本 - 中国'!T18="", "", '1) 日本 - 中国'!T18)</f>
        <v/>
      </c>
      <c r="Y18" s="153" t="str">
        <f>IF('1) 日本 - 中国'!U18="", "", '1) 日本 - 中国'!U18)</f>
        <v/>
      </c>
      <c r="Z18" s="174" t="str">
        <f>IF('1) 日本 - 中国'!V18="", "", '1) 日本 - 中国'!V18)</f>
        <v/>
      </c>
      <c r="AA18" s="153"/>
      <c r="AB18" s="153" t="str">
        <f t="shared" si="2"/>
        <v/>
      </c>
      <c r="AC18" s="153"/>
      <c r="AD18" s="153"/>
      <c r="AE18" s="153" t="str">
        <f t="shared" si="3"/>
        <v/>
      </c>
    </row>
    <row r="19" spans="1:31" s="96" customFormat="1" ht="15" customHeight="1">
      <c r="A19" s="153" t="str">
        <f t="shared" si="4"/>
        <v/>
      </c>
      <c r="B19" s="153"/>
      <c r="C19" s="153"/>
      <c r="D19" s="153" t="str">
        <f t="shared" si="5"/>
        <v/>
      </c>
      <c r="E19" s="153"/>
      <c r="F19" s="6" t="str">
        <f>IF('1) 日本 - 中国'!A19="", "", '1) 日本 - 中国'!A19)</f>
        <v/>
      </c>
      <c r="G19" s="155" t="str">
        <f>IF('1) 日本 - 中国'!B19="", "", '1) 日本 - 中国'!B19)</f>
        <v/>
      </c>
      <c r="H19" s="147" t="str">
        <f>IF('1) 日本 - 中国'!C19="", "", '1) 日本 - 中国'!C19)</f>
        <v/>
      </c>
      <c r="I19" s="173" t="s">
        <v>102</v>
      </c>
      <c r="J19" s="172" t="str">
        <f>IF('1) 日本 - 中国'!E19="", "", '1) 日本 - 中国'!E19)</f>
        <v/>
      </c>
      <c r="K19" s="157" t="s">
        <v>85</v>
      </c>
      <c r="L19" s="153" t="str">
        <f>IF('1) 日本 - 中国'!G19="", "", '1) 日本 - 中国'!G19)</f>
        <v/>
      </c>
      <c r="M19" s="153" t="str">
        <f>IF('1) 日本 - 中国'!H19="", "", '1) 日本 - 中国'!H19)</f>
        <v/>
      </c>
      <c r="N19" s="153" t="str">
        <f>IF('1) 日本 - 中国'!I19="", "", '1) 日本 - 中国'!I19)</f>
        <v/>
      </c>
      <c r="O19" s="153" t="str">
        <f>IF('1) 日本 - 中国'!J19="", "", '1) 日本 - 中国'!J19)</f>
        <v/>
      </c>
      <c r="P19" s="153" t="str">
        <f>IF('1) 日本 - 中国'!K19="", "", '1) 日本 - 中国'!K19)</f>
        <v/>
      </c>
      <c r="Q19" s="153" t="str">
        <f>IF('1) 日本 - 中国'!L19="", "", '1) 日本 - 中国'!L19)</f>
        <v/>
      </c>
      <c r="R19" s="153" t="str">
        <f>IF('1) 日本 - 中国'!M19="", "", '1) 日本 - 中国'!M19)</f>
        <v/>
      </c>
      <c r="S19" s="153" t="str">
        <f>IF('1) 日本 - 中国'!N19="", "", '1) 日本 - 中国'!N19)</f>
        <v/>
      </c>
      <c r="T19" s="153" t="str">
        <f>IF('1) 日本 - 中国'!O19="", "", '1) 日本 - 中国'!O19)</f>
        <v/>
      </c>
      <c r="U19" s="153" t="str">
        <f>IF('1) 日本 - 中国'!P19="", "", '1) 日本 - 中国'!P19)</f>
        <v/>
      </c>
      <c r="V19" s="153" t="str">
        <f>IF('1) 日本 - 中国'!R19="", "", '1) 日本 - 中国'!R19)</f>
        <v/>
      </c>
      <c r="W19" s="153" t="str">
        <f>IF('1) 日本 - 中国'!S19="", "", '1) 日本 - 中国'!S19)</f>
        <v/>
      </c>
      <c r="X19" s="153" t="str">
        <f>IF('1) 日本 - 中国'!T19="", "", '1) 日本 - 中国'!T19)</f>
        <v/>
      </c>
      <c r="Y19" s="153" t="str">
        <f>IF('1) 日本 - 中国'!U19="", "", '1) 日本 - 中国'!U19)</f>
        <v/>
      </c>
      <c r="Z19" s="174" t="str">
        <f>IF('1) 日本 - 中国'!V19="", "", '1) 日本 - 中国'!V19)</f>
        <v/>
      </c>
      <c r="AA19" s="153"/>
      <c r="AB19" s="153" t="str">
        <f t="shared" si="2"/>
        <v/>
      </c>
      <c r="AC19" s="153"/>
      <c r="AD19" s="153"/>
      <c r="AE19" s="153" t="str">
        <f t="shared" si="3"/>
        <v/>
      </c>
    </row>
    <row r="20" spans="1:31" s="96" customFormat="1" ht="15" customHeight="1">
      <c r="A20" s="153" t="str">
        <f t="shared" si="4"/>
        <v/>
      </c>
      <c r="B20" s="153"/>
      <c r="C20" s="153"/>
      <c r="D20" s="153" t="str">
        <f t="shared" si="5"/>
        <v/>
      </c>
      <c r="E20" s="153"/>
      <c r="F20" s="6" t="str">
        <f>IF('1) 日本 - 中国'!A20="", "", '1) 日本 - 中国'!A20)</f>
        <v/>
      </c>
      <c r="G20" s="155" t="str">
        <f>IF('1) 日本 - 中国'!B20="", "", '1) 日本 - 中国'!B20)</f>
        <v/>
      </c>
      <c r="H20" s="147" t="str">
        <f>IF('1) 日本 - 中国'!C20="", "", '1) 日本 - 中国'!C20)</f>
        <v/>
      </c>
      <c r="I20" s="173" t="s">
        <v>102</v>
      </c>
      <c r="J20" s="172" t="str">
        <f>IF('1) 日本 - 中国'!E20="", "", '1) 日本 - 中国'!E20)</f>
        <v/>
      </c>
      <c r="K20" s="157" t="s">
        <v>85</v>
      </c>
      <c r="L20" s="153" t="str">
        <f>IF('1) 日本 - 中国'!G20="", "", '1) 日本 - 中国'!G20)</f>
        <v/>
      </c>
      <c r="M20" s="153" t="str">
        <f>IF('1) 日本 - 中国'!H20="", "", '1) 日本 - 中国'!H20)</f>
        <v/>
      </c>
      <c r="N20" s="153" t="str">
        <f>IF('1) 日本 - 中国'!I20="", "", '1) 日本 - 中国'!I20)</f>
        <v/>
      </c>
      <c r="O20" s="153" t="str">
        <f>IF('1) 日本 - 中国'!J20="", "", '1) 日本 - 中国'!J20)</f>
        <v/>
      </c>
      <c r="P20" s="153" t="str">
        <f>IF('1) 日本 - 中国'!K20="", "", '1) 日本 - 中国'!K20)</f>
        <v/>
      </c>
      <c r="Q20" s="153" t="str">
        <f>IF('1) 日本 - 中国'!L20="", "", '1) 日本 - 中国'!L20)</f>
        <v/>
      </c>
      <c r="R20" s="153" t="str">
        <f>IF('1) 日本 - 中国'!M20="", "", '1) 日本 - 中国'!M20)</f>
        <v/>
      </c>
      <c r="S20" s="153" t="str">
        <f>IF('1) 日本 - 中国'!N20="", "", '1) 日本 - 中国'!N20)</f>
        <v/>
      </c>
      <c r="T20" s="153" t="str">
        <f>IF('1) 日本 - 中国'!O20="", "", '1) 日本 - 中国'!O20)</f>
        <v/>
      </c>
      <c r="U20" s="153" t="str">
        <f>IF('1) 日本 - 中国'!P20="", "", '1) 日本 - 中国'!P20)</f>
        <v/>
      </c>
      <c r="V20" s="153" t="str">
        <f>IF('1) 日本 - 中国'!R20="", "", '1) 日本 - 中国'!R20)</f>
        <v/>
      </c>
      <c r="W20" s="153" t="str">
        <f>IF('1) 日本 - 中国'!S20="", "", '1) 日本 - 中国'!S20)</f>
        <v/>
      </c>
      <c r="X20" s="153" t="str">
        <f>IF('1) 日本 - 中国'!T20="", "", '1) 日本 - 中国'!T20)</f>
        <v/>
      </c>
      <c r="Y20" s="153" t="str">
        <f>IF('1) 日本 - 中国'!U20="", "", '1) 日本 - 中国'!U20)</f>
        <v/>
      </c>
      <c r="Z20" s="174" t="str">
        <f>IF('1) 日本 - 中国'!V20="", "", '1) 日本 - 中国'!V20)</f>
        <v/>
      </c>
      <c r="AA20" s="153"/>
      <c r="AB20" s="153" t="str">
        <f t="shared" si="2"/>
        <v/>
      </c>
      <c r="AC20" s="153"/>
      <c r="AD20" s="153"/>
      <c r="AE20" s="153" t="str">
        <f t="shared" si="3"/>
        <v/>
      </c>
    </row>
    <row r="21" spans="1:31" s="96" customFormat="1" ht="15" customHeight="1">
      <c r="A21" s="165" t="str">
        <f t="shared" si="4"/>
        <v/>
      </c>
      <c r="B21" s="165"/>
      <c r="C21" s="165"/>
      <c r="D21" s="165" t="str">
        <f t="shared" si="5"/>
        <v/>
      </c>
      <c r="E21" s="165"/>
      <c r="F21" s="159" t="str">
        <f>IF('1) 日本 - 中国'!A21="", "", '1) 日本 - 中国'!A21)</f>
        <v/>
      </c>
      <c r="G21" s="160" t="str">
        <f>IF('1) 日本 - 中国'!B21="", "", '1) 日本 - 中国'!B21)</f>
        <v/>
      </c>
      <c r="H21" s="161" t="str">
        <f>IF('1) 日本 - 中国'!C21="", "", '1) 日本 - 中国'!C21)</f>
        <v/>
      </c>
      <c r="I21" s="162" t="s">
        <v>102</v>
      </c>
      <c r="J21" s="163" t="str">
        <f>IF('1) 日本 - 中国'!E21="", "", '1) 日本 - 中国'!E21)</f>
        <v/>
      </c>
      <c r="K21" s="164" t="s">
        <v>85</v>
      </c>
      <c r="L21" s="165" t="str">
        <f>IF('1) 日本 - 中国'!G21="", "", '1) 日本 - 中国'!G21)</f>
        <v/>
      </c>
      <c r="M21" s="165" t="str">
        <f>IF('1) 日本 - 中国'!H21="", "", '1) 日本 - 中国'!H21)</f>
        <v/>
      </c>
      <c r="N21" s="165" t="str">
        <f>IF('1) 日本 - 中国'!I21="", "", '1) 日本 - 中国'!I21)</f>
        <v/>
      </c>
      <c r="O21" s="165" t="str">
        <f>IF('1) 日本 - 中国'!J21="", "", '1) 日本 - 中国'!J21)</f>
        <v/>
      </c>
      <c r="P21" s="165" t="str">
        <f>IF('1) 日本 - 中国'!K21="", "", '1) 日本 - 中国'!K21)</f>
        <v/>
      </c>
      <c r="Q21" s="165" t="str">
        <f>IF('1) 日本 - 中国'!L21="", "", '1) 日本 - 中国'!L21)</f>
        <v/>
      </c>
      <c r="R21" s="165" t="str">
        <f>IF('1) 日本 - 中国'!M21="", "", '1) 日本 - 中国'!M21)</f>
        <v/>
      </c>
      <c r="S21" s="165" t="str">
        <f>IF('1) 日本 - 中国'!N21="", "", '1) 日本 - 中国'!N21)</f>
        <v/>
      </c>
      <c r="T21" s="165" t="str">
        <f>IF('1) 日本 - 中国'!O21="", "", '1) 日本 - 中国'!O21)</f>
        <v/>
      </c>
      <c r="U21" s="165" t="str">
        <f>IF('1) 日本 - 中国'!P21="", "", '1) 日本 - 中国'!P21)</f>
        <v/>
      </c>
      <c r="V21" s="165" t="str">
        <f>IF('1) 日本 - 中国'!R21="", "", '1) 日本 - 中国'!R21)</f>
        <v/>
      </c>
      <c r="W21" s="165" t="str">
        <f>IF('1) 日本 - 中国'!S21="", "", '1) 日本 - 中国'!S21)</f>
        <v/>
      </c>
      <c r="X21" s="165" t="str">
        <f>IF('1) 日本 - 中国'!T21="", "", '1) 日本 - 中国'!T21)</f>
        <v/>
      </c>
      <c r="Y21" s="165" t="str">
        <f>IF('1) 日本 - 中国'!U21="", "", '1) 日本 - 中国'!U21)</f>
        <v/>
      </c>
      <c r="Z21" s="175" t="str">
        <f>IF('1) 日本 - 中国'!V21="", "", '1) 日本 - 中国'!V21)</f>
        <v/>
      </c>
      <c r="AA21" s="165"/>
      <c r="AB21" s="165" t="str">
        <f t="shared" si="2"/>
        <v/>
      </c>
      <c r="AC21" s="165"/>
      <c r="AD21" s="165"/>
      <c r="AE21" s="165" t="str">
        <f t="shared" si="3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7" t="str">
        <f>A7</f>
        <v>日本 - 上海 - レムチャバン</v>
      </c>
      <c r="F24" s="127" t="s">
        <v>153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レムチャバン</v>
      </c>
      <c r="B25" s="39"/>
      <c r="C25" s="39"/>
      <c r="D25" s="39" t="str">
        <f>D8</f>
        <v>上海</v>
      </c>
      <c r="E25" s="39"/>
      <c r="F25" s="298" t="s">
        <v>6</v>
      </c>
      <c r="G25" s="278" t="s">
        <v>7</v>
      </c>
      <c r="H25" s="278" t="s">
        <v>8</v>
      </c>
      <c r="I25" s="287"/>
      <c r="J25" s="287"/>
      <c r="K25" s="288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中国'!V25</f>
        <v>上海</v>
      </c>
      <c r="AA25" s="35"/>
      <c r="AB25" s="39" t="str">
        <f>AB8</f>
        <v>上海</v>
      </c>
      <c r="AC25" s="39"/>
      <c r="AD25" s="39"/>
      <c r="AE25" s="39" t="str">
        <f>AE8</f>
        <v>レムチャバン</v>
      </c>
    </row>
    <row r="26" spans="1:31" ht="15" customHeight="1">
      <c r="A26" s="50" t="str">
        <f>A9</f>
        <v>水/WED</v>
      </c>
      <c r="B26" s="50"/>
      <c r="C26" s="50"/>
      <c r="D26" s="50" t="str">
        <f>D9</f>
        <v>翌週木/THU</v>
      </c>
      <c r="E26" s="50"/>
      <c r="F26" s="298"/>
      <c r="G26" s="279"/>
      <c r="H26" s="279" t="s">
        <v>98</v>
      </c>
      <c r="I26" s="318"/>
      <c r="J26" s="291" t="s">
        <v>99</v>
      </c>
      <c r="K26" s="290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中国'!V26</f>
        <v>土/SAT</v>
      </c>
      <c r="AA26" s="36"/>
      <c r="AB26" s="50" t="s">
        <v>130</v>
      </c>
      <c r="AC26" s="50"/>
      <c r="AD26" s="50"/>
      <c r="AE26" s="40" t="str">
        <f>AE9</f>
        <v>翌週月/MON</v>
      </c>
    </row>
    <row r="27" spans="1:31" s="31" customFormat="1" ht="15" customHeight="1">
      <c r="A27" s="130" t="str">
        <f t="shared" ref="A27:A38" si="6">IF(D27="","",D27-8)</f>
        <v/>
      </c>
      <c r="B27" s="177"/>
      <c r="C27" s="177"/>
      <c r="D27" s="130" t="str">
        <f t="shared" ref="D27:D38" si="7">IF(M27="","",M27-5)</f>
        <v/>
      </c>
      <c r="E27" s="177"/>
      <c r="F27" s="176">
        <f>IF('1) 日本 - 中国'!A27="", "", '1) 日本 - 中国'!A27)</f>
        <v>10</v>
      </c>
      <c r="G27" s="146" t="str">
        <f>IF('1) 日本 - 中国'!B27="", "", '1) 日本 - 中国'!B27)</f>
        <v/>
      </c>
      <c r="H27" s="147" t="str">
        <f>IF('1) 日本 - 中国'!C27="", "", '1) 日本 - 中国'!C27)</f>
        <v/>
      </c>
      <c r="I27" s="173" t="s">
        <v>76</v>
      </c>
      <c r="J27" s="172" t="str">
        <f>IF('1) 日本 - 中国'!E27="", "", '1) 日本 - 中国'!E27)</f>
        <v/>
      </c>
      <c r="K27" s="157" t="s">
        <v>85</v>
      </c>
      <c r="L27" s="177" t="str">
        <f>IF('1) 日本 - 中国'!G27="", "", '1) 日本 - 中国'!G27)</f>
        <v/>
      </c>
      <c r="M27" s="130" t="str">
        <f>IF('1) 日本 - 中国'!H27="", "", '1) 日本 - 中国'!H27)</f>
        <v/>
      </c>
      <c r="N27" s="178" t="str">
        <f>IF('1) 日本 - 中国'!I27="", "", '1) 日本 - 中国'!I27)</f>
        <v/>
      </c>
      <c r="O27" s="130" t="str">
        <f>IF('1) 日本 - 中国'!J27="", "", '1) 日本 - 中国'!J27)</f>
        <v/>
      </c>
      <c r="P27" s="130" t="str">
        <f>IF('1) 日本 - 中国'!K27="", "", '1) 日本 - 中国'!K27)</f>
        <v/>
      </c>
      <c r="Q27" s="130" t="str">
        <f>IF('1) 日本 - 中国'!L27="", "", '1) 日本 - 中国'!L27)</f>
        <v/>
      </c>
      <c r="R27" s="178" t="str">
        <f>IF('1) 日本 - 中国'!M27="", "", '1) 日本 - 中国'!M27)</f>
        <v/>
      </c>
      <c r="S27" s="130" t="str">
        <f>IF('1) 日本 - 中国'!N27="", "", '1) 日本 - 中国'!N27)</f>
        <v/>
      </c>
      <c r="T27" s="178" t="str">
        <f>IF('1) 日本 - 中国'!O27="", "", '1) 日本 - 中国'!O27)</f>
        <v/>
      </c>
      <c r="U27" s="130" t="str">
        <f>IF('1) 日本 - 中国'!P27="", "", '1) 日本 - 中国'!P27)</f>
        <v/>
      </c>
      <c r="V27" s="130" t="str">
        <f>IF('1) 日本 - 中国'!R27="", "", '1) 日本 - 中国'!R27)</f>
        <v/>
      </c>
      <c r="W27" s="130" t="str">
        <f>IF('1) 日本 - 中国'!S27="", "", '1) 日本 - 中国'!S27)</f>
        <v/>
      </c>
      <c r="X27" s="179" t="str">
        <f>IF('1) 日本 - 中国'!T27="", "", '1) 日本 - 中国'!T27)</f>
        <v/>
      </c>
      <c r="Y27" s="179" t="str">
        <f>IF('1) 日本 - 中国'!U27="", "", '1) 日本 - 中国'!U27)</f>
        <v/>
      </c>
      <c r="Z27" s="130" t="str">
        <f>IF('1) 日本 - 中国'!V27="", "", '1) 日本 - 中国'!V27)</f>
        <v/>
      </c>
      <c r="AA27" s="179"/>
      <c r="AB27" s="130" t="str">
        <f t="shared" ref="AB27:AB38" si="8">IF(Z27="","",Z27+5)</f>
        <v/>
      </c>
      <c r="AC27" s="177"/>
      <c r="AD27" s="177"/>
      <c r="AE27" s="130" t="str">
        <f t="shared" ref="AE27:AE38" si="9">IF(AB27="","",AB27+8)</f>
        <v/>
      </c>
    </row>
    <row r="28" spans="1:31" s="31" customFormat="1" ht="15" customHeight="1">
      <c r="A28" s="153">
        <f t="shared" si="6"/>
        <v>46075</v>
      </c>
      <c r="B28" s="180"/>
      <c r="C28" s="180"/>
      <c r="D28" s="153">
        <f t="shared" si="7"/>
        <v>46083</v>
      </c>
      <c r="E28" s="180"/>
      <c r="F28" s="154">
        <f>IF('1) 日本 - 中国'!A28="", "", '1) 日本 - 中国'!A28)</f>
        <v>11</v>
      </c>
      <c r="G28" s="155" t="str">
        <f>IF('1) 日本 - 中国'!B45="", "", '1) 日本 - 中国'!B45)</f>
        <v>CA NAGOYA</v>
      </c>
      <c r="H28" s="147">
        <f>IF('1) 日本 - 中国'!C45="", "", '1) 日本 - 中国'!C45)</f>
        <v>2607</v>
      </c>
      <c r="I28" s="173" t="s">
        <v>76</v>
      </c>
      <c r="J28" s="172">
        <f>IF('1) 日本 - 中国'!E45="", "", '1) 日本 - 中国'!E45)</f>
        <v>2607</v>
      </c>
      <c r="K28" s="157" t="s">
        <v>85</v>
      </c>
      <c r="L28" s="153" t="str">
        <f>IF('1) 日本 - 中国'!G28="", "", '1) 日本 - 中国'!G28)</f>
        <v/>
      </c>
      <c r="M28" s="153">
        <f>IF('1) 日本 - 中国'!J45="", "", '1) 日本 - 中国'!J45)</f>
        <v>46088</v>
      </c>
      <c r="N28" s="180" t="str">
        <f>IF('1) 日本 - 中国'!I28="", "", '1) 日本 - 中国'!I28)</f>
        <v/>
      </c>
      <c r="O28" s="153" t="str">
        <f>IF('1) 日本 - 中国'!J28="", "", '1) 日本 - 中国'!J28)</f>
        <v/>
      </c>
      <c r="P28" s="153" t="str">
        <f>IF('1) 日本 - 中国'!K28="", "", '1) 日本 - 中国'!K28)</f>
        <v/>
      </c>
      <c r="Q28" s="153">
        <f>IF('1) 日本 - 中国'!L45="", "", '1) 日本 - 中国'!L45)</f>
        <v>46089</v>
      </c>
      <c r="R28" s="7">
        <f>IF('1) 日本 - 中国'!M45="", "", '1) 日本 - 中国'!M45)</f>
        <v>46090</v>
      </c>
      <c r="S28" s="153">
        <f>IF('1) 日本 - 中国'!N45="", "", '1) 日本 - 中国'!N45)</f>
        <v>46091</v>
      </c>
      <c r="T28" s="181">
        <f>IF('1) 日本 - 中国'!O45="", "", '1) 日本 - 中国'!O45)</f>
        <v>46091</v>
      </c>
      <c r="U28" s="153">
        <f>IF('1) 日本 - 中国'!P45="", "", '1) 日本 - 中国'!P45)</f>
        <v>46092</v>
      </c>
      <c r="V28" s="153" t="str">
        <f>IF('1) 日本 - 中国'!R28="", "", '1) 日本 - 中国'!R28)</f>
        <v/>
      </c>
      <c r="W28" s="153" t="str">
        <f>IF('1) 日本 - 中国'!S28="", "", '1) 日本 - 中国'!S28)</f>
        <v/>
      </c>
      <c r="X28" s="181" t="str">
        <f>IF('1) 日本 - 中国'!T28="", "", '1) 日本 - 中国'!T28)</f>
        <v/>
      </c>
      <c r="Y28" s="181" t="str">
        <f>IF('1) 日本 - 中国'!U28="", "", '1) 日本 - 中国'!U28)</f>
        <v/>
      </c>
      <c r="Z28" s="153" t="str">
        <f>IF('1) 日本 - 中国'!X45="", "", '1) 日本 - 中国'!X45)</f>
        <v>SKIP</v>
      </c>
      <c r="AA28" s="181"/>
      <c r="AB28" s="153" t="e">
        <f t="shared" si="8"/>
        <v>#VALUE!</v>
      </c>
      <c r="AC28" s="180"/>
      <c r="AD28" s="180"/>
      <c r="AE28" s="153" t="e">
        <f t="shared" si="9"/>
        <v>#VALUE!</v>
      </c>
    </row>
    <row r="29" spans="1:31" s="31" customFormat="1" ht="15" customHeight="1">
      <c r="A29" s="153">
        <f t="shared" si="6"/>
        <v>46082</v>
      </c>
      <c r="B29" s="180"/>
      <c r="C29" s="180"/>
      <c r="D29" s="153">
        <f t="shared" si="7"/>
        <v>46090</v>
      </c>
      <c r="E29" s="180"/>
      <c r="F29" s="154">
        <f>IF('1) 日本 - 中国'!A29="", "", '1) 日本 - 中国'!A29)</f>
        <v>12</v>
      </c>
      <c r="G29" s="155" t="str">
        <f>IF('1) 日本 - 中国'!B46="", "", '1) 日本 - 中国'!B46)</f>
        <v>K-PACIFIC</v>
      </c>
      <c r="H29" s="147">
        <f>IF('1) 日本 - 中国'!C46="", "", '1) 日本 - 中国'!C46)</f>
        <v>2612</v>
      </c>
      <c r="I29" s="173" t="s">
        <v>76</v>
      </c>
      <c r="J29" s="172">
        <f>IF('1) 日本 - 中国'!E46="", "", '1) 日本 - 中国'!E46)</f>
        <v>2612</v>
      </c>
      <c r="K29" s="157" t="s">
        <v>85</v>
      </c>
      <c r="L29" s="180" t="str">
        <f>IF('1) 日本 - 中国'!G29="", "", '1) 日本 - 中国'!G29)</f>
        <v/>
      </c>
      <c r="M29" s="153">
        <f>IF('1) 日本 - 中国'!J46="", "", '1) 日本 - 中国'!J46)</f>
        <v>46095</v>
      </c>
      <c r="N29" s="7" t="str">
        <f>IF('1) 日本 - 中国'!I29="", "", '1) 日本 - 中国'!I29)</f>
        <v/>
      </c>
      <c r="O29" s="153" t="str">
        <f>IF('1) 日本 - 中国'!J29="", "", '1) 日本 - 中国'!J29)</f>
        <v/>
      </c>
      <c r="P29" s="153" t="str">
        <f>IF('1) 日本 - 中国'!K29="", "", '1) 日本 - 中国'!K29)</f>
        <v/>
      </c>
      <c r="Q29" s="153">
        <f>IF('1) 日本 - 中国'!L46="", "", '1) 日本 - 中国'!L46)</f>
        <v>46097</v>
      </c>
      <c r="R29" s="7">
        <f>IF('1) 日本 - 中国'!M46="", "", '1) 日本 - 中国'!M46)</f>
        <v>46098</v>
      </c>
      <c r="S29" s="153">
        <f>IF('1) 日本 - 中国'!N46="", "", '1) 日本 - 中国'!N46)</f>
        <v>46098</v>
      </c>
      <c r="T29" s="7">
        <f>IF('1) 日本 - 中国'!O46="", "", '1) 日本 - 中国'!O46)</f>
        <v>46098</v>
      </c>
      <c r="U29" s="153">
        <f>IF('1) 日本 - 中国'!P46="", "", '1) 日本 - 中国'!P46)</f>
        <v>46099</v>
      </c>
      <c r="V29" s="153" t="str">
        <f>IF('1) 日本 - 中国'!R29="", "", '1) 日本 - 中国'!R29)</f>
        <v/>
      </c>
      <c r="W29" s="153" t="str">
        <f>IF('1) 日本 - 中国'!S29="", "", '1) 日本 - 中国'!S29)</f>
        <v/>
      </c>
      <c r="X29" s="153" t="str">
        <f>IF('1) 日本 - 中国'!T29="", "", '1) 日本 - 中国'!T29)</f>
        <v/>
      </c>
      <c r="Y29" s="153" t="str">
        <f>IF('1) 日本 - 中国'!U29="", "", '1) 日本 - 中国'!U29)</f>
        <v/>
      </c>
      <c r="Z29" s="153">
        <f>IF('1) 日本 - 中国'!X46="", "", '1) 日本 - 中国'!X46)</f>
        <v>46102</v>
      </c>
      <c r="AA29" s="153"/>
      <c r="AB29" s="153">
        <f t="shared" si="8"/>
        <v>46107</v>
      </c>
      <c r="AC29" s="180"/>
      <c r="AD29" s="180"/>
      <c r="AE29" s="153">
        <f t="shared" si="9"/>
        <v>46115</v>
      </c>
    </row>
    <row r="30" spans="1:31" s="31" customFormat="1" ht="15" customHeight="1">
      <c r="A30" s="153">
        <f t="shared" si="6"/>
        <v>46089</v>
      </c>
      <c r="B30" s="153"/>
      <c r="C30" s="153"/>
      <c r="D30" s="153">
        <f t="shared" si="7"/>
        <v>46097</v>
      </c>
      <c r="E30" s="153"/>
      <c r="F30" s="154">
        <f>IF('1) 日本 - 中国'!A30="", "", '1) 日本 - 中国'!A30)</f>
        <v>13</v>
      </c>
      <c r="G30" s="155" t="str">
        <f>IF('1) 日本 - 中国'!B30="", "", '1) 日本 - 中国'!B30)</f>
        <v>K-PACIFIC</v>
      </c>
      <c r="H30" s="147">
        <f>IF('1) 日本 - 中国'!C30="", "", '1) 日本 - 中国'!C30)</f>
        <v>2613</v>
      </c>
      <c r="I30" s="173" t="s">
        <v>76</v>
      </c>
      <c r="J30" s="172">
        <f>IF('1) 日本 - 中国'!E30="", "", '1) 日本 - 中国'!E30)</f>
        <v>2613</v>
      </c>
      <c r="K30" s="157" t="s">
        <v>85</v>
      </c>
      <c r="L30" s="153" t="str">
        <f>IF('1) 日本 - 中国'!G30="", "", '1) 日本 - 中国'!G30)</f>
        <v/>
      </c>
      <c r="M30" s="153">
        <f>IF('1) 日本 - 中国'!H30="", "", '1) 日本 - 中国'!H30)</f>
        <v>46102</v>
      </c>
      <c r="N30" s="180" t="str">
        <f>IF('1) 日本 - 中国'!I30="", "", '1) 日本 - 中国'!I30)</f>
        <v/>
      </c>
      <c r="O30" s="153" t="str">
        <f>IF('1) 日本 - 中国'!J30="", "", '1) 日本 - 中国'!J30)</f>
        <v/>
      </c>
      <c r="P30" s="153" t="str">
        <f>IF('1) 日本 - 中国'!K30="", "", '1) 日本 - 中国'!K30)</f>
        <v/>
      </c>
      <c r="Q30" s="153">
        <f>IF('1) 日本 - 中国'!L30="", "", '1) 日本 - 中国'!L30)</f>
        <v>46105</v>
      </c>
      <c r="R30" s="7">
        <f>IF('1) 日本 - 中国'!M30="", "", '1) 日本 - 中国'!M30)</f>
        <v>46105</v>
      </c>
      <c r="S30" s="153">
        <f>IF('1) 日本 - 中国'!N30="", "", '1) 日本 - 中国'!N30)</f>
        <v>46105</v>
      </c>
      <c r="T30" s="7">
        <f>IF('1) 日本 - 中国'!O30="", "", '1) 日本 - 中国'!O30)</f>
        <v>46106</v>
      </c>
      <c r="U30" s="153">
        <f>IF('1) 日本 - 中国'!P30="", "", '1) 日本 - 中国'!P30)</f>
        <v>46106</v>
      </c>
      <c r="V30" s="153" t="str">
        <f>IF('1) 日本 - 中国'!R30="", "", '1) 日本 - 中国'!R30)</f>
        <v/>
      </c>
      <c r="W30" s="153" t="str">
        <f>IF('1) 日本 - 中国'!S30="", "", '1) 日本 - 中国'!S30)</f>
        <v/>
      </c>
      <c r="X30" s="153" t="str">
        <f>IF('1) 日本 - 中国'!T30="", "", '1) 日本 - 中国'!T30)</f>
        <v/>
      </c>
      <c r="Y30" s="153" t="str">
        <f>IF('1) 日本 - 中国'!U30="", "", '1) 日本 - 中国'!U30)</f>
        <v/>
      </c>
      <c r="Z30" s="153">
        <f>IF('1) 日本 - 中国'!V30="", "", '1) 日本 - 中国'!V30)</f>
        <v>46109</v>
      </c>
      <c r="AA30" s="153"/>
      <c r="AB30" s="153">
        <f t="shared" si="8"/>
        <v>46114</v>
      </c>
      <c r="AC30" s="153"/>
      <c r="AD30" s="153"/>
      <c r="AE30" s="153">
        <f t="shared" si="9"/>
        <v>46122</v>
      </c>
    </row>
    <row r="31" spans="1:31" s="31" customFormat="1" ht="15" customHeight="1">
      <c r="A31" s="180">
        <f t="shared" si="6"/>
        <v>46096</v>
      </c>
      <c r="B31" s="180"/>
      <c r="C31" s="180"/>
      <c r="D31" s="180">
        <f t="shared" si="7"/>
        <v>46104</v>
      </c>
      <c r="E31" s="180"/>
      <c r="F31" s="6">
        <f>IF('1) 日本 - 中国'!A31="", "", '1) 日本 - 中国'!A31)</f>
        <v>14</v>
      </c>
      <c r="G31" s="155" t="str">
        <f>IF('1) 日本 - 中国'!B31="", "", '1) 日本 - 中国'!B31)</f>
        <v>K-PACIFIC</v>
      </c>
      <c r="H31" s="147">
        <f>IF('1) 日本 - 中国'!C31="", "", '1) 日本 - 中国'!C31)</f>
        <v>2614</v>
      </c>
      <c r="I31" s="173" t="s">
        <v>76</v>
      </c>
      <c r="J31" s="172">
        <f>IF('1) 日本 - 中国'!E31="", "", '1) 日本 - 中国'!E31)</f>
        <v>2614</v>
      </c>
      <c r="K31" s="157" t="s">
        <v>85</v>
      </c>
      <c r="L31" s="180" t="str">
        <f>IF('1) 日本 - 中国'!G31="", "", '1) 日本 - 中国'!G31)</f>
        <v/>
      </c>
      <c r="M31" s="153">
        <f>IF('1) 日本 - 中国'!H31="", "", '1) 日本 - 中国'!H31)</f>
        <v>46109</v>
      </c>
      <c r="N31" s="8" t="str">
        <f>IF('1) 日本 - 中国'!I31="", "", '1) 日本 - 中国'!I31)</f>
        <v/>
      </c>
      <c r="O31" s="182" t="str">
        <f>IF('1) 日本 - 中国'!J31="", "", '1) 日本 - 中国'!J31)</f>
        <v/>
      </c>
      <c r="P31" s="182" t="str">
        <f>IF('1) 日本 - 中国'!K31="", "", '1) 日本 - 中国'!K31)</f>
        <v/>
      </c>
      <c r="Q31" s="153">
        <f>IF('1) 日本 - 中国'!L31="", "", '1) 日本 - 中国'!L31)</f>
        <v>46112</v>
      </c>
      <c r="R31" s="7">
        <f>IF('1) 日本 - 中国'!M31="", "", '1) 日本 - 中国'!M31)</f>
        <v>46112</v>
      </c>
      <c r="S31" s="153">
        <f>IF('1) 日本 - 中国'!N31="", "", '1) 日本 - 中国'!N31)</f>
        <v>46112</v>
      </c>
      <c r="T31" s="7">
        <f>IF('1) 日本 - 中国'!O31="", "", '1) 日本 - 中国'!O31)</f>
        <v>46113</v>
      </c>
      <c r="U31" s="153">
        <f>IF('1) 日本 - 中国'!P31="", "", '1) 日本 - 中国'!P31)</f>
        <v>46113</v>
      </c>
      <c r="V31" s="153" t="str">
        <f>IF('1) 日本 - 中国'!R31="", "", '1) 日本 - 中国'!R31)</f>
        <v/>
      </c>
      <c r="W31" s="153" t="str">
        <f>IF('1) 日本 - 中国'!S31="", "", '1) 日本 - 中国'!S31)</f>
        <v/>
      </c>
      <c r="X31" s="181" t="str">
        <f>IF('1) 日本 - 中国'!T31="", "", '1) 日本 - 中国'!T31)</f>
        <v/>
      </c>
      <c r="Y31" s="181" t="str">
        <f>IF('1) 日本 - 中国'!U31="", "", '1) 日本 - 中国'!U31)</f>
        <v/>
      </c>
      <c r="Z31" s="181">
        <f>IF('1) 日本 - 中国'!V31="", "", '1) 日本 - 中国'!V31)</f>
        <v>46116</v>
      </c>
      <c r="AA31" s="181"/>
      <c r="AB31" s="180">
        <f t="shared" si="8"/>
        <v>46121</v>
      </c>
      <c r="AC31" s="180"/>
      <c r="AD31" s="180"/>
      <c r="AE31" s="153">
        <f t="shared" si="9"/>
        <v>46129</v>
      </c>
    </row>
    <row r="32" spans="1:31" s="31" customFormat="1" ht="15" customHeight="1">
      <c r="A32" s="180">
        <f t="shared" si="6"/>
        <v>46103</v>
      </c>
      <c r="B32" s="180"/>
      <c r="C32" s="180"/>
      <c r="D32" s="180">
        <f t="shared" si="7"/>
        <v>46111</v>
      </c>
      <c r="E32" s="180"/>
      <c r="F32" s="6">
        <f>IF('1) 日本 - 中国'!A32="", "", '1) 日本 - 中国'!A32)</f>
        <v>15</v>
      </c>
      <c r="G32" s="155" t="str">
        <f>IF('1) 日本 - 中国'!B32="", "", '1) 日本 - 中国'!B32)</f>
        <v>B VESSEL</v>
      </c>
      <c r="H32" s="147" t="str">
        <f>IF('1) 日本 - 中国'!C32="", "", '1) 日本 - 中国'!C32)</f>
        <v/>
      </c>
      <c r="I32" s="173" t="s">
        <v>76</v>
      </c>
      <c r="J32" s="172" t="str">
        <f>IF('1) 日本 - 中国'!E32="", "", '1) 日本 - 中国'!E32)</f>
        <v/>
      </c>
      <c r="K32" s="157" t="s">
        <v>85</v>
      </c>
      <c r="L32" s="180" t="str">
        <f>IF('1) 日本 - 中国'!G32="", "", '1) 日本 - 中国'!G32)</f>
        <v/>
      </c>
      <c r="M32" s="153">
        <f>IF('1) 日本 - 中国'!H32="", "", '1) 日本 - 中国'!H32)</f>
        <v>46116</v>
      </c>
      <c r="N32" s="8" t="str">
        <f>IF('1) 日本 - 中国'!I32="", "", '1) 日本 - 中国'!I32)</f>
        <v/>
      </c>
      <c r="O32" s="182" t="str">
        <f>IF('1) 日本 - 中国'!J32="", "", '1) 日本 - 中国'!J32)</f>
        <v/>
      </c>
      <c r="P32" s="182" t="str">
        <f>IF('1) 日本 - 中国'!K32="", "", '1) 日本 - 中国'!K32)</f>
        <v/>
      </c>
      <c r="Q32" s="153">
        <f>IF('1) 日本 - 中国'!L32="", "", '1) 日本 - 中国'!L32)</f>
        <v>46119</v>
      </c>
      <c r="R32" s="7">
        <f>IF('1) 日本 - 中国'!M32="", "", '1) 日本 - 中国'!M32)</f>
        <v>46119</v>
      </c>
      <c r="S32" s="153">
        <f>IF('1) 日本 - 中国'!N32="", "", '1) 日本 - 中国'!N32)</f>
        <v>46119</v>
      </c>
      <c r="T32" s="7">
        <f>IF('1) 日本 - 中国'!O32="", "", '1) 日本 - 中国'!O32)</f>
        <v>46120</v>
      </c>
      <c r="U32" s="153">
        <f>IF('1) 日本 - 中国'!P32="", "", '1) 日本 - 中国'!P32)</f>
        <v>46120</v>
      </c>
      <c r="V32" s="153" t="str">
        <f>IF('1) 日本 - 中国'!R32="", "", '1) 日本 - 中国'!R32)</f>
        <v/>
      </c>
      <c r="W32" s="153" t="str">
        <f>IF('1) 日本 - 中国'!S32="", "", '1) 日本 - 中国'!S32)</f>
        <v/>
      </c>
      <c r="X32" s="181" t="str">
        <f>IF('1) 日本 - 中国'!T32="", "", '1) 日本 - 中国'!T32)</f>
        <v/>
      </c>
      <c r="Y32" s="181" t="str">
        <f>IF('1) 日本 - 中国'!U32="", "", '1) 日本 - 中国'!U32)</f>
        <v/>
      </c>
      <c r="Z32" s="181">
        <f>IF('1) 日本 - 中国'!V32="", "", '1) 日本 - 中国'!V32)</f>
        <v>46123</v>
      </c>
      <c r="AA32" s="181"/>
      <c r="AB32" s="180">
        <f t="shared" si="8"/>
        <v>46128</v>
      </c>
      <c r="AC32" s="180"/>
      <c r="AD32" s="180"/>
      <c r="AE32" s="153">
        <f t="shared" si="9"/>
        <v>46136</v>
      </c>
    </row>
    <row r="33" spans="1:31" s="96" customFormat="1" ht="15" customHeight="1">
      <c r="A33" s="180" t="str">
        <f t="shared" si="6"/>
        <v/>
      </c>
      <c r="B33" s="180"/>
      <c r="C33" s="180"/>
      <c r="D33" s="180" t="str">
        <f t="shared" si="7"/>
        <v/>
      </c>
      <c r="E33" s="180"/>
      <c r="F33" s="154" t="str">
        <f>IF('1) 日本 - 中国'!A33="", "", '1) 日本 - 中国'!A33)</f>
        <v/>
      </c>
      <c r="G33" s="155" t="str">
        <f>IF('1) 日本 - 中国'!B33="", "", '1) 日本 - 中国'!B33)</f>
        <v/>
      </c>
      <c r="H33" s="147" t="str">
        <f>IF('1) 日本 - 中国'!C33="", "", '1) 日本 - 中国'!C33)</f>
        <v/>
      </c>
      <c r="I33" s="173" t="s">
        <v>76</v>
      </c>
      <c r="J33" s="172" t="str">
        <f>IF('1) 日本 - 中国'!E33="", "", '1) 日本 - 中国'!E33)</f>
        <v/>
      </c>
      <c r="K33" s="157" t="s">
        <v>85</v>
      </c>
      <c r="L33" s="180" t="str">
        <f>IF('1) 日本 - 中国'!G33="", "", '1) 日本 - 中国'!G33)</f>
        <v/>
      </c>
      <c r="M33" s="153" t="str">
        <f>IF('1) 日本 - 中国'!H33="", "", '1) 日本 - 中国'!H33)</f>
        <v/>
      </c>
      <c r="N33" s="8" t="str">
        <f>IF('1) 日本 - 中国'!I33="", "", '1) 日本 - 中国'!I33)</f>
        <v/>
      </c>
      <c r="O33" s="182" t="str">
        <f>IF('1) 日本 - 中国'!J33="", "", '1) 日本 - 中国'!J33)</f>
        <v/>
      </c>
      <c r="P33" s="182" t="str">
        <f>IF('1) 日本 - 中国'!K33="", "", '1) 日本 - 中国'!K33)</f>
        <v/>
      </c>
      <c r="Q33" s="153" t="str">
        <f>IF('1) 日本 - 中国'!L33="", "", '1) 日本 - 中国'!L33)</f>
        <v/>
      </c>
      <c r="R33" s="7" t="str">
        <f>IF('1) 日本 - 中国'!M33="", "", '1) 日本 - 中国'!M33)</f>
        <v/>
      </c>
      <c r="S33" s="153" t="str">
        <f>IF('1) 日本 - 中国'!N33="", "", '1) 日本 - 中国'!N33)</f>
        <v/>
      </c>
      <c r="T33" s="7" t="str">
        <f>IF('1) 日本 - 中国'!O33="", "", '1) 日本 - 中国'!O33)</f>
        <v/>
      </c>
      <c r="U33" s="153" t="str">
        <f>IF('1) 日本 - 中国'!P33="", "", '1) 日本 - 中国'!P33)</f>
        <v/>
      </c>
      <c r="V33" s="153" t="str">
        <f>IF('1) 日本 - 中国'!R33="", "", '1) 日本 - 中国'!R33)</f>
        <v/>
      </c>
      <c r="W33" s="153" t="str">
        <f>IF('1) 日本 - 中国'!S33="", "", '1) 日本 - 中国'!S33)</f>
        <v/>
      </c>
      <c r="X33" s="181" t="str">
        <f>IF('1) 日本 - 中国'!T33="", "", '1) 日本 - 中国'!T33)</f>
        <v/>
      </c>
      <c r="Y33" s="181" t="str">
        <f>IF('1) 日本 - 中国'!U33="", "", '1) 日本 - 中国'!U33)</f>
        <v/>
      </c>
      <c r="Z33" s="181" t="str">
        <f>IF('1) 日本 - 中国'!V33="", "", '1) 日本 - 中国'!V33)</f>
        <v/>
      </c>
      <c r="AA33" s="181"/>
      <c r="AB33" s="180" t="str">
        <f t="shared" si="8"/>
        <v/>
      </c>
      <c r="AC33" s="180"/>
      <c r="AD33" s="180"/>
      <c r="AE33" s="153" t="str">
        <f t="shared" si="9"/>
        <v/>
      </c>
    </row>
    <row r="34" spans="1:31" s="96" customFormat="1" ht="15" customHeight="1">
      <c r="A34" s="180" t="str">
        <f t="shared" si="6"/>
        <v/>
      </c>
      <c r="B34" s="180"/>
      <c r="C34" s="180"/>
      <c r="D34" s="180" t="str">
        <f t="shared" si="7"/>
        <v/>
      </c>
      <c r="E34" s="180"/>
      <c r="F34" s="154" t="str">
        <f>IF('1) 日本 - 中国'!A34="", "", '1) 日本 - 中国'!A34)</f>
        <v/>
      </c>
      <c r="G34" s="155" t="str">
        <f>IF('1) 日本 - 中国'!B34="", "", '1) 日本 - 中国'!B34)</f>
        <v/>
      </c>
      <c r="H34" s="147" t="str">
        <f>IF('1) 日本 - 中国'!C34="", "", '1) 日本 - 中国'!C34)</f>
        <v/>
      </c>
      <c r="I34" s="173" t="s">
        <v>76</v>
      </c>
      <c r="J34" s="172" t="str">
        <f>IF('1) 日本 - 中国'!E34="", "", '1) 日本 - 中国'!E34)</f>
        <v/>
      </c>
      <c r="K34" s="157" t="s">
        <v>85</v>
      </c>
      <c r="L34" s="180" t="str">
        <f>IF('1) 日本 - 中国'!G34="", "", '1) 日本 - 中国'!G34)</f>
        <v/>
      </c>
      <c r="M34" s="153" t="str">
        <f>IF('1) 日本 - 中国'!H34="", "", '1) 日本 - 中国'!H34)</f>
        <v/>
      </c>
      <c r="N34" s="8" t="str">
        <f>IF('1) 日本 - 中国'!I34="", "", '1) 日本 - 中国'!I34)</f>
        <v/>
      </c>
      <c r="O34" s="182" t="str">
        <f>IF('1) 日本 - 中国'!J34="", "", '1) 日本 - 中国'!J34)</f>
        <v/>
      </c>
      <c r="P34" s="153" t="str">
        <f>IF('1) 日本 - 中国'!K34="", "", '1) 日本 - 中国'!K34)</f>
        <v/>
      </c>
      <c r="Q34" s="153" t="str">
        <f>IF('1) 日本 - 中国'!L34="", "", '1) 日本 - 中国'!L34)</f>
        <v/>
      </c>
      <c r="R34" s="7" t="str">
        <f>IF('1) 日本 - 中国'!M34="", "", '1) 日本 - 中国'!M34)</f>
        <v/>
      </c>
      <c r="S34" s="153" t="str">
        <f>IF('1) 日本 - 中国'!N34="", "", '1) 日本 - 中国'!N34)</f>
        <v/>
      </c>
      <c r="T34" s="7" t="str">
        <f>IF('1) 日本 - 中国'!O34="", "", '1) 日本 - 中国'!O34)</f>
        <v/>
      </c>
      <c r="U34" s="153" t="str">
        <f>IF('1) 日本 - 中国'!P34="", "", '1) 日本 - 中国'!P34)</f>
        <v/>
      </c>
      <c r="V34" s="153" t="str">
        <f>IF('1) 日本 - 中国'!R34="", "", '1) 日本 - 中国'!R34)</f>
        <v/>
      </c>
      <c r="W34" s="153" t="str">
        <f>IF('1) 日本 - 中国'!S34="", "", '1) 日本 - 中国'!S34)</f>
        <v/>
      </c>
      <c r="X34" s="153" t="str">
        <f>IF('1) 日本 - 中国'!T34="", "", '1) 日本 - 中国'!T34)</f>
        <v/>
      </c>
      <c r="Y34" s="153" t="str">
        <f>IF('1) 日本 - 中国'!U34="", "", '1) 日本 - 中国'!U34)</f>
        <v/>
      </c>
      <c r="Z34" s="153" t="str">
        <f>IF('1) 日本 - 中国'!V34="", "", '1) 日本 - 中国'!V34)</f>
        <v/>
      </c>
      <c r="AA34" s="181"/>
      <c r="AB34" s="180" t="str">
        <f t="shared" si="8"/>
        <v/>
      </c>
      <c r="AC34" s="180"/>
      <c r="AD34" s="180"/>
      <c r="AE34" s="153" t="str">
        <f t="shared" si="9"/>
        <v/>
      </c>
    </row>
    <row r="35" spans="1:31" s="96" customFormat="1" ht="15" customHeight="1">
      <c r="A35" s="180" t="str">
        <f t="shared" si="6"/>
        <v/>
      </c>
      <c r="B35" s="180"/>
      <c r="C35" s="180"/>
      <c r="D35" s="180" t="str">
        <f t="shared" si="7"/>
        <v/>
      </c>
      <c r="E35" s="180"/>
      <c r="F35" s="6" t="str">
        <f>IF('1) 日本 - 中国'!A35="", "", '1) 日本 - 中国'!A35)</f>
        <v/>
      </c>
      <c r="G35" s="155" t="str">
        <f>IF('1) 日本 - 中国'!B35="", "", '1) 日本 - 中国'!B35)</f>
        <v/>
      </c>
      <c r="H35" s="147" t="str">
        <f>IF('1) 日本 - 中国'!C35="", "", '1) 日本 - 中国'!C35)</f>
        <v/>
      </c>
      <c r="I35" s="173" t="s">
        <v>76</v>
      </c>
      <c r="J35" s="172" t="str">
        <f>IF('1) 日本 - 中国'!E35="", "", '1) 日本 - 中国'!E35)</f>
        <v/>
      </c>
      <c r="K35" s="157" t="s">
        <v>85</v>
      </c>
      <c r="L35" s="180" t="str">
        <f>IF('1) 日本 - 中国'!G35="", "", '1) 日本 - 中国'!G35)</f>
        <v/>
      </c>
      <c r="M35" s="153" t="str">
        <f>IF('1) 日本 - 中国'!H35="", "", '1) 日本 - 中国'!H35)</f>
        <v/>
      </c>
      <c r="N35" s="8" t="str">
        <f>IF('1) 日本 - 中国'!I35="", "", '1) 日本 - 中国'!I35)</f>
        <v/>
      </c>
      <c r="O35" s="182" t="str">
        <f>IF('1) 日本 - 中国'!J35="", "", '1) 日本 - 中国'!J35)</f>
        <v/>
      </c>
      <c r="P35" s="153" t="str">
        <f>IF('1) 日本 - 中国'!K35="", "", '1) 日本 - 中国'!K35)</f>
        <v/>
      </c>
      <c r="Q35" s="153" t="str">
        <f>IF('1) 日本 - 中国'!L35="", "", '1) 日本 - 中国'!L35)</f>
        <v/>
      </c>
      <c r="R35" s="7" t="str">
        <f>IF('1) 日本 - 中国'!M35="", "", '1) 日本 - 中国'!M35)</f>
        <v/>
      </c>
      <c r="S35" s="153" t="str">
        <f>IF('1) 日本 - 中国'!N35="", "", '1) 日本 - 中国'!N35)</f>
        <v/>
      </c>
      <c r="T35" s="7" t="str">
        <f>IF('1) 日本 - 中国'!O35="", "", '1) 日本 - 中国'!O35)</f>
        <v/>
      </c>
      <c r="U35" s="153" t="str">
        <f>IF('1) 日本 - 中国'!P35="", "", '1) 日本 - 中国'!P35)</f>
        <v/>
      </c>
      <c r="V35" s="153" t="str">
        <f>IF('1) 日本 - 中国'!R35="", "", '1) 日本 - 中国'!R35)</f>
        <v/>
      </c>
      <c r="W35" s="153" t="str">
        <f>IF('1) 日本 - 中国'!S35="", "", '1) 日本 - 中国'!S35)</f>
        <v/>
      </c>
      <c r="X35" s="181" t="str">
        <f>IF('1) 日本 - 中国'!T35="", "", '1) 日本 - 中国'!T35)</f>
        <v/>
      </c>
      <c r="Y35" s="181" t="str">
        <f>IF('1) 日本 - 中国'!U35="", "", '1) 日本 - 中国'!U35)</f>
        <v/>
      </c>
      <c r="Z35" s="181" t="str">
        <f>IF('1) 日本 - 中国'!V35="", "", '1) 日本 - 中国'!V35)</f>
        <v/>
      </c>
      <c r="AA35" s="153"/>
      <c r="AB35" s="180" t="str">
        <f t="shared" si="8"/>
        <v/>
      </c>
      <c r="AC35" s="180"/>
      <c r="AD35" s="180"/>
      <c r="AE35" s="153" t="str">
        <f t="shared" si="9"/>
        <v/>
      </c>
    </row>
    <row r="36" spans="1:31" s="96" customFormat="1" ht="15" customHeight="1">
      <c r="A36" s="153" t="str">
        <f t="shared" si="6"/>
        <v/>
      </c>
      <c r="B36" s="153"/>
      <c r="C36" s="153"/>
      <c r="D36" s="153" t="str">
        <f t="shared" si="7"/>
        <v/>
      </c>
      <c r="E36" s="153"/>
      <c r="F36" s="154" t="str">
        <f>IF('1) 日本 - 中国'!A36="", "", '1) 日本 - 中国'!A36)</f>
        <v/>
      </c>
      <c r="G36" s="155" t="str">
        <f>IF('1) 日本 - 中国'!B36="", "", '1) 日本 - 中国'!B36)</f>
        <v/>
      </c>
      <c r="H36" s="147" t="str">
        <f>IF('1) 日本 - 中国'!C36="", "", '1) 日本 - 中国'!C36)</f>
        <v/>
      </c>
      <c r="I36" s="173" t="s">
        <v>76</v>
      </c>
      <c r="J36" s="172" t="str">
        <f>IF('1) 日本 - 中国'!E36="", "", '1) 日本 - 中国'!E36)</f>
        <v/>
      </c>
      <c r="K36" s="157" t="s">
        <v>85</v>
      </c>
      <c r="L36" s="180" t="str">
        <f>IF('1) 日本 - 中国'!G36="", "", '1) 日本 - 中国'!G36)</f>
        <v/>
      </c>
      <c r="M36" s="153" t="str">
        <f>IF('1) 日本 - 中国'!H36="", "", '1) 日本 - 中国'!H36)</f>
        <v/>
      </c>
      <c r="N36" s="8" t="str">
        <f>IF('1) 日本 - 中国'!I36="", "", '1) 日本 - 中国'!I36)</f>
        <v/>
      </c>
      <c r="O36" s="182" t="str">
        <f>IF('1) 日本 - 中国'!J36="", "", '1) 日本 - 中国'!J36)</f>
        <v/>
      </c>
      <c r="P36" s="153" t="str">
        <f>IF('1) 日本 - 中国'!K36="", "", '1) 日本 - 中国'!K36)</f>
        <v/>
      </c>
      <c r="Q36" s="153" t="str">
        <f>IF('1) 日本 - 中国'!L36="", "", '1) 日本 - 中国'!L36)</f>
        <v/>
      </c>
      <c r="R36" s="7" t="str">
        <f>IF('1) 日本 - 中国'!M36="", "", '1) 日本 - 中国'!M36)</f>
        <v/>
      </c>
      <c r="S36" s="153" t="str">
        <f>IF('1) 日本 - 中国'!N36="", "", '1) 日本 - 中国'!N36)</f>
        <v/>
      </c>
      <c r="T36" s="7" t="str">
        <f>IF('1) 日本 - 中国'!O36="", "", '1) 日本 - 中国'!O36)</f>
        <v/>
      </c>
      <c r="U36" s="153" t="str">
        <f>IF('1) 日本 - 中国'!P36="", "", '1) 日本 - 中国'!P36)</f>
        <v/>
      </c>
      <c r="V36" s="153" t="str">
        <f>IF('1) 日本 - 中国'!R36="", "", '1) 日本 - 中国'!R36)</f>
        <v/>
      </c>
      <c r="W36" s="153" t="str">
        <f>IF('1) 日本 - 中国'!S36="", "", '1) 日本 - 中国'!S36)</f>
        <v/>
      </c>
      <c r="X36" s="153" t="str">
        <f>IF('1) 日本 - 中国'!T36="", "", '1) 日本 - 中国'!T36)</f>
        <v/>
      </c>
      <c r="Y36" s="153" t="str">
        <f>IF('1) 日本 - 中国'!U36="", "", '1) 日本 - 中国'!U36)</f>
        <v/>
      </c>
      <c r="Z36" s="153" t="str">
        <f>IF('1) 日本 - 中国'!V36="", "", '1) 日本 - 中国'!V36)</f>
        <v/>
      </c>
      <c r="AA36" s="153"/>
      <c r="AB36" s="153" t="str">
        <f t="shared" si="8"/>
        <v/>
      </c>
      <c r="AC36" s="153"/>
      <c r="AD36" s="153"/>
      <c r="AE36" s="153" t="str">
        <f t="shared" si="9"/>
        <v/>
      </c>
    </row>
    <row r="37" spans="1:31" s="96" customFormat="1" ht="15" customHeight="1">
      <c r="A37" s="180" t="str">
        <f t="shared" si="6"/>
        <v/>
      </c>
      <c r="B37" s="180"/>
      <c r="C37" s="180"/>
      <c r="D37" s="180" t="str">
        <f t="shared" si="7"/>
        <v/>
      </c>
      <c r="E37" s="180"/>
      <c r="F37" s="154" t="str">
        <f>IF('1) 日本 - 中国'!A37="", "", '1) 日本 - 中国'!A37)</f>
        <v/>
      </c>
      <c r="G37" s="155" t="str">
        <f>IF('1) 日本 - 中国'!B37="", "", '1) 日本 - 中国'!B37)</f>
        <v/>
      </c>
      <c r="H37" s="147" t="str">
        <f>IF('1) 日本 - 中国'!C37="", "", '1) 日本 - 中国'!C37)</f>
        <v/>
      </c>
      <c r="I37" s="173" t="s">
        <v>76</v>
      </c>
      <c r="J37" s="172" t="str">
        <f>IF('1) 日本 - 中国'!E37="", "", '1) 日本 - 中国'!E37)</f>
        <v/>
      </c>
      <c r="K37" s="157" t="s">
        <v>85</v>
      </c>
      <c r="L37" s="180" t="str">
        <f>IF('1) 日本 - 中国'!G37="", "", '1) 日本 - 中国'!G37)</f>
        <v/>
      </c>
      <c r="M37" s="153" t="str">
        <f>IF('1) 日本 - 中国'!H37="", "", '1) 日本 - 中国'!H37)</f>
        <v/>
      </c>
      <c r="N37" s="8" t="str">
        <f>IF('1) 日本 - 中国'!I37="", "", '1) 日本 - 中国'!I37)</f>
        <v/>
      </c>
      <c r="O37" s="182" t="str">
        <f>IF('1) 日本 - 中国'!J37="", "", '1) 日本 - 中国'!J37)</f>
        <v/>
      </c>
      <c r="P37" s="153" t="str">
        <f>IF('1) 日本 - 中国'!K37="", "", '1) 日本 - 中国'!K37)</f>
        <v/>
      </c>
      <c r="Q37" s="153" t="str">
        <f>IF('1) 日本 - 中国'!L37="", "", '1) 日本 - 中国'!L37)</f>
        <v/>
      </c>
      <c r="R37" s="7" t="str">
        <f>IF('1) 日本 - 中国'!M37="", "", '1) 日本 - 中国'!M37)</f>
        <v/>
      </c>
      <c r="S37" s="153" t="str">
        <f>IF('1) 日本 - 中国'!N37="", "", '1) 日本 - 中国'!N37)</f>
        <v/>
      </c>
      <c r="T37" s="7" t="str">
        <f>IF('1) 日本 - 中国'!O37="", "", '1) 日本 - 中国'!O37)</f>
        <v/>
      </c>
      <c r="U37" s="153" t="str">
        <f>IF('1) 日本 - 中国'!P37="", "", '1) 日本 - 中国'!P37)</f>
        <v/>
      </c>
      <c r="V37" s="153" t="str">
        <f>IF('1) 日本 - 中国'!R37="", "", '1) 日本 - 中国'!R37)</f>
        <v/>
      </c>
      <c r="W37" s="153" t="str">
        <f>IF('1) 日本 - 中国'!S37="", "", '1) 日本 - 中国'!S37)</f>
        <v/>
      </c>
      <c r="X37" s="153" t="str">
        <f>IF('1) 日本 - 中国'!T37="", "", '1) 日本 - 中国'!T37)</f>
        <v/>
      </c>
      <c r="Y37" s="153" t="str">
        <f>IF('1) 日本 - 中国'!U37="", "", '1) 日本 - 中国'!U37)</f>
        <v/>
      </c>
      <c r="Z37" s="153" t="str">
        <f>IF('1) 日本 - 中国'!V37="", "", '1) 日本 - 中国'!V37)</f>
        <v/>
      </c>
      <c r="AA37" s="181"/>
      <c r="AB37" s="180" t="str">
        <f t="shared" si="8"/>
        <v/>
      </c>
      <c r="AC37" s="180"/>
      <c r="AD37" s="180"/>
      <c r="AE37" s="153" t="str">
        <f t="shared" si="9"/>
        <v/>
      </c>
    </row>
    <row r="38" spans="1:31" s="96" customFormat="1" ht="15" customHeight="1">
      <c r="A38" s="186" t="str">
        <f t="shared" si="6"/>
        <v/>
      </c>
      <c r="B38" s="186"/>
      <c r="C38" s="186"/>
      <c r="D38" s="186" t="str">
        <f t="shared" si="7"/>
        <v/>
      </c>
      <c r="E38" s="186"/>
      <c r="F38" s="183" t="str">
        <f>IF('1) 日本 - 中国'!A38="", "", '1) 日本 - 中国'!A38)</f>
        <v/>
      </c>
      <c r="G38" s="160" t="str">
        <f>IF('1) 日本 - 中国'!B38="", "", '1) 日本 - 中国'!B38)</f>
        <v/>
      </c>
      <c r="H38" s="161" t="str">
        <f>IF('1) 日本 - 中国'!C38="", "", '1) 日本 - 中国'!C38)</f>
        <v/>
      </c>
      <c r="I38" s="184" t="s">
        <v>76</v>
      </c>
      <c r="J38" s="185" t="str">
        <f>IF('1) 日本 - 中国'!E38="", "", '1) 日本 - 中国'!E38)</f>
        <v/>
      </c>
      <c r="K38" s="164" t="s">
        <v>85</v>
      </c>
      <c r="L38" s="186" t="str">
        <f>IF('1) 日本 - 中国'!G38="", "", '1) 日本 - 中国'!G38)</f>
        <v/>
      </c>
      <c r="M38" s="165" t="str">
        <f>IF('1) 日本 - 中国'!H38="", "", '1) 日本 - 中国'!H38)</f>
        <v/>
      </c>
      <c r="N38" s="187" t="str">
        <f>IF('1) 日本 - 中国'!I38="", "", '1) 日本 - 中国'!I38)</f>
        <v/>
      </c>
      <c r="O38" s="188" t="str">
        <f>IF('1) 日本 - 中国'!J38="", "", '1) 日本 - 中国'!J38)</f>
        <v/>
      </c>
      <c r="P38" s="165" t="str">
        <f>IF('1) 日本 - 中国'!K38="", "", '1) 日本 - 中国'!K38)</f>
        <v/>
      </c>
      <c r="Q38" s="165" t="str">
        <f>IF('1) 日本 - 中国'!L38="", "", '1) 日本 - 中国'!L38)</f>
        <v/>
      </c>
      <c r="R38" s="189" t="str">
        <f>IF('1) 日本 - 中国'!M38="", "", '1) 日本 - 中国'!M38)</f>
        <v/>
      </c>
      <c r="S38" s="165" t="str">
        <f>IF('1) 日本 - 中国'!N38="", "", '1) 日本 - 中国'!N38)</f>
        <v/>
      </c>
      <c r="T38" s="189" t="str">
        <f>IF('1) 日本 - 中国'!O38="", "", '1) 日本 - 中国'!O38)</f>
        <v/>
      </c>
      <c r="U38" s="165" t="str">
        <f>IF('1) 日本 - 中国'!P38="", "", '1) 日本 - 中国'!P38)</f>
        <v/>
      </c>
      <c r="V38" s="165" t="str">
        <f>IF('1) 日本 - 中国'!R38="", "", '1) 日本 - 中国'!R38)</f>
        <v/>
      </c>
      <c r="W38" s="165" t="str">
        <f>IF('1) 日本 - 中国'!S38="", "", '1) 日本 - 中国'!S38)</f>
        <v/>
      </c>
      <c r="X38" s="165" t="str">
        <f>IF('1) 日本 - 中国'!T38="", "", '1) 日本 - 中国'!T38)</f>
        <v/>
      </c>
      <c r="Y38" s="165" t="str">
        <f>IF('1) 日本 - 中国'!U38="", "", '1) 日本 - 中国'!U38)</f>
        <v/>
      </c>
      <c r="Z38" s="165" t="str">
        <f>IF('1) 日本 - 中国'!V38="", "", '1) 日本 - 中国'!V38)</f>
        <v/>
      </c>
      <c r="AA38" s="196"/>
      <c r="AB38" s="186" t="str">
        <f t="shared" si="8"/>
        <v/>
      </c>
      <c r="AC38" s="186"/>
      <c r="AD38" s="186"/>
      <c r="AE38" s="165" t="str">
        <f t="shared" si="9"/>
        <v/>
      </c>
    </row>
    <row r="39" spans="1:31" ht="15" customHeight="1">
      <c r="F39" s="31" t="s">
        <v>67</v>
      </c>
      <c r="G39" s="112"/>
      <c r="H39" s="113"/>
      <c r="I39" s="113"/>
      <c r="J39" s="113"/>
      <c r="K39" s="113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6"/>
      <c r="G40" s="96"/>
      <c r="H40" s="96"/>
      <c r="I40" s="96"/>
      <c r="J40" s="96"/>
      <c r="K40" s="96"/>
      <c r="L40" s="106"/>
      <c r="M40" s="96"/>
      <c r="N40" s="96"/>
      <c r="O40" s="96"/>
      <c r="P40" s="96"/>
      <c r="Q40" s="106"/>
      <c r="R40" s="106"/>
      <c r="S40" s="106"/>
      <c r="T40" s="106"/>
      <c r="U40" s="96"/>
      <c r="V40" s="96"/>
      <c r="W40" s="96"/>
      <c r="X40" s="96"/>
      <c r="Y40" s="106"/>
      <c r="Z40" s="106"/>
      <c r="AA40" s="106"/>
    </row>
    <row r="41" spans="1:31" s="31" customFormat="1" ht="15" customHeight="1">
      <c r="F41" s="96"/>
      <c r="G41" s="96"/>
      <c r="H41" s="96"/>
      <c r="I41" s="96"/>
      <c r="J41" s="96"/>
      <c r="K41" s="96"/>
      <c r="L41" s="106"/>
      <c r="M41" s="96"/>
      <c r="N41" s="96"/>
      <c r="O41" s="96"/>
      <c r="P41" s="96"/>
      <c r="Q41" s="106"/>
      <c r="R41" s="106"/>
      <c r="S41" s="106"/>
      <c r="T41" s="106"/>
      <c r="U41" s="96"/>
      <c r="V41" s="96"/>
      <c r="W41" s="96"/>
      <c r="X41" s="96"/>
      <c r="Y41" s="106"/>
      <c r="Z41" s="106"/>
      <c r="AA41" s="106"/>
    </row>
    <row r="42" spans="1:31" s="31" customFormat="1" ht="15" customHeight="1">
      <c r="L42" s="38"/>
      <c r="M42" s="96"/>
      <c r="N42" s="96"/>
      <c r="O42" s="96"/>
      <c r="P42" s="96"/>
      <c r="Q42" s="38"/>
      <c r="R42" s="106"/>
      <c r="S42" s="106"/>
      <c r="T42" s="106"/>
      <c r="U42" s="96"/>
      <c r="V42" s="96"/>
      <c r="W42" s="96"/>
      <c r="X42" s="96"/>
      <c r="Y42" s="106"/>
      <c r="Z42" s="106"/>
      <c r="AA42" s="38"/>
    </row>
    <row r="43" spans="1:31" s="31" customFormat="1" ht="15" customHeight="1"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31" s="31" customFormat="1" ht="15" customHeight="1"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31" s="96" customFormat="1" ht="15" customHeight="1">
      <c r="F45" s="115"/>
      <c r="G45" s="116"/>
      <c r="H45" s="117"/>
      <c r="I45" s="117"/>
      <c r="J45" s="117"/>
      <c r="K45" s="11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6" customFormat="1" ht="15" customHeight="1">
      <c r="F46" s="115"/>
      <c r="G46" s="116"/>
      <c r="H46" s="117"/>
      <c r="I46" s="117"/>
      <c r="J46" s="117"/>
      <c r="K46" s="11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6" customFormat="1" ht="15" customHeight="1">
      <c r="F47" s="115"/>
      <c r="G47" s="116"/>
      <c r="H47" s="117"/>
      <c r="I47" s="117"/>
      <c r="J47" s="117"/>
      <c r="K47" s="11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5"/>
      <c r="G48" s="116"/>
      <c r="H48" s="117"/>
      <c r="I48" s="117"/>
      <c r="J48" s="117"/>
      <c r="K48" s="11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5"/>
      <c r="G49" s="116"/>
      <c r="H49" s="117"/>
      <c r="I49" s="117"/>
      <c r="J49" s="117"/>
      <c r="K49" s="11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5"/>
      <c r="G50" s="116"/>
      <c r="H50" s="117"/>
      <c r="I50" s="117"/>
      <c r="J50" s="117"/>
      <c r="K50" s="11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6" customFormat="1" ht="15" customHeight="1">
      <c r="F51" s="115"/>
      <c r="G51" s="116"/>
      <c r="H51" s="117"/>
      <c r="I51" s="117"/>
      <c r="J51" s="117"/>
      <c r="K51" s="11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6" customFormat="1" ht="15" customHeight="1">
      <c r="F52" s="115"/>
      <c r="G52" s="116"/>
      <c r="H52" s="117"/>
      <c r="I52" s="117"/>
      <c r="J52" s="117"/>
      <c r="K52" s="11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6" customFormat="1" ht="15" customHeight="1">
      <c r="F53" s="115"/>
      <c r="G53" s="116"/>
      <c r="H53" s="117"/>
      <c r="I53" s="117"/>
      <c r="J53" s="117"/>
      <c r="K53" s="11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6" customFormat="1" ht="15" customHeight="1">
      <c r="F54" s="115"/>
      <c r="G54" s="116"/>
      <c r="H54" s="117"/>
      <c r="I54" s="117"/>
      <c r="J54" s="117"/>
      <c r="K54" s="11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6" customFormat="1" ht="15" customHeight="1">
      <c r="F55" s="115"/>
      <c r="G55" s="116"/>
      <c r="H55" s="117"/>
      <c r="I55" s="117"/>
      <c r="J55" s="117"/>
      <c r="K55" s="11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6" customFormat="1" ht="15" customHeight="1">
      <c r="F56" s="115"/>
      <c r="G56" s="116"/>
      <c r="H56" s="117"/>
      <c r="I56" s="117"/>
      <c r="J56" s="117"/>
      <c r="K56" s="1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6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6"/>
      <c r="I65" s="96"/>
      <c r="J65" s="96"/>
      <c r="K65" s="96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3"/>
      <c r="B69" s="93"/>
      <c r="C69" s="93"/>
      <c r="D69" s="93"/>
      <c r="E69" s="118"/>
      <c r="F69" s="93"/>
      <c r="G69" s="93"/>
      <c r="H69" s="119"/>
      <c r="I69" s="119"/>
      <c r="J69" s="119"/>
      <c r="K69" s="119"/>
      <c r="L69" s="119"/>
      <c r="M69" s="119"/>
      <c r="N69" s="118"/>
      <c r="O69" s="23"/>
      <c r="P69" s="118"/>
      <c r="Q69" s="119"/>
      <c r="R69" s="93"/>
      <c r="S69" s="23"/>
      <c r="T69" s="93"/>
      <c r="U69" s="93"/>
      <c r="V69" s="23"/>
      <c r="W69" s="23"/>
      <c r="X69" s="23"/>
      <c r="Y69" s="23"/>
      <c r="Z69" s="23"/>
      <c r="AA69" s="23"/>
      <c r="AB69" s="93"/>
      <c r="AC69" s="93"/>
    </row>
    <row r="70" spans="1:29" ht="15.75" customHeight="1">
      <c r="A70" s="93"/>
      <c r="B70" s="93"/>
      <c r="C70" s="93"/>
      <c r="D70" s="93"/>
      <c r="E70" s="118"/>
      <c r="F70" s="93"/>
      <c r="G70" s="93"/>
      <c r="H70" s="119"/>
      <c r="I70" s="119"/>
      <c r="J70" s="119"/>
      <c r="K70" s="119"/>
      <c r="L70" s="119"/>
      <c r="M70" s="119"/>
      <c r="N70" s="118"/>
      <c r="O70" s="23"/>
      <c r="P70" s="118"/>
      <c r="Q70" s="119"/>
      <c r="R70" s="93"/>
      <c r="S70" s="23"/>
      <c r="T70" s="93"/>
      <c r="U70" s="93"/>
      <c r="V70" s="23"/>
      <c r="W70" s="23"/>
      <c r="X70" s="23"/>
      <c r="Y70" s="23"/>
      <c r="Z70" s="23"/>
      <c r="AA70" s="23"/>
      <c r="AB70" s="93"/>
      <c r="AC70" s="93"/>
    </row>
    <row r="71" spans="1:29" ht="15.75" customHeight="1">
      <c r="E71" s="22"/>
      <c r="F71" s="120"/>
      <c r="G71" s="120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3"/>
      <c r="G73" s="93"/>
      <c r="H73" s="93"/>
      <c r="I73" s="93"/>
      <c r="J73" s="93"/>
      <c r="K73" s="93"/>
      <c r="L73" s="93"/>
      <c r="M73" s="93"/>
      <c r="N73" s="23"/>
      <c r="O73" s="23"/>
      <c r="P73" s="23"/>
      <c r="Q73" s="93"/>
      <c r="R73" s="93"/>
      <c r="S73" s="23"/>
      <c r="T73" s="93"/>
      <c r="U73" s="93"/>
      <c r="V73" s="23"/>
      <c r="W73" s="23"/>
      <c r="X73" s="23"/>
      <c r="Y73" s="23"/>
      <c r="Z73" s="23"/>
      <c r="AA73" s="23"/>
    </row>
    <row r="74" spans="1:29" ht="15.75" customHeight="1">
      <c r="E74" s="23"/>
      <c r="F74" s="93"/>
      <c r="G74" s="93"/>
      <c r="H74" s="93"/>
      <c r="I74" s="93"/>
      <c r="J74" s="93"/>
      <c r="K74" s="93"/>
      <c r="L74" s="93"/>
      <c r="M74" s="93"/>
      <c r="N74" s="23"/>
      <c r="O74" s="23"/>
      <c r="P74" s="23"/>
      <c r="Q74" s="93"/>
      <c r="R74" s="93"/>
      <c r="S74" s="23"/>
      <c r="T74" s="93"/>
      <c r="U74" s="93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0DEB0-D17F-40EE-BC02-4A70684FAF41}">
  <sheetPr>
    <pageSetUpPr fitToPage="1"/>
  </sheetPr>
  <dimension ref="A1:AA74"/>
  <sheetViews>
    <sheetView view="pageBreakPreview" zoomScale="70" zoomScaleNormal="70" zoomScaleSheetLayoutView="70" workbookViewId="0">
      <selection activeCell="G48" sqref="G48"/>
    </sheetView>
  </sheetViews>
  <sheetFormatPr defaultColWidth="7.6328125" defaultRowHeight="15.75" customHeight="1" outlineLevelRow="1" outlineLevelCol="1"/>
  <cols>
    <col min="1" max="2" width="15.6328125" style="21" customWidth="1"/>
    <col min="3" max="3" width="4.90625" style="21" customWidth="1"/>
    <col min="4" max="4" width="9.08984375" style="21" customWidth="1"/>
    <col min="5" max="5" width="20.6328125" style="21" customWidth="1"/>
    <col min="6" max="6" width="6.90625" style="21" customWidth="1"/>
    <col min="7" max="7" width="4.08984375" style="21" customWidth="1"/>
    <col min="8" max="8" width="6.90625" style="21" customWidth="1"/>
    <col min="9" max="9" width="4.08984375" style="21" customWidth="1"/>
    <col min="10" max="12" width="15.6328125" style="21" customWidth="1"/>
    <col min="13" max="13" width="12.453125" style="21" customWidth="1"/>
    <col min="14" max="14" width="15.6328125" style="21" hidden="1" customWidth="1" outlineLevel="1"/>
    <col min="15" max="15" width="15.6328125" style="21" customWidth="1" collapsed="1"/>
    <col min="16" max="16" width="15.6328125" style="21" customWidth="1"/>
    <col min="17" max="19" width="15.6328125" style="21" hidden="1" customWidth="1" outlineLevel="1"/>
    <col min="20" max="21" width="15.90625" style="21" hidden="1" customWidth="1" outlineLevel="1"/>
    <col min="22" max="22" width="4.453125" style="21" hidden="1" customWidth="1" outlineLevel="1"/>
    <col min="23" max="25" width="15.6328125" style="21" hidden="1" customWidth="1" outlineLevel="1"/>
    <col min="26" max="26" width="13.90625" style="21" customWidth="1" collapsed="1"/>
    <col min="27" max="39" width="13.90625" style="21" customWidth="1"/>
    <col min="40" max="16384" width="7.6328125" style="21"/>
  </cols>
  <sheetData>
    <row r="1" spans="1:27" ht="15.75" customHeight="1">
      <c r="A1" s="30"/>
      <c r="B1" s="81"/>
      <c r="C1" s="81"/>
      <c r="K1" s="30"/>
      <c r="L1" s="81"/>
      <c r="M1" s="81"/>
      <c r="N1" s="81"/>
      <c r="O1" s="81"/>
      <c r="P1" s="81"/>
      <c r="Q1" s="81"/>
      <c r="R1" s="82"/>
      <c r="S1" s="82"/>
      <c r="T1" s="82"/>
      <c r="U1" s="82"/>
      <c r="V1" s="82"/>
    </row>
    <row r="2" spans="1:27" ht="15.75" customHeight="1">
      <c r="C2" s="310" t="s">
        <v>94</v>
      </c>
      <c r="D2" s="326"/>
      <c r="E2" s="326"/>
      <c r="F2" s="326"/>
      <c r="G2" s="28"/>
      <c r="H2" s="28"/>
      <c r="I2" s="28"/>
      <c r="J2" s="310" t="str">
        <f>'1) 日本 - 中国'!M2</f>
        <v>2026年3月スケジュール</v>
      </c>
      <c r="K2" s="326"/>
      <c r="L2" s="326"/>
      <c r="M2" s="326"/>
      <c r="N2" s="81"/>
      <c r="O2" s="81"/>
      <c r="P2" s="198"/>
      <c r="Q2" s="198"/>
      <c r="R2" s="198"/>
      <c r="S2" s="82"/>
      <c r="T2" s="82"/>
      <c r="U2" s="82"/>
      <c r="V2" s="82"/>
    </row>
    <row r="3" spans="1:27" ht="15.75" customHeight="1">
      <c r="C3" s="326"/>
      <c r="D3" s="326"/>
      <c r="E3" s="326"/>
      <c r="F3" s="326"/>
      <c r="G3" s="28"/>
      <c r="H3" s="28"/>
      <c r="I3" s="28"/>
      <c r="J3" s="326"/>
      <c r="K3" s="326"/>
      <c r="L3" s="326"/>
      <c r="M3" s="326"/>
      <c r="N3" s="81"/>
      <c r="O3" s="27" t="s">
        <v>3</v>
      </c>
      <c r="P3" s="140">
        <f>'1) 日本 - 中国'!V3</f>
        <v>46106</v>
      </c>
      <c r="Q3" s="198"/>
      <c r="R3" s="198"/>
      <c r="S3" s="74"/>
    </row>
    <row r="4" spans="1:27" ht="15.75" customHeight="1">
      <c r="C4" s="30" t="s">
        <v>95</v>
      </c>
      <c r="D4" s="199"/>
      <c r="E4" s="199"/>
      <c r="F4" s="199"/>
      <c r="G4" s="26"/>
      <c r="H4" s="26"/>
      <c r="I4" s="26"/>
      <c r="J4" s="74" t="s">
        <v>118</v>
      </c>
      <c r="K4" s="26"/>
      <c r="L4" s="74"/>
      <c r="M4" s="26"/>
      <c r="N4" s="75"/>
      <c r="O4" s="86" t="s">
        <v>5</v>
      </c>
      <c r="P4" s="87" t="str">
        <f>'1) 日本 - 中国'!V4</f>
        <v>No.579-5</v>
      </c>
      <c r="Q4" s="26"/>
      <c r="R4" s="74"/>
      <c r="S4" s="74"/>
      <c r="AA4" s="25"/>
    </row>
    <row r="5" spans="1:27" ht="15.75" customHeight="1" thickBot="1">
      <c r="A5" s="89"/>
      <c r="B5" s="89"/>
      <c r="C5" s="89"/>
      <c r="D5" s="88"/>
      <c r="E5" s="88"/>
      <c r="F5" s="89"/>
      <c r="G5" s="89"/>
      <c r="H5" s="89"/>
      <c r="I5" s="89"/>
      <c r="J5" s="89"/>
      <c r="K5" s="200" t="s">
        <v>124</v>
      </c>
      <c r="L5" s="89"/>
      <c r="M5" s="200"/>
      <c r="N5" s="89"/>
      <c r="O5" s="89"/>
      <c r="P5" s="89"/>
      <c r="Q5" s="200"/>
      <c r="R5" s="90"/>
      <c r="S5" s="90"/>
      <c r="T5" s="88"/>
      <c r="U5" s="88"/>
      <c r="V5" s="88"/>
      <c r="W5" s="88"/>
      <c r="X5" s="88"/>
      <c r="Y5" s="88"/>
      <c r="AA5" s="25"/>
    </row>
    <row r="6" spans="1:27" ht="15" customHeight="1">
      <c r="A6" s="127" t="s">
        <v>141</v>
      </c>
      <c r="O6" s="92"/>
    </row>
    <row r="7" spans="1:27" ht="15" hidden="1" customHeight="1" outlineLevel="1">
      <c r="A7" s="96"/>
      <c r="B7" s="96"/>
      <c r="C7" s="96"/>
      <c r="D7" s="127"/>
      <c r="E7" s="96"/>
      <c r="F7" s="96"/>
      <c r="G7" s="96"/>
      <c r="H7" s="96"/>
      <c r="I7" s="96"/>
      <c r="J7" s="96"/>
      <c r="K7" s="96"/>
      <c r="L7" s="96"/>
      <c r="M7" s="96"/>
      <c r="N7" s="96"/>
      <c r="O7" s="106"/>
      <c r="P7" s="96"/>
      <c r="Q7" s="96"/>
      <c r="R7" s="96"/>
      <c r="S7" s="96"/>
      <c r="T7" s="96"/>
      <c r="U7" s="96"/>
      <c r="V7" s="96"/>
      <c r="W7" s="96"/>
      <c r="X7" s="96"/>
      <c r="Y7" s="96"/>
    </row>
    <row r="8" spans="1:27" ht="15" hidden="1" customHeight="1" outlineLevel="1">
      <c r="A8" s="201"/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</row>
    <row r="9" spans="1:27" ht="15" hidden="1" customHeight="1" outlineLevel="1">
      <c r="A9" s="201"/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</row>
    <row r="10" spans="1:27" s="96" customFormat="1" ht="15" hidden="1" customHeight="1" outlineLevel="1">
      <c r="A10" s="56"/>
      <c r="B10" s="56"/>
      <c r="C10" s="56"/>
      <c r="D10" s="202"/>
      <c r="E10" s="203"/>
      <c r="F10" s="95"/>
      <c r="G10" s="70"/>
      <c r="H10" s="95"/>
      <c r="I10" s="70"/>
      <c r="J10" s="56"/>
      <c r="K10" s="56"/>
      <c r="L10" s="56"/>
      <c r="M10" s="56"/>
      <c r="N10" s="56"/>
      <c r="O10" s="204"/>
      <c r="P10" s="56"/>
      <c r="Q10" s="56"/>
      <c r="R10" s="56"/>
      <c r="S10" s="56"/>
      <c r="T10" s="56"/>
      <c r="U10" s="56"/>
      <c r="V10" s="56"/>
      <c r="W10" s="56"/>
      <c r="X10" s="56"/>
      <c r="Y10" s="56"/>
    </row>
    <row r="11" spans="1:27" s="127" customFormat="1" ht="15" hidden="1" customHeight="1" outlineLevel="1">
      <c r="A11" s="56"/>
      <c r="B11" s="56"/>
      <c r="C11" s="56"/>
      <c r="D11" s="202"/>
      <c r="E11" s="203"/>
      <c r="F11" s="95"/>
      <c r="G11" s="70"/>
      <c r="H11" s="95"/>
      <c r="I11" s="70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</row>
    <row r="12" spans="1:27" s="96" customFormat="1" ht="15" hidden="1" customHeight="1" outlineLevel="1">
      <c r="A12" s="56"/>
      <c r="B12" s="56"/>
      <c r="C12" s="56"/>
      <c r="D12" s="202"/>
      <c r="E12" s="203"/>
      <c r="F12" s="95"/>
      <c r="G12" s="70"/>
      <c r="H12" s="95"/>
      <c r="I12" s="70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</row>
    <row r="13" spans="1:27" s="96" customFormat="1" ht="15" hidden="1" customHeight="1" outlineLevel="1">
      <c r="A13" s="56"/>
      <c r="B13" s="56"/>
      <c r="C13" s="56"/>
      <c r="D13" s="202"/>
      <c r="E13" s="203"/>
      <c r="F13" s="95"/>
      <c r="G13" s="70"/>
      <c r="H13" s="95"/>
      <c r="I13" s="70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</row>
    <row r="14" spans="1:27" s="96" customFormat="1" ht="15" hidden="1" customHeight="1" outlineLevel="1">
      <c r="A14" s="56"/>
      <c r="B14" s="56"/>
      <c r="C14" s="56"/>
      <c r="D14" s="202"/>
      <c r="E14" s="203"/>
      <c r="F14" s="95"/>
      <c r="G14" s="70"/>
      <c r="H14" s="95"/>
      <c r="I14" s="70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</row>
    <row r="15" spans="1:27" s="96" customFormat="1" ht="15" hidden="1" customHeight="1" outlineLevel="1">
      <c r="A15" s="56"/>
      <c r="B15" s="56"/>
      <c r="C15" s="56"/>
      <c r="D15" s="202"/>
      <c r="E15" s="203"/>
      <c r="F15" s="95"/>
      <c r="G15" s="70"/>
      <c r="H15" s="95"/>
      <c r="I15" s="70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</row>
    <row r="16" spans="1:27" s="96" customFormat="1" ht="15" hidden="1" customHeight="1" outlineLevel="1">
      <c r="A16" s="56"/>
      <c r="B16" s="56"/>
      <c r="C16" s="56"/>
      <c r="D16" s="202"/>
      <c r="E16" s="203"/>
      <c r="F16" s="95"/>
      <c r="G16" s="70"/>
      <c r="H16" s="95"/>
      <c r="I16" s="70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</row>
    <row r="17" spans="1:25" s="31" customFormat="1" ht="15" hidden="1" customHeight="1" outlineLevel="1">
      <c r="A17" s="56"/>
      <c r="B17" s="56"/>
      <c r="C17" s="204"/>
      <c r="D17" s="202"/>
      <c r="E17" s="203"/>
      <c r="F17" s="95"/>
      <c r="G17" s="70"/>
      <c r="H17" s="95"/>
      <c r="I17" s="70"/>
      <c r="J17" s="56"/>
      <c r="K17" s="56"/>
      <c r="L17" s="56"/>
      <c r="M17" s="204"/>
      <c r="N17" s="56"/>
      <c r="O17" s="56"/>
      <c r="P17" s="56"/>
      <c r="Q17" s="56"/>
      <c r="R17" s="204"/>
      <c r="S17" s="56"/>
      <c r="T17" s="56"/>
      <c r="U17" s="56"/>
      <c r="V17" s="56"/>
      <c r="W17" s="56"/>
      <c r="X17" s="205"/>
      <c r="Y17" s="56"/>
    </row>
    <row r="18" spans="1:25" s="31" customFormat="1" ht="15" hidden="1" customHeight="1" outlineLevel="1">
      <c r="A18" s="56"/>
      <c r="B18" s="56"/>
      <c r="C18" s="56"/>
      <c r="D18" s="202"/>
      <c r="E18" s="203"/>
      <c r="F18" s="95"/>
      <c r="G18" s="70"/>
      <c r="H18" s="95"/>
      <c r="I18" s="70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205"/>
      <c r="Y18" s="56"/>
    </row>
    <row r="19" spans="1:25" s="31" customFormat="1" ht="15" hidden="1" customHeight="1" outlineLevel="1">
      <c r="A19" s="56"/>
      <c r="B19" s="56"/>
      <c r="C19" s="56"/>
      <c r="D19" s="202"/>
      <c r="E19" s="203"/>
      <c r="F19" s="95"/>
      <c r="G19" s="70"/>
      <c r="H19" s="95"/>
      <c r="I19" s="70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205"/>
      <c r="Y19" s="56"/>
    </row>
    <row r="20" spans="1:25" s="31" customFormat="1" ht="15" hidden="1" customHeight="1" outlineLevel="1">
      <c r="A20" s="56"/>
      <c r="B20" s="56"/>
      <c r="C20" s="56"/>
      <c r="D20" s="202"/>
      <c r="E20" s="203"/>
      <c r="F20" s="95"/>
      <c r="G20" s="70"/>
      <c r="H20" s="95"/>
      <c r="I20" s="70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205"/>
      <c r="Y20" s="56"/>
    </row>
    <row r="21" spans="1:25" s="31" customFormat="1" ht="15" hidden="1" customHeight="1" outlineLevel="1">
      <c r="A21" s="56"/>
      <c r="B21" s="56"/>
      <c r="C21" s="56"/>
      <c r="D21" s="202"/>
      <c r="E21" s="203"/>
      <c r="F21" s="95"/>
      <c r="G21" s="70"/>
      <c r="H21" s="95"/>
      <c r="I21" s="70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205"/>
      <c r="Y21" s="56"/>
    </row>
    <row r="22" spans="1:25" ht="15" hidden="1" customHeight="1" outlineLevel="1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</row>
    <row r="23" spans="1:25" ht="15" hidden="1" customHeight="1" outlineLevel="1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</row>
    <row r="24" spans="1:25" ht="15" hidden="1" customHeight="1" outlineLevel="1">
      <c r="A24" s="96"/>
      <c r="B24" s="96"/>
      <c r="C24" s="96"/>
      <c r="D24" s="127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</row>
    <row r="25" spans="1:25" ht="15" hidden="1" customHeight="1" outlineLevel="1">
      <c r="A25" s="201"/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</row>
    <row r="26" spans="1:25" ht="15" hidden="1" customHeight="1" outlineLevel="1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</row>
    <row r="27" spans="1:25" s="96" customFormat="1" ht="15" hidden="1" customHeight="1" outlineLevel="1">
      <c r="A27" s="56"/>
      <c r="B27" s="56"/>
      <c r="C27" s="56"/>
      <c r="D27" s="202"/>
      <c r="E27" s="203"/>
      <c r="F27" s="95"/>
      <c r="G27" s="70"/>
      <c r="H27" s="95"/>
      <c r="I27" s="70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</row>
    <row r="28" spans="1:25" s="96" customFormat="1" ht="15" hidden="1" customHeight="1" outlineLevel="1">
      <c r="A28" s="56"/>
      <c r="B28" s="56"/>
      <c r="C28" s="56"/>
      <c r="D28" s="202"/>
      <c r="E28" s="203"/>
      <c r="F28" s="95"/>
      <c r="G28" s="70"/>
      <c r="H28" s="95"/>
      <c r="I28" s="70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</row>
    <row r="29" spans="1:25" s="96" customFormat="1" ht="15" hidden="1" customHeight="1" outlineLevel="1">
      <c r="A29" s="56"/>
      <c r="B29" s="56"/>
      <c r="C29" s="56"/>
      <c r="D29" s="202"/>
      <c r="E29" s="203"/>
      <c r="F29" s="95"/>
      <c r="G29" s="70"/>
      <c r="H29" s="95"/>
      <c r="I29" s="70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</row>
    <row r="30" spans="1:25" s="96" customFormat="1" ht="15" hidden="1" customHeight="1" outlineLevel="1">
      <c r="A30" s="56"/>
      <c r="B30" s="56"/>
      <c r="C30" s="56"/>
      <c r="D30" s="202"/>
      <c r="E30" s="203"/>
      <c r="F30" s="95"/>
      <c r="G30" s="70"/>
      <c r="H30" s="95"/>
      <c r="I30" s="70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</row>
    <row r="31" spans="1:25" s="96" customFormat="1" ht="15" hidden="1" customHeight="1" outlineLevel="1">
      <c r="A31" s="56"/>
      <c r="B31" s="59"/>
      <c r="C31" s="59"/>
      <c r="D31" s="202"/>
      <c r="E31" s="203"/>
      <c r="F31" s="95"/>
      <c r="G31" s="70"/>
      <c r="H31" s="95"/>
      <c r="I31" s="70"/>
      <c r="J31" s="56"/>
      <c r="K31" s="56"/>
      <c r="L31" s="59"/>
      <c r="M31" s="59"/>
      <c r="N31" s="59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</row>
    <row r="32" spans="1:25" s="96" customFormat="1" ht="15" hidden="1" customHeight="1" outlineLevel="1">
      <c r="A32" s="56"/>
      <c r="B32" s="59"/>
      <c r="C32" s="59"/>
      <c r="D32" s="202"/>
      <c r="E32" s="203"/>
      <c r="F32" s="95"/>
      <c r="G32" s="70"/>
      <c r="H32" s="95"/>
      <c r="I32" s="70"/>
      <c r="J32" s="56"/>
      <c r="K32" s="56"/>
      <c r="L32" s="59"/>
      <c r="M32" s="59"/>
      <c r="N32" s="59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</row>
    <row r="33" spans="1:25" s="96" customFormat="1" ht="15" hidden="1" customHeight="1" outlineLevel="1">
      <c r="A33" s="56"/>
      <c r="B33" s="59"/>
      <c r="C33" s="59"/>
      <c r="D33" s="202"/>
      <c r="E33" s="203"/>
      <c r="F33" s="95"/>
      <c r="G33" s="70"/>
      <c r="H33" s="95"/>
      <c r="I33" s="70"/>
      <c r="J33" s="56"/>
      <c r="K33" s="56"/>
      <c r="L33" s="59"/>
      <c r="M33" s="59"/>
      <c r="N33" s="59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</row>
    <row r="34" spans="1:25" s="31" customFormat="1" ht="15" hidden="1" customHeight="1" outlineLevel="1">
      <c r="A34" s="56"/>
      <c r="B34" s="59"/>
      <c r="C34" s="59"/>
      <c r="D34" s="202"/>
      <c r="E34" s="203"/>
      <c r="F34" s="95"/>
      <c r="G34" s="70"/>
      <c r="H34" s="95"/>
      <c r="I34" s="70"/>
      <c r="J34" s="56"/>
      <c r="K34" s="56"/>
      <c r="L34" s="59"/>
      <c r="M34" s="59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</row>
    <row r="35" spans="1:25" s="31" customFormat="1" ht="15" hidden="1" customHeight="1" outlineLevel="1">
      <c r="A35" s="56"/>
      <c r="B35" s="59"/>
      <c r="C35" s="59"/>
      <c r="D35" s="202"/>
      <c r="E35" s="203"/>
      <c r="F35" s="95"/>
      <c r="G35" s="70"/>
      <c r="H35" s="95"/>
      <c r="I35" s="70"/>
      <c r="J35" s="56"/>
      <c r="K35" s="56"/>
      <c r="L35" s="59"/>
      <c r="M35" s="59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</row>
    <row r="36" spans="1:25" s="31" customFormat="1" ht="15" hidden="1" customHeight="1" outlineLevel="1">
      <c r="A36" s="56"/>
      <c r="B36" s="59"/>
      <c r="C36" s="59"/>
      <c r="D36" s="202"/>
      <c r="E36" s="203"/>
      <c r="F36" s="95"/>
      <c r="G36" s="70"/>
      <c r="H36" s="95"/>
      <c r="I36" s="70"/>
      <c r="J36" s="56"/>
      <c r="K36" s="56"/>
      <c r="L36" s="59"/>
      <c r="M36" s="59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</row>
    <row r="37" spans="1:25" s="31" customFormat="1" ht="15" hidden="1" customHeight="1" outlineLevel="1">
      <c r="A37" s="56"/>
      <c r="B37" s="59"/>
      <c r="C37" s="59"/>
      <c r="D37" s="202"/>
      <c r="E37" s="203"/>
      <c r="F37" s="95"/>
      <c r="G37" s="70"/>
      <c r="H37" s="95"/>
      <c r="I37" s="70"/>
      <c r="J37" s="56"/>
      <c r="K37" s="56"/>
      <c r="L37" s="59"/>
      <c r="M37" s="59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</row>
    <row r="38" spans="1:25" s="31" customFormat="1" ht="15" hidden="1" customHeight="1" outlineLevel="1">
      <c r="A38" s="56"/>
      <c r="B38" s="59"/>
      <c r="C38" s="59"/>
      <c r="D38" s="202"/>
      <c r="E38" s="203"/>
      <c r="F38" s="95"/>
      <c r="G38" s="70"/>
      <c r="H38" s="95"/>
      <c r="I38" s="70"/>
      <c r="J38" s="56"/>
      <c r="K38" s="56"/>
      <c r="L38" s="59"/>
      <c r="M38" s="59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</row>
    <row r="39" spans="1:25" ht="15" hidden="1" customHeight="1" outlineLevel="1">
      <c r="A39" s="59"/>
      <c r="B39" s="56"/>
      <c r="C39" s="56"/>
      <c r="D39" s="96"/>
      <c r="E39" s="106"/>
      <c r="F39" s="206"/>
      <c r="G39" s="206"/>
      <c r="H39" s="206"/>
      <c r="I39" s="206"/>
      <c r="J39" s="56"/>
      <c r="K39" s="59"/>
      <c r="L39" s="56"/>
      <c r="M39" s="56"/>
      <c r="N39" s="56"/>
      <c r="O39" s="56"/>
      <c r="P39" s="56"/>
      <c r="Q39" s="59"/>
      <c r="R39" s="56"/>
      <c r="S39" s="96"/>
      <c r="T39" s="96"/>
      <c r="U39" s="96"/>
      <c r="V39" s="96"/>
      <c r="W39" s="96"/>
      <c r="X39" s="96"/>
      <c r="Y39" s="96"/>
    </row>
    <row r="40" spans="1:25" ht="15" hidden="1" customHeight="1" outlineLevel="1">
      <c r="A40" s="31"/>
      <c r="B40" s="31"/>
      <c r="C40" s="31"/>
      <c r="D40" s="96"/>
      <c r="E40" s="96"/>
      <c r="F40" s="96"/>
      <c r="G40" s="96"/>
      <c r="H40" s="96"/>
      <c r="I40" s="96"/>
      <c r="J40" s="38"/>
      <c r="K40" s="31"/>
      <c r="L40" s="31"/>
      <c r="M40" s="31"/>
      <c r="N40" s="31"/>
      <c r="O40" s="38"/>
      <c r="P40" s="38"/>
      <c r="Q40" s="38"/>
      <c r="R40" s="38"/>
      <c r="S40" s="31"/>
      <c r="T40" s="31"/>
      <c r="U40" s="31"/>
      <c r="V40" s="31"/>
      <c r="W40" s="38"/>
      <c r="X40" s="38"/>
      <c r="Y40" s="92" t="s">
        <v>21</v>
      </c>
    </row>
    <row r="41" spans="1:25" ht="15" customHeight="1" collapsed="1">
      <c r="A41" s="127" t="s">
        <v>142</v>
      </c>
      <c r="B41" s="31"/>
      <c r="C41" s="31"/>
      <c r="D41" s="199" t="s">
        <v>114</v>
      </c>
      <c r="E41" s="93"/>
      <c r="J41" s="38"/>
      <c r="K41" s="31"/>
      <c r="L41" s="31"/>
      <c r="M41" s="31"/>
      <c r="N41" s="31"/>
      <c r="O41" s="38"/>
      <c r="P41" s="38"/>
      <c r="Q41" s="38"/>
      <c r="R41" s="38"/>
      <c r="S41" s="31"/>
      <c r="T41" s="31"/>
      <c r="U41" s="31"/>
      <c r="V41" s="31"/>
      <c r="W41" s="38"/>
      <c r="X41" s="38"/>
      <c r="Y41" s="38"/>
    </row>
    <row r="42" spans="1:25" ht="15" customHeight="1">
      <c r="A42" s="46" t="s">
        <v>143</v>
      </c>
      <c r="B42" s="46" t="s">
        <v>25</v>
      </c>
      <c r="C42" s="46"/>
      <c r="D42" s="275" t="s">
        <v>6</v>
      </c>
      <c r="E42" s="280" t="s">
        <v>7</v>
      </c>
      <c r="F42" s="280" t="s">
        <v>8</v>
      </c>
      <c r="G42" s="292"/>
      <c r="H42" s="292"/>
      <c r="I42" s="293"/>
      <c r="J42" s="46" t="s">
        <v>23</v>
      </c>
      <c r="K42" s="46" t="s">
        <v>24</v>
      </c>
      <c r="L42" s="46" t="s">
        <v>25</v>
      </c>
      <c r="M42" s="46" t="s">
        <v>152</v>
      </c>
      <c r="N42" s="46"/>
      <c r="O42" s="46" t="s">
        <v>26</v>
      </c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" customHeight="1">
      <c r="A43" s="32" t="s">
        <v>58</v>
      </c>
      <c r="B43" s="32" t="s">
        <v>144</v>
      </c>
      <c r="C43" s="32"/>
      <c r="D43" s="275"/>
      <c r="E43" s="281"/>
      <c r="F43" s="281" t="s">
        <v>78</v>
      </c>
      <c r="G43" s="296"/>
      <c r="H43" s="294" t="s">
        <v>79</v>
      </c>
      <c r="I43" s="295"/>
      <c r="J43" s="32" t="s">
        <v>58</v>
      </c>
      <c r="K43" s="32" t="s">
        <v>15</v>
      </c>
      <c r="L43" s="32" t="s">
        <v>17</v>
      </c>
      <c r="M43" s="32"/>
      <c r="N43" s="32"/>
      <c r="O43" s="32" t="s">
        <v>27</v>
      </c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spans="1:25" s="31" customFormat="1" ht="20.5" customHeight="1">
      <c r="A44" s="151">
        <f>IF(B44="","",B44-13)</f>
        <v>46063</v>
      </c>
      <c r="B44" s="151">
        <f>IF(L44="","",L44-5)</f>
        <v>46076</v>
      </c>
      <c r="C44" s="151"/>
      <c r="D44" s="214">
        <f>'1) 日本 - 中国'!A44</f>
        <v>10</v>
      </c>
      <c r="E44" s="146" t="str">
        <f>'1) 日本 - 中国'!B44</f>
        <v>REFLECTION</v>
      </c>
      <c r="F44" s="253">
        <f>'1) 日本 - 中国'!C44</f>
        <v>2539</v>
      </c>
      <c r="G44" s="254" t="str">
        <f>'1) 日本 - 中国'!D44</f>
        <v>E</v>
      </c>
      <c r="H44" s="255">
        <f>'1) 日本 - 中国'!E44</f>
        <v>2539</v>
      </c>
      <c r="I44" s="256" t="str">
        <f>'1) 日本 - 中国'!F44</f>
        <v>W</v>
      </c>
      <c r="J44" s="151" t="str">
        <f>'1) 日本 - 中国'!G44</f>
        <v>SKIP</v>
      </c>
      <c r="K44" s="151">
        <f>'1) 日本 - 中国'!H44</f>
        <v>46079</v>
      </c>
      <c r="L44" s="151">
        <f>'1) 日本 - 中国'!I44</f>
        <v>46081</v>
      </c>
      <c r="M44" s="151" t="str">
        <f>'1) 日本 - 中国'!J44</f>
        <v>SKIP</v>
      </c>
      <c r="N44" s="151">
        <f>'1) 日本 - 中国'!K44</f>
        <v>0</v>
      </c>
      <c r="O44" s="151">
        <f>'1) 日本 - 中国'!L44</f>
        <v>46082</v>
      </c>
      <c r="P44" s="151"/>
      <c r="Q44" s="151"/>
      <c r="R44" s="151"/>
      <c r="S44" s="151"/>
      <c r="T44" s="151"/>
      <c r="U44" s="151"/>
      <c r="V44" s="151"/>
      <c r="W44" s="151"/>
      <c r="X44" s="151"/>
      <c r="Y44" s="151"/>
    </row>
    <row r="45" spans="1:25" s="31" customFormat="1" ht="15" customHeight="1">
      <c r="A45" s="153">
        <f t="shared" ref="A45:A55" si="0">IF(B45="","",B45-13)</f>
        <v>46070</v>
      </c>
      <c r="B45" s="153">
        <f t="shared" ref="B45:B55" si="1">IF(L45="","",L45-5)</f>
        <v>46083</v>
      </c>
      <c r="C45" s="153"/>
      <c r="D45" s="6">
        <f>'1) 日本 - 中国'!A45</f>
        <v>11</v>
      </c>
      <c r="E45" s="155" t="str">
        <f>'1) 日本 - 中国'!B45</f>
        <v>CA NAGOYA</v>
      </c>
      <c r="F45" s="147">
        <f>'1) 日本 - 中国'!C45</f>
        <v>2607</v>
      </c>
      <c r="G45" s="257" t="str">
        <f>'1) 日本 - 中国'!D45</f>
        <v>E</v>
      </c>
      <c r="H45" s="149">
        <f>'1) 日本 - 中国'!E45</f>
        <v>2607</v>
      </c>
      <c r="I45" s="258" t="str">
        <f>'1) 日本 - 中国'!F45</f>
        <v>W</v>
      </c>
      <c r="J45" s="153">
        <f>'1) 日本 - 中国'!G45</f>
        <v>46084</v>
      </c>
      <c r="K45" s="153">
        <f>'1) 日本 - 中国'!H45</f>
        <v>46086</v>
      </c>
      <c r="L45" s="153">
        <f>'1) 日本 - 中国'!I45</f>
        <v>46088</v>
      </c>
      <c r="M45" s="153">
        <f>'1) 日本 - 中国'!J45</f>
        <v>46088</v>
      </c>
      <c r="N45" s="153">
        <f>'1) 日本 - 中国'!K45</f>
        <v>0</v>
      </c>
      <c r="O45" s="153">
        <f>'1) 日本 - 中国'!L45</f>
        <v>46089</v>
      </c>
      <c r="P45" s="153"/>
      <c r="Q45" s="153"/>
      <c r="R45" s="153"/>
      <c r="S45" s="153"/>
      <c r="T45" s="153"/>
      <c r="U45" s="153"/>
      <c r="V45" s="153"/>
      <c r="W45" s="153"/>
      <c r="X45" s="153"/>
      <c r="Y45" s="153"/>
    </row>
    <row r="46" spans="1:25" s="31" customFormat="1" ht="15" customHeight="1">
      <c r="A46" s="153">
        <f t="shared" si="0"/>
        <v>46077</v>
      </c>
      <c r="B46" s="153">
        <f t="shared" si="1"/>
        <v>46090</v>
      </c>
      <c r="C46" s="153"/>
      <c r="D46" s="6">
        <f>'1) 日本 - 中国'!A46</f>
        <v>12</v>
      </c>
      <c r="E46" s="155" t="str">
        <f>'1) 日本 - 中国'!B46</f>
        <v>K-PACIFIC</v>
      </c>
      <c r="F46" s="147">
        <f>'1) 日本 - 中国'!C46</f>
        <v>2612</v>
      </c>
      <c r="G46" s="257" t="str">
        <f>'1) 日本 - 中国'!D46</f>
        <v>E</v>
      </c>
      <c r="H46" s="149">
        <f>'1) 日本 - 中国'!E46</f>
        <v>2612</v>
      </c>
      <c r="I46" s="258" t="str">
        <f>'1) 日本 - 中国'!F46</f>
        <v>W</v>
      </c>
      <c r="J46" s="153" t="str">
        <f>'1) 日本 - 中国'!G46</f>
        <v>SKIP</v>
      </c>
      <c r="K46" s="153" t="str">
        <f>'1) 日本 - 中国'!H46</f>
        <v>SKIP</v>
      </c>
      <c r="L46" s="153">
        <f>'1) 日本 - 中国'!I46</f>
        <v>46095</v>
      </c>
      <c r="M46" s="153">
        <f>'1) 日本 - 中国'!J46</f>
        <v>46095</v>
      </c>
      <c r="N46" s="153">
        <f>'1) 日本 - 中国'!K46</f>
        <v>0</v>
      </c>
      <c r="O46" s="153">
        <f>'1) 日本 - 中国'!L46</f>
        <v>46097</v>
      </c>
      <c r="P46" s="153"/>
      <c r="Q46" s="153"/>
      <c r="R46" s="153"/>
      <c r="S46" s="153"/>
      <c r="T46" s="153"/>
      <c r="U46" s="153"/>
      <c r="V46" s="153"/>
      <c r="W46" s="153"/>
      <c r="X46" s="153"/>
      <c r="Y46" s="153"/>
    </row>
    <row r="47" spans="1:25" s="31" customFormat="1" ht="15" customHeight="1">
      <c r="A47" s="153">
        <f t="shared" si="0"/>
        <v>46084</v>
      </c>
      <c r="B47" s="153">
        <f t="shared" si="1"/>
        <v>46097</v>
      </c>
      <c r="C47" s="153"/>
      <c r="D47" s="6">
        <f>'1) 日本 - 中国'!A47</f>
        <v>13</v>
      </c>
      <c r="E47" s="155" t="str">
        <f>'1) 日本 - 中国'!B47</f>
        <v>CA NAGOYA</v>
      </c>
      <c r="F47" s="147">
        <f>'1) 日本 - 中国'!C47</f>
        <v>2608</v>
      </c>
      <c r="G47" s="257" t="str">
        <f>'1) 日本 - 中国'!D47</f>
        <v>E</v>
      </c>
      <c r="H47" s="149">
        <f>'1) 日本 - 中国'!E47</f>
        <v>2608</v>
      </c>
      <c r="I47" s="258" t="str">
        <f>'1) 日本 - 中国'!F47</f>
        <v>W</v>
      </c>
      <c r="J47" s="153">
        <f>'1) 日本 - 中国'!G47</f>
        <v>46098</v>
      </c>
      <c r="K47" s="153">
        <f>'1) 日本 - 中国'!H47</f>
        <v>46100</v>
      </c>
      <c r="L47" s="153">
        <f>'1) 日本 - 中国'!I47</f>
        <v>46102</v>
      </c>
      <c r="M47" s="153" t="str">
        <f>'1) 日本 - 中国'!J47</f>
        <v>SKIP</v>
      </c>
      <c r="N47" s="153">
        <f>'1) 日本 - 中国'!K47</f>
        <v>0</v>
      </c>
      <c r="O47" s="153">
        <f>'1) 日本 - 中国'!L47</f>
        <v>46103</v>
      </c>
      <c r="P47" s="153"/>
      <c r="Q47" s="153"/>
      <c r="R47" s="153"/>
      <c r="S47" s="153"/>
      <c r="T47" s="153"/>
      <c r="U47" s="153"/>
      <c r="V47" s="153"/>
      <c r="W47" s="153"/>
      <c r="X47" s="153"/>
      <c r="Y47" s="153"/>
    </row>
    <row r="48" spans="1:25" s="31" customFormat="1" ht="15" customHeight="1">
      <c r="A48" s="153">
        <f t="shared" si="0"/>
        <v>46091</v>
      </c>
      <c r="B48" s="153">
        <f t="shared" si="1"/>
        <v>46104</v>
      </c>
      <c r="C48" s="153"/>
      <c r="D48" s="154">
        <f>'1) 日本 - 中国'!A48</f>
        <v>14</v>
      </c>
      <c r="E48" s="155" t="str">
        <f>'1) 日本 - 中国'!B48</f>
        <v>ISARA BHUM</v>
      </c>
      <c r="F48" s="147">
        <f>'1) 日本 - 中国'!C48</f>
        <v>2614</v>
      </c>
      <c r="G48" s="257" t="str">
        <f>'1) 日本 - 中国'!D48</f>
        <v>E</v>
      </c>
      <c r="H48" s="149">
        <f>'1) 日本 - 中国'!E48</f>
        <v>2614</v>
      </c>
      <c r="I48" s="258" t="str">
        <f>'1) 日本 - 中国'!F48</f>
        <v>W</v>
      </c>
      <c r="J48" s="153">
        <f>'1) 日本 - 中国'!G48</f>
        <v>46105</v>
      </c>
      <c r="K48" s="153">
        <f>'1) 日本 - 中国'!H48</f>
        <v>46107</v>
      </c>
      <c r="L48" s="153">
        <f>'1) 日本 - 中国'!I48</f>
        <v>46109</v>
      </c>
      <c r="M48" s="153" t="str">
        <f>'1) 日本 - 中国'!J48</f>
        <v>SKIP</v>
      </c>
      <c r="N48" s="153">
        <f>'1) 日本 - 中国'!K48</f>
        <v>0</v>
      </c>
      <c r="O48" s="153">
        <f>'1) 日本 - 中国'!L48</f>
        <v>46110</v>
      </c>
      <c r="P48" s="153"/>
      <c r="Q48" s="153"/>
      <c r="R48" s="153"/>
      <c r="S48" s="153"/>
      <c r="T48" s="153"/>
      <c r="U48" s="153"/>
      <c r="V48" s="153"/>
      <c r="W48" s="153"/>
      <c r="X48" s="153"/>
      <c r="Y48" s="153"/>
    </row>
    <row r="49" spans="1:25" s="31" customFormat="1" ht="15" customHeight="1">
      <c r="A49" s="153">
        <f t="shared" si="0"/>
        <v>46098</v>
      </c>
      <c r="B49" s="153">
        <f t="shared" si="1"/>
        <v>46111</v>
      </c>
      <c r="C49" s="153"/>
      <c r="D49" s="154">
        <f>'1) 日本 - 中国'!A49</f>
        <v>15</v>
      </c>
      <c r="E49" s="155" t="str">
        <f>'1) 日本 - 中国'!B49</f>
        <v>CA NAGOYA</v>
      </c>
      <c r="F49" s="147">
        <f>'1) 日本 - 中国'!C49</f>
        <v>2609</v>
      </c>
      <c r="G49" s="257" t="str">
        <f>'1) 日本 - 中国'!D49</f>
        <v>E</v>
      </c>
      <c r="H49" s="149">
        <f>'1) 日本 - 中国'!E49</f>
        <v>2609</v>
      </c>
      <c r="I49" s="258" t="str">
        <f>'1) 日本 - 中国'!F49</f>
        <v>W</v>
      </c>
      <c r="J49" s="153">
        <f>'1) 日本 - 中国'!G49</f>
        <v>46112</v>
      </c>
      <c r="K49" s="153">
        <f>'1) 日本 - 中国'!H49</f>
        <v>46114</v>
      </c>
      <c r="L49" s="153">
        <f>'1) 日本 - 中国'!I49</f>
        <v>46116</v>
      </c>
      <c r="M49" s="153" t="str">
        <f>'1) 日本 - 中国'!J49</f>
        <v>SKIP</v>
      </c>
      <c r="N49" s="153">
        <f>'1) 日本 - 中国'!K49</f>
        <v>0</v>
      </c>
      <c r="O49" s="153">
        <f>'1) 日本 - 中国'!L49</f>
        <v>46117</v>
      </c>
      <c r="P49" s="153"/>
      <c r="Q49" s="153"/>
      <c r="R49" s="153"/>
      <c r="S49" s="153"/>
      <c r="T49" s="153"/>
      <c r="U49" s="153"/>
      <c r="V49" s="153"/>
      <c r="W49" s="153"/>
      <c r="X49" s="153"/>
      <c r="Y49" s="153"/>
    </row>
    <row r="50" spans="1:25" s="96" customFormat="1" ht="15" customHeight="1">
      <c r="A50" s="131">
        <f t="shared" si="0"/>
        <v>46105</v>
      </c>
      <c r="B50" s="131">
        <f t="shared" si="1"/>
        <v>46118</v>
      </c>
      <c r="C50" s="131"/>
      <c r="D50" s="154">
        <f>'1) 日本 - 中国'!A50</f>
        <v>16</v>
      </c>
      <c r="E50" s="155" t="str">
        <f>'1) 日本 - 中国'!B50</f>
        <v>ISARA BHUM</v>
      </c>
      <c r="F50" s="147">
        <f>'1) 日本 - 中国'!C50</f>
        <v>2615</v>
      </c>
      <c r="G50" s="257" t="str">
        <f>'1) 日本 - 中国'!D50</f>
        <v>E</v>
      </c>
      <c r="H50" s="149">
        <f>'1) 日本 - 中国'!E50</f>
        <v>2615</v>
      </c>
      <c r="I50" s="258" t="str">
        <f>'1) 日本 - 中国'!F50</f>
        <v>W</v>
      </c>
      <c r="J50" s="131">
        <f>'1) 日本 - 中国'!G50</f>
        <v>46119</v>
      </c>
      <c r="K50" s="131">
        <f>'1) 日本 - 中国'!H50</f>
        <v>46121</v>
      </c>
      <c r="L50" s="131">
        <f>'1) 日本 - 中国'!I50</f>
        <v>46123</v>
      </c>
      <c r="M50" s="131" t="str">
        <f>'1) 日本 - 中国'!J50</f>
        <v>SKIP</v>
      </c>
      <c r="N50" s="131">
        <f>'1) 日本 - 中国'!K50</f>
        <v>0</v>
      </c>
      <c r="O50" s="131">
        <f>'1) 日本 - 中国'!L50</f>
        <v>46124</v>
      </c>
      <c r="P50" s="131"/>
      <c r="Q50" s="131"/>
      <c r="R50" s="131"/>
      <c r="S50" s="131"/>
      <c r="T50" s="131"/>
      <c r="U50" s="131"/>
      <c r="V50" s="131"/>
      <c r="W50" s="131"/>
      <c r="X50" s="131"/>
      <c r="Y50" s="131"/>
    </row>
    <row r="51" spans="1:25" s="31" customFormat="1" ht="15" customHeight="1">
      <c r="A51" s="131"/>
      <c r="B51" s="131"/>
      <c r="C51" s="131"/>
      <c r="D51" s="58"/>
      <c r="E51" s="72"/>
      <c r="F51" s="68"/>
      <c r="G51" s="210"/>
      <c r="H51" s="69"/>
      <c r="I51" s="212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</row>
    <row r="52" spans="1:25" s="31" customFormat="1" ht="15" customHeight="1">
      <c r="A52" s="131"/>
      <c r="B52" s="131"/>
      <c r="C52" s="131"/>
      <c r="D52" s="58"/>
      <c r="E52" s="72"/>
      <c r="F52" s="68"/>
      <c r="G52" s="210"/>
      <c r="H52" s="69"/>
      <c r="I52" s="212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</row>
    <row r="53" spans="1:25" s="31" customFormat="1" ht="15" customHeight="1">
      <c r="A53" s="131"/>
      <c r="B53" s="131"/>
      <c r="C53" s="131"/>
      <c r="D53" s="58"/>
      <c r="E53" s="72"/>
      <c r="F53" s="68"/>
      <c r="G53" s="210"/>
      <c r="H53" s="69"/>
      <c r="I53" s="212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</row>
    <row r="54" spans="1:25" s="31" customFormat="1" ht="15" customHeight="1">
      <c r="A54" s="131" t="str">
        <f t="shared" si="0"/>
        <v/>
      </c>
      <c r="B54" s="131" t="str">
        <f t="shared" si="1"/>
        <v/>
      </c>
      <c r="C54" s="131"/>
      <c r="D54" s="58"/>
      <c r="E54" s="72"/>
      <c r="F54" s="68"/>
      <c r="G54" s="210"/>
      <c r="H54" s="69"/>
      <c r="I54" s="212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</row>
    <row r="55" spans="1:25" s="31" customFormat="1" ht="15" customHeight="1">
      <c r="A55" s="97" t="str">
        <f t="shared" si="0"/>
        <v/>
      </c>
      <c r="B55" s="97" t="str">
        <f t="shared" si="1"/>
        <v/>
      </c>
      <c r="C55" s="97"/>
      <c r="D55" s="103"/>
      <c r="E55" s="98"/>
      <c r="F55" s="99"/>
      <c r="G55" s="211"/>
      <c r="H55" s="105"/>
      <c r="I55" s="213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</row>
    <row r="56" spans="1:25" ht="15" customHeight="1">
      <c r="D56" s="31" t="s">
        <v>67</v>
      </c>
    </row>
    <row r="57" spans="1:25" ht="15" customHeight="1">
      <c r="D57" s="207"/>
    </row>
    <row r="58" spans="1:25" ht="15" customHeight="1">
      <c r="D58" s="207"/>
    </row>
    <row r="59" spans="1:25" ht="15" customHeight="1">
      <c r="D59" s="23"/>
      <c r="E59" s="93"/>
      <c r="F59" s="93"/>
      <c r="G59" s="93"/>
      <c r="H59" s="93"/>
      <c r="I59" s="93"/>
    </row>
    <row r="60" spans="1:25" ht="15" customHeight="1">
      <c r="F60" s="93"/>
      <c r="G60" s="93"/>
      <c r="H60" s="93"/>
      <c r="I60" s="93"/>
    </row>
    <row r="61" spans="1:25" ht="15" customHeight="1">
      <c r="F61" s="96"/>
      <c r="G61" s="96"/>
      <c r="H61" s="96"/>
      <c r="I61" s="96"/>
    </row>
    <row r="62" spans="1:25" ht="15" customHeight="1">
      <c r="F62" s="31"/>
      <c r="G62" s="31"/>
      <c r="H62" s="31"/>
      <c r="I62" s="31"/>
    </row>
    <row r="63" spans="1:25" ht="15" customHeight="1">
      <c r="E63" s="93"/>
      <c r="F63" s="208"/>
      <c r="G63" s="208"/>
      <c r="H63" s="208"/>
      <c r="I63" s="208"/>
    </row>
    <row r="64" spans="1:25" ht="15" customHeight="1">
      <c r="E64" s="93"/>
      <c r="F64" s="31"/>
      <c r="G64" s="31"/>
      <c r="H64" s="31"/>
      <c r="I64" s="31"/>
    </row>
    <row r="65" spans="1:24" ht="15" customHeight="1">
      <c r="E65" s="93"/>
      <c r="F65" s="93"/>
      <c r="G65" s="93"/>
      <c r="H65" s="93"/>
      <c r="I65" s="93"/>
    </row>
    <row r="66" spans="1:24" ht="15" customHeight="1">
      <c r="E66" s="133"/>
    </row>
    <row r="67" spans="1:24" ht="15" customHeight="1"/>
    <row r="68" spans="1:24" ht="15.75" customHeight="1">
      <c r="A68" s="118"/>
      <c r="B68" s="118"/>
      <c r="C68" s="23"/>
      <c r="E68" s="23"/>
      <c r="F68" s="23"/>
      <c r="G68" s="23"/>
      <c r="H68" s="23"/>
      <c r="I68" s="23"/>
      <c r="J68" s="23"/>
      <c r="K68" s="118"/>
      <c r="L68" s="118"/>
      <c r="M68" s="23"/>
      <c r="N68" s="23"/>
      <c r="O68" s="118"/>
      <c r="P68" s="23"/>
      <c r="Q68" s="23"/>
      <c r="R68" s="23"/>
      <c r="S68" s="23"/>
      <c r="T68" s="23"/>
      <c r="W68" s="22"/>
    </row>
    <row r="69" spans="1:24" ht="15.75" customHeight="1">
      <c r="A69" s="118"/>
      <c r="B69" s="118"/>
      <c r="C69" s="23"/>
      <c r="E69" s="23"/>
      <c r="F69" s="23"/>
      <c r="G69" s="23"/>
      <c r="H69" s="23"/>
      <c r="I69" s="23"/>
      <c r="J69" s="23"/>
      <c r="K69" s="118"/>
      <c r="L69" s="118"/>
      <c r="M69" s="23"/>
      <c r="N69" s="23"/>
      <c r="O69" s="118"/>
      <c r="P69" s="23"/>
      <c r="Q69" s="23"/>
      <c r="R69" s="23"/>
      <c r="S69" s="23"/>
      <c r="T69" s="23"/>
      <c r="W69" s="22"/>
    </row>
    <row r="70" spans="1:24" ht="15.75" customHeight="1">
      <c r="A70" s="22"/>
      <c r="B70" s="22"/>
      <c r="C70" s="22"/>
      <c r="E70" s="22"/>
      <c r="F70" s="22"/>
      <c r="G70" s="209"/>
      <c r="H70" s="209"/>
      <c r="I70" s="209"/>
      <c r="J70" s="209"/>
      <c r="K70" s="22"/>
      <c r="L70" s="22"/>
      <c r="M70" s="22"/>
      <c r="N70" s="22"/>
      <c r="O70" s="22"/>
      <c r="P70" s="22"/>
      <c r="Q70" s="22"/>
      <c r="R70" s="22"/>
      <c r="S70" s="22"/>
      <c r="T70" s="22"/>
      <c r="W70" s="22"/>
    </row>
    <row r="72" spans="1:24" ht="15.75" customHeight="1">
      <c r="A72" s="23"/>
      <c r="B72" s="23"/>
      <c r="C72" s="23"/>
      <c r="E72" s="22"/>
      <c r="F72" s="22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2"/>
      <c r="T72" s="22"/>
      <c r="U72" s="22"/>
      <c r="V72" s="22"/>
      <c r="W72" s="325"/>
      <c r="X72" s="325"/>
    </row>
    <row r="73" spans="1:24" ht="15.75" customHeight="1">
      <c r="A73" s="23"/>
      <c r="B73" s="23"/>
      <c r="C73" s="23"/>
      <c r="E73" s="22"/>
      <c r="F73" s="22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2"/>
      <c r="T73" s="22"/>
      <c r="U73" s="22"/>
      <c r="V73" s="22"/>
      <c r="W73" s="325"/>
      <c r="X73" s="325"/>
    </row>
    <row r="74" spans="1:24" ht="15.75" customHeight="1">
      <c r="A74" s="22"/>
      <c r="B74" s="22"/>
      <c r="C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325"/>
      <c r="X74" s="325"/>
    </row>
  </sheetData>
  <mergeCells count="10">
    <mergeCell ref="W72:X72"/>
    <mergeCell ref="W73:X73"/>
    <mergeCell ref="W74:X74"/>
    <mergeCell ref="C2:F3"/>
    <mergeCell ref="J2:M3"/>
    <mergeCell ref="D42:D43"/>
    <mergeCell ref="E42:E43"/>
    <mergeCell ref="F42:I42"/>
    <mergeCell ref="F43:G43"/>
    <mergeCell ref="H43:I43"/>
  </mergeCells>
  <phoneticPr fontId="17"/>
  <printOptions horizontalCentered="1"/>
  <pageMargins left="0.39370078740157483" right="0.39370078740157483" top="0.39370078740157483" bottom="0.39370078740157483" header="0" footer="0"/>
  <pageSetup paperSize="9" scale="77" orientation="landscape" cellComments="asDisplayed" horizontalDpi="4294967293" r:id="rId1"/>
  <headerFooter>
    <oddFooter>&amp;C&amp;"Yu Mincho,太字"&amp;20&amp;A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1) 日本 - 中国</vt:lpstr>
      <vt:lpstr>2) 中国 - 台湾</vt:lpstr>
      <vt:lpstr>3) 台湾 → 上海 → 日本</vt:lpstr>
      <vt:lpstr>4) 日本 → 上海 → 台湾</vt:lpstr>
      <vt:lpstr>5) 日本 - 上海 - ホーチミン</vt:lpstr>
      <vt:lpstr>6) 日本 - 上海 - レムチャバン</vt:lpstr>
      <vt:lpstr>7) ホーチミン → 青島 → 伊万里</vt:lpstr>
      <vt:lpstr>'1) 日本 - 中国'!Print_Area</vt:lpstr>
      <vt:lpstr>'2) 中国 - 台湾'!Print_Area</vt:lpstr>
      <vt:lpstr>'3) 台湾 → 上海 → 日本'!Print_Area</vt:lpstr>
      <vt:lpstr>'4) 日本 → 上海 → 台湾'!Print_Area</vt:lpstr>
      <vt:lpstr>'5) 日本 - 上海 - ホーチミン'!Print_Area</vt:lpstr>
      <vt:lpstr>'6) 日本 - 上海 - レムチャバン'!Print_Area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森岡　正剛</dc:creator>
  <cp:lastModifiedBy>久保田 慶三</cp:lastModifiedBy>
  <cp:lastPrinted>2026-03-05T06:04:53Z</cp:lastPrinted>
  <dcterms:created xsi:type="dcterms:W3CDTF">2015-06-02T04:30:00Z</dcterms:created>
  <dcterms:modified xsi:type="dcterms:W3CDTF">2026-03-25T01:13:10Z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